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<sst xmlns="http://schemas.openxmlformats.org/spreadsheetml/2006/main" count="70" uniqueCount="56">
  <si>
    <t xml:space="preserve">Alternative für Rietz: Heizen mit Holz</t>
  </si>
  <si>
    <t xml:space="preserve">Hier werden unter verschiedenen Aspekten die Kosten einer Beheizung mit Holz für die komplett benötigte Raumwärme im Szenario Rietz berechnet</t>
  </si>
  <si>
    <t xml:space="preserve">Größe</t>
  </si>
  <si>
    <t xml:space="preserve">Wert</t>
  </si>
  <si>
    <t xml:space="preserve">Einheit</t>
  </si>
  <si>
    <t xml:space="preserve">Abschreibung in  a</t>
  </si>
  <si>
    <t xml:space="preserve">Quelle</t>
  </si>
  <si>
    <t xml:space="preserve">Einwohner</t>
  </si>
  <si>
    <t xml:space="preserve"> </t>
  </si>
  <si>
    <t xml:space="preserve">Fläche</t>
  </si>
  <si>
    <t xml:space="preserve">km²</t>
  </si>
  <si>
    <t xml:space="preserve">Bewohner pro Haushalt</t>
  </si>
  <si>
    <t xml:space="preserve">Endenergie für Heizung+WW (Wohn-&amp;Nichtwohngebäude) nach moderater Sanierung auf 80kWh//m²a</t>
  </si>
  <si>
    <t xml:space="preserve">kWh/a/Kopf</t>
  </si>
  <si>
    <t xml:space="preserve">bei einer Wohnfläche 46,5 m²/Kopf und 37% Anteilen für Nichtwohngebäude</t>
  </si>
  <si>
    <t xml:space="preserve">Wärmeverbrauch unter 100 Grad (Haushalte,Gewerbe,Industrie)pro Kopf; BRD 2017</t>
  </si>
  <si>
    <t xml:space="preserve">Holzzuwachs </t>
  </si>
  <si>
    <t xml:space="preserve">m³/a/ha</t>
  </si>
  <si>
    <t xml:space="preserve">http://www.bundeswaldinventur.bayern.de/081644/index.php?layer=rss</t>
  </si>
  <si>
    <t xml:space="preserve">Heizwert Holz</t>
  </si>
  <si>
    <t xml:space="preserve">kWh/m³</t>
  </si>
  <si>
    <t xml:space="preserve">https://www.energie-experten.org/heizung/holzheizung/brennholz/brennwert-holz.html</t>
  </si>
  <si>
    <t xml:space="preserve">Wirkungsgrad Heizung </t>
  </si>
  <si>
    <t xml:space="preserve">%</t>
  </si>
  <si>
    <t xml:space="preserve">Holzpreis</t>
  </si>
  <si>
    <t xml:space="preserve">€/m³</t>
  </si>
  <si>
    <t xml:space="preserve">http://www.tfz.bayern.de/festbrennstoffe/energetischenutzung/035134/index.php; Festmeter</t>
  </si>
  <si>
    <t xml:space="preserve">Brennwertkessel</t>
  </si>
  <si>
    <t xml:space="preserve">€</t>
  </si>
  <si>
    <t xml:space="preserve">Wartungskosten</t>
  </si>
  <si>
    <t xml:space="preserve">€/a/Haushalt</t>
  </si>
  <si>
    <t xml:space="preserve">https://www.heizspiegel.de/heizkosten-senken/heizungswartung/</t>
  </si>
  <si>
    <t xml:space="preserve">Schornstein</t>
  </si>
  <si>
    <t xml:space="preserve">https://www.kesselheld.de/schornsteinfeger/</t>
  </si>
  <si>
    <t xml:space="preserve">persönlicher Aufwand, Jahresschnitt </t>
  </si>
  <si>
    <t xml:space="preserve">h/d/Haushalt</t>
  </si>
  <si>
    <t xml:space="preserve">geschätzt: Heizen, Holz transportieren, Holz bearbeiten, organisieren</t>
  </si>
  <si>
    <t xml:space="preserve">persönlicher Stundensatz</t>
  </si>
  <si>
    <t xml:space="preserve">€/h</t>
  </si>
  <si>
    <t xml:space="preserve">Mindestlohn</t>
  </si>
  <si>
    <t xml:space="preserve">GesamtEE saniert</t>
  </si>
  <si>
    <t xml:space="preserve">kWh/a</t>
  </si>
  <si>
    <t xml:space="preserve">Holzverbrauch saniert</t>
  </si>
  <si>
    <t xml:space="preserve">m³/Kopf</t>
  </si>
  <si>
    <t xml:space="preserve">Flächenverbrauch saniert</t>
  </si>
  <si>
    <t xml:space="preserve">m²/Kopf</t>
  </si>
  <si>
    <t xml:space="preserve">Kosten Holz</t>
  </si>
  <si>
    <t xml:space="preserve">€/a/Kopf</t>
  </si>
  <si>
    <t xml:space="preserve">Kosten der Heizanlage</t>
  </si>
  <si>
    <t xml:space="preserve">monatlich</t>
  </si>
  <si>
    <t xml:space="preserve">Gesamtkosten für Heizen mit Holz nach moderater Sanierung der Gebäude</t>
  </si>
  <si>
    <t xml:space="preserve">Kosten zur Bereitstellung der Wärme.</t>
  </si>
  <si>
    <t xml:space="preserve">Gesamtkosten für Heizen mit Holz  nach moderater Sanierung, einschließlich persönlichem Aufwand</t>
  </si>
  <si>
    <t xml:space="preserve">Gesamtkosten für Heizen mit Holz aktuell</t>
  </si>
  <si>
    <t xml:space="preserve">Gesamtkosten für Heizen mit Holz  aktuell, einschließlich persönlichem Aufwand</t>
  </si>
  <si>
    <t xml:space="preserve">Die Gesamtkosten für Heizen mit Holz nach moderater Sanierung betragen im ländlichen Raum monatlich 98 €/Kopf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</si>
</sst>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#,##0"/>
    <numFmt numFmtId="167" formatCode="0.0"/>
    <numFmt numFmtId="168" formatCode="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sz val="8"/>
      <name val="Liberation Sans Narrow"/>
      <family val="2"/>
    </font>
    <font>
      <b val="true"/>
      <sz val="8"/>
      <name val="Liberation Sans Narrow"/>
      <family val="2"/>
    </font>
    <font>
      <sz val="6"/>
      <name val="Liberation Sans Narrow"/>
      <family val="2"/>
    </font>
    <font>
      <sz val="8"/>
      <color rgb="FF0000FF"/>
      <name val="Liberation Sans Narrow"/>
      <family val="2"/>
    </font>
    <font>
      <b val="true"/>
      <sz val="9"/>
      <name val="Liberation Sans Narrow"/>
      <family val="2"/>
    </font>
    <font>
      <sz val="9"/>
      <name val="Liberation Sans Narrow"/>
      <family val="2"/>
    </font>
    <font>
      <b val="true"/>
      <sz val="10"/>
      <name val="Liberation San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ADFF2F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FFB6C1"/>
        <bgColor rgb="FFFF99CC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 2" xfId="21"/>
    <cellStyle name="Überschrift" xfId="22"/>
    <cellStyle name="Überschrift 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C1"/>
      <rgbColor rgb="FF3366FF"/>
      <rgbColor rgb="FF33CCCC"/>
      <rgbColor rgb="FFADFF2F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undeswaldinventur.bayern.de/081644/index.php?layer=rss" TargetMode="External"/><Relationship Id="rId2" Type="http://schemas.openxmlformats.org/officeDocument/2006/relationships/hyperlink" Target="https://www.energie-experten.org/heizung/holzheizung/brennholz/brennwert-holz.html" TargetMode="External"/><Relationship Id="rId3" Type="http://schemas.openxmlformats.org/officeDocument/2006/relationships/hyperlink" Target="https://www.heizspiegel.de/heizkosten-senken/heizungswartung/" TargetMode="External"/><Relationship Id="rId4" Type="http://schemas.openxmlformats.org/officeDocument/2006/relationships/hyperlink" Target="https://www.kesselheld.de/schornsteinfeger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2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27" activeCellId="0" sqref="B27:B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8.08"/>
    <col collapsed="false" customWidth="true" hidden="false" outlineLevel="0" max="2" min="2" style="2" width="11.02"/>
    <col collapsed="false" customWidth="true" hidden="false" outlineLevel="0" max="3" min="3" style="3" width="8.94"/>
    <col collapsed="false" customWidth="true" hidden="false" outlineLevel="0" max="4" min="4" style="3" width="12.87"/>
    <col collapsed="false" customWidth="true" hidden="false" outlineLevel="0" max="5" min="5" style="1" width="93.97"/>
    <col collapsed="false" customWidth="false" hidden="false" outlineLevel="0" max="1024" min="6" style="3" width="11.52"/>
  </cols>
  <sheetData>
    <row r="1" customFormat="false" ht="12.8" hidden="false" customHeight="false" outlineLevel="0" collapsed="false">
      <c r="A1" s="4" t="s">
        <v>0</v>
      </c>
      <c r="B1" s="4"/>
      <c r="C1" s="4"/>
      <c r="D1" s="4"/>
    </row>
    <row r="2" customFormat="false" ht="12.8" hidden="false" customHeight="false" outlineLevel="0" collapsed="false">
      <c r="A2" s="5" t="s">
        <v>1</v>
      </c>
      <c r="B2" s="6"/>
      <c r="C2" s="7"/>
      <c r="D2" s="7"/>
      <c r="E2" s="8"/>
    </row>
    <row r="3" s="11" customFormat="true" ht="4.95" hidden="false" customHeight="true" outlineLevel="0" collapsed="false">
      <c r="A3" s="9"/>
      <c r="B3" s="10"/>
      <c r="E3" s="12"/>
    </row>
    <row r="4" s="13" customFormat="true" ht="12.8" hidden="false" customHeight="false" outlineLevel="0" collapsed="false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</row>
    <row r="5" customFormat="false" ht="12.8" hidden="false" customHeight="false" outlineLevel="0" collapsed="false">
      <c r="A5" s="1" t="s">
        <v>7</v>
      </c>
      <c r="B5" s="15" t="n">
        <v>3414</v>
      </c>
      <c r="C5" s="3" t="s">
        <v>8</v>
      </c>
    </row>
    <row r="6" customFormat="false" ht="12.8" hidden="false" customHeight="false" outlineLevel="0" collapsed="false">
      <c r="A6" s="1" t="s">
        <v>9</v>
      </c>
      <c r="B6" s="15" t="n">
        <v>130</v>
      </c>
      <c r="C6" s="3" t="s">
        <v>10</v>
      </c>
    </row>
    <row r="7" customFormat="false" ht="12.8" hidden="false" customHeight="false" outlineLevel="0" collapsed="false">
      <c r="A7" s="1" t="s">
        <v>11</v>
      </c>
      <c r="B7" s="15" t="n">
        <v>1.94</v>
      </c>
    </row>
    <row r="8" customFormat="false" ht="12.8" hidden="false" customHeight="false" outlineLevel="0" collapsed="false">
      <c r="A8" s="16" t="s">
        <v>12</v>
      </c>
      <c r="B8" s="15" t="n">
        <v>5905</v>
      </c>
      <c r="C8" s="3" t="s">
        <v>13</v>
      </c>
      <c r="E8" s="1" t="s">
        <v>14</v>
      </c>
    </row>
    <row r="9" customFormat="false" ht="12.8" hidden="false" customHeight="false" outlineLevel="0" collapsed="false">
      <c r="A9" s="16" t="s">
        <v>15</v>
      </c>
      <c r="B9" s="15" t="n">
        <v>10641</v>
      </c>
      <c r="C9" s="3" t="s">
        <v>13</v>
      </c>
    </row>
    <row r="10" customFormat="false" ht="12.8" hidden="false" customHeight="false" outlineLevel="0" collapsed="false">
      <c r="A10" s="1" t="s">
        <v>16</v>
      </c>
      <c r="B10" s="15" t="n">
        <v>11.9</v>
      </c>
      <c r="C10" s="3" t="s">
        <v>17</v>
      </c>
      <c r="E10" s="17" t="s">
        <v>18</v>
      </c>
    </row>
    <row r="11" customFormat="false" ht="12.8" hidden="false" customHeight="false" outlineLevel="0" collapsed="false">
      <c r="A11" s="1" t="s">
        <v>19</v>
      </c>
      <c r="B11" s="15" t="n">
        <v>2000</v>
      </c>
      <c r="C11" s="3" t="s">
        <v>20</v>
      </c>
      <c r="E11" s="17" t="s">
        <v>21</v>
      </c>
    </row>
    <row r="12" customFormat="false" ht="12.8" hidden="false" customHeight="false" outlineLevel="0" collapsed="false">
      <c r="A12" s="1" t="s">
        <v>22</v>
      </c>
      <c r="B12" s="15" t="n">
        <v>70</v>
      </c>
      <c r="C12" s="3" t="s">
        <v>23</v>
      </c>
    </row>
    <row r="13" customFormat="false" ht="12.8" hidden="false" customHeight="false" outlineLevel="0" collapsed="false">
      <c r="A13" s="1" t="s">
        <v>24</v>
      </c>
      <c r="B13" s="15" t="n">
        <v>100</v>
      </c>
      <c r="C13" s="3" t="s">
        <v>25</v>
      </c>
      <c r="D13" s="18" t="n">
        <v>1</v>
      </c>
      <c r="E13" s="1" t="s">
        <v>26</v>
      </c>
    </row>
    <row r="14" customFormat="false" ht="12.8" hidden="false" customHeight="false" outlineLevel="0" collapsed="false">
      <c r="A14" s="1" t="s">
        <v>27</v>
      </c>
      <c r="B14" s="15" t="n">
        <v>3000</v>
      </c>
      <c r="C14" s="3" t="s">
        <v>28</v>
      </c>
      <c r="D14" s="18" t="n">
        <v>15</v>
      </c>
    </row>
    <row r="15" customFormat="false" ht="12.8" hidden="false" customHeight="false" outlineLevel="0" collapsed="false">
      <c r="A15" s="1" t="s">
        <v>29</v>
      </c>
      <c r="B15" s="15" t="n">
        <v>160</v>
      </c>
      <c r="C15" s="3" t="s">
        <v>30</v>
      </c>
      <c r="D15" s="11"/>
      <c r="E15" s="19" t="s">
        <v>31</v>
      </c>
    </row>
    <row r="16" customFormat="false" ht="12.8" hidden="false" customHeight="false" outlineLevel="0" collapsed="false">
      <c r="A16" s="1" t="s">
        <v>32</v>
      </c>
      <c r="B16" s="15" t="n">
        <v>70</v>
      </c>
      <c r="C16" s="3" t="s">
        <v>30</v>
      </c>
      <c r="D16" s="11"/>
      <c r="E16" s="17" t="s">
        <v>33</v>
      </c>
    </row>
    <row r="17" customFormat="false" ht="12.8" hidden="false" customHeight="false" outlineLevel="0" collapsed="false">
      <c r="A17" s="1" t="s">
        <v>34</v>
      </c>
      <c r="B17" s="15" t="n">
        <v>0.3</v>
      </c>
      <c r="C17" s="3" t="s">
        <v>35</v>
      </c>
      <c r="D17" s="11"/>
      <c r="E17" s="1" t="s">
        <v>36</v>
      </c>
    </row>
    <row r="18" customFormat="false" ht="12.8" hidden="false" customHeight="false" outlineLevel="0" collapsed="false">
      <c r="A18" s="1" t="s">
        <v>37</v>
      </c>
      <c r="B18" s="15" t="n">
        <v>9.35</v>
      </c>
      <c r="C18" s="3" t="s">
        <v>38</v>
      </c>
      <c r="D18" s="11"/>
      <c r="E18" s="1" t="s">
        <v>39</v>
      </c>
    </row>
    <row r="19" customFormat="false" ht="12.8" hidden="false" customHeight="false" outlineLevel="0" collapsed="false">
      <c r="A19" s="1" t="s">
        <v>40</v>
      </c>
      <c r="B19" s="20" t="n">
        <f aca="false">B5*B8</f>
        <v>20159670</v>
      </c>
      <c r="C19" s="3" t="s">
        <v>41</v>
      </c>
    </row>
    <row r="20" customFormat="false" ht="12.8" hidden="false" customHeight="false" outlineLevel="0" collapsed="false">
      <c r="A20" s="1" t="s">
        <v>42</v>
      </c>
      <c r="B20" s="21" t="n">
        <f aca="false">B8/B11/(B12/100)</f>
        <v>4.21785714285714</v>
      </c>
      <c r="C20" s="3" t="s">
        <v>43</v>
      </c>
    </row>
    <row r="21" customFormat="false" ht="12.8" hidden="false" customHeight="false" outlineLevel="0" collapsed="false">
      <c r="A21" s="1" t="s">
        <v>44</v>
      </c>
      <c r="B21" s="22" t="n">
        <f aca="false">B20/B10*10000</f>
        <v>3544.41776710684</v>
      </c>
      <c r="C21" s="3" t="s">
        <v>45</v>
      </c>
    </row>
    <row r="22" customFormat="false" ht="12.8" hidden="false" customHeight="false" outlineLevel="0" collapsed="false">
      <c r="A22" s="1" t="s">
        <v>44</v>
      </c>
      <c r="B22" s="22" t="n">
        <f aca="false">B21*B5/1000000</f>
        <v>12.1006422569028</v>
      </c>
      <c r="C22" s="3" t="s">
        <v>10</v>
      </c>
    </row>
    <row r="23" customFormat="false" ht="12.8" hidden="false" customHeight="false" outlineLevel="0" collapsed="false">
      <c r="A23" s="1" t="s">
        <v>44</v>
      </c>
      <c r="B23" s="22" t="n">
        <f aca="false">B22/B6*100</f>
        <v>9.30818635146366</v>
      </c>
      <c r="C23" s="3" t="s">
        <v>23</v>
      </c>
    </row>
    <row r="24" customFormat="false" ht="12.8" hidden="false" customHeight="false" outlineLevel="0" collapsed="false">
      <c r="A24" s="23" t="s">
        <v>46</v>
      </c>
      <c r="B24" s="20" t="n">
        <f aca="false">B13*B20</f>
        <v>421.785714285714</v>
      </c>
      <c r="C24" s="3" t="s">
        <v>47</v>
      </c>
    </row>
    <row r="25" customFormat="false" ht="12.8" hidden="false" customHeight="false" outlineLevel="0" collapsed="false">
      <c r="A25" s="1" t="s">
        <v>48</v>
      </c>
      <c r="B25" s="20" t="n">
        <f aca="false">B14/B7/D14</f>
        <v>103.092783505155</v>
      </c>
      <c r="C25" s="3" t="s">
        <v>47</v>
      </c>
    </row>
    <row r="26" customFormat="false" ht="12.8" hidden="false" customHeight="false" outlineLevel="0" collapsed="false">
      <c r="B26" s="20"/>
      <c r="D26" s="3" t="s">
        <v>49</v>
      </c>
    </row>
    <row r="27" s="29" customFormat="true" ht="12.8" hidden="false" customHeight="false" outlineLevel="0" collapsed="false">
      <c r="A27" s="24" t="s">
        <v>50</v>
      </c>
      <c r="B27" s="25" t="n">
        <f aca="false">B24+B25+(B15+B16)/B7</f>
        <v>643.435198821797</v>
      </c>
      <c r="C27" s="26" t="s">
        <v>47</v>
      </c>
      <c r="D27" s="27" t="n">
        <f aca="false">B27/12</f>
        <v>53.6195999018164</v>
      </c>
      <c r="E27" s="28" t="s">
        <v>51</v>
      </c>
    </row>
    <row r="28" s="29" customFormat="true" ht="12.8" hidden="false" customHeight="false" outlineLevel="0" collapsed="false">
      <c r="A28" s="24" t="s">
        <v>52</v>
      </c>
      <c r="B28" s="25" t="n">
        <f aca="false">B24+B25+(B15+B16+365*B17*B18)/B7</f>
        <v>1171.18004418262</v>
      </c>
      <c r="C28" s="26" t="s">
        <v>47</v>
      </c>
      <c r="D28" s="27" t="n">
        <f aca="false">B28/12</f>
        <v>97.5983370152185</v>
      </c>
      <c r="E28" s="28" t="s">
        <v>51</v>
      </c>
    </row>
    <row r="29" s="29" customFormat="true" ht="12.8" hidden="false" customHeight="false" outlineLevel="0" collapsed="false">
      <c r="A29" s="24" t="s">
        <v>53</v>
      </c>
      <c r="B29" s="25" t="n">
        <f aca="false">B24*B9/B8+B25+(B15+B16)/B7</f>
        <v>981.720913107511</v>
      </c>
      <c r="C29" s="26" t="s">
        <v>47</v>
      </c>
      <c r="D29" s="27" t="n">
        <f aca="false">B29/12</f>
        <v>81.8100760922926</v>
      </c>
      <c r="E29" s="28" t="s">
        <v>51</v>
      </c>
    </row>
    <row r="30" s="29" customFormat="true" ht="12.8" hidden="false" customHeight="false" outlineLevel="0" collapsed="false">
      <c r="A30" s="24" t="s">
        <v>54</v>
      </c>
      <c r="B30" s="25" t="n">
        <f aca="false">B24*B9/B8+B25+(B15+B16+365*B17*B18*B9/B8)/B7</f>
        <v>1932.73410523021</v>
      </c>
      <c r="C30" s="26" t="s">
        <v>47</v>
      </c>
      <c r="D30" s="27" t="n">
        <f aca="false">B30/12</f>
        <v>161.061175435851</v>
      </c>
      <c r="E30" s="28" t="s">
        <v>51</v>
      </c>
    </row>
    <row r="32" customFormat="false" ht="12.8" hidden="false" customHeight="false" outlineLevel="0" collapsed="false">
      <c r="A32" s="30" t="s">
        <v>55</v>
      </c>
      <c r="B32" s="30"/>
      <c r="C32" s="30"/>
    </row>
  </sheetData>
  <mergeCells count="2">
    <mergeCell ref="A1:D1"/>
    <mergeCell ref="A32:C32"/>
  </mergeCells>
  <hyperlinks>
    <hyperlink ref="E10" r:id="rId1" display="http://www.bundeswaldinventur.bayern.de/081644/index.php?layer=rss"/>
    <hyperlink ref="E11" r:id="rId2" display="https://www.energie-experten.org/heizung/holzheizung/brennholz/brennwert-holz.html"/>
    <hyperlink ref="E15" r:id="rId3" display="https://www.heizspiegel.de/heizkosten-senken/heizungswartung/"/>
    <hyperlink ref="E16" r:id="rId4" display="https://www.kesselheld.de/schornsteinfeger/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2020-03-06T17:43:01Z</dcterms:created>
  <dc:creator/>
  <dc:description/>
  <dc:language>de-DE</dc:language>
  <cp:lastModifiedBy/>
  <dcterms:modified xsi:type="dcterms:W3CDTF">2024-08-25T19:28:48Z</dcterms:modified>
  <cp:revision>10</cp:revision>
  <dc:subject/>
  <dc:title/>
</cp:coreProperties>
</file>