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_rels/sheet40.xml.rels" ContentType="application/vnd.openxmlformats-package.relationships+xml"/>
  <Override PartName="/xl/worksheets/_rels/sheet43.xml.rels" ContentType="application/vnd.openxmlformats-package.relationships+xml"/>
  <Override PartName="/xl/worksheets/_rels/sheet27.xml.rels" ContentType="application/vnd.openxmlformats-package.relationships+xml"/>
  <Override PartName="/xl/worksheets/_rels/sheet36.xml.rels" ContentType="application/vnd.openxmlformats-package.relationships+xml"/>
  <Override PartName="/xl/worksheets/_rels/sheet21.xml.rels" ContentType="application/vnd.openxmlformats-package.relationships+xml"/>
  <Override PartName="/xl/worksheets/_rels/sheet17.xml.rels" ContentType="application/vnd.openxmlformats-package.relationships+xml"/>
  <Override PartName="/xl/worksheets/_rels/sheet11.xml.rels" ContentType="application/vnd.openxmlformats-package.relationships+xml"/>
  <Override PartName="/xl/worksheets/_rels/sheet26.xml.rels" ContentType="application/vnd.openxmlformats-package.relationships+xml"/>
  <Override PartName="/xl/worksheets/_rels/sheet13.xml.rels" ContentType="application/vnd.openxmlformats-package.relationships+xml"/>
  <Override PartName="/xl/worksheets/_rels/sheet3.xml.rels" ContentType="application/vnd.openxmlformats-package.relationships+xml"/>
  <Override PartName="/xl/worksheets/_rels/sheet9.xml.rels" ContentType="application/vnd.openxmlformats-package.relationships+xml"/>
  <Override PartName="/xl/worksheets/_rels/sheet52.xml.rels" ContentType="application/vnd.openxmlformats-package.relationships+xml"/>
  <Override PartName="/xl/worksheets/_rels/sheet51.xml.rels" ContentType="application/vnd.openxmlformats-package.relationships+xml"/>
  <Override PartName="/xl/worksheets/_rels/sheet35.xml.rels" ContentType="application/vnd.openxmlformats-package.relationships+xml"/>
  <Override PartName="/xl/worksheets/_rels/sheet42.xml.rels" ContentType="application/vnd.openxmlformats-package.relationships+xml"/>
  <Override PartName="/xl/worksheets/_rels/sheet61.xml.rels" ContentType="application/vnd.openxmlformats-package.relationships+xml"/>
  <Override PartName="/xl/worksheets/_rels/sheet57.xml.rels" ContentType="application/vnd.openxmlformats-package.relationships+xml"/>
  <Override PartName="/xl/worksheets/_rels/sheet12.xml.rels" ContentType="application/vnd.openxmlformats-package.relationships+xml"/>
  <Override PartName="/xl/worksheets/_rels/sheet55.xml.rels" ContentType="application/vnd.openxmlformats-package.relationships+xml"/>
  <Override PartName="/xl/worksheets/_rels/sheet48.xml.rels" ContentType="application/vnd.openxmlformats-package.relationships+xml"/>
  <Override PartName="/xl/worksheets/_rels/sheet39.xml.rels" ContentType="application/vnd.openxmlformats-package.relationships+xml"/>
  <Override PartName="/xl/worksheets/_rels/sheet41.xml.rels" ContentType="application/vnd.openxmlformats-package.relationships+xml"/>
  <Override PartName="/xl/worksheets/_rels/sheet49.xml.rels" ContentType="application/vnd.openxmlformats-package.relationships+xml"/>
  <Override PartName="/xl/worksheets/_rels/sheet34.xml.rels" ContentType="application/vnd.openxmlformats-package.relationships+xml"/>
  <Override PartName="/xl/worksheets/_rels/sheet50.xml.rels" ContentType="application/vnd.openxmlformats-package.relationships+xml"/>
  <Override PartName="/xl/worksheets/_rels/sheet25.xml.rels" ContentType="application/vnd.openxmlformats-package.relationships+xml"/>
  <Override PartName="/xl/worksheets/_rels/sheet20.xml.rels" ContentType="application/vnd.openxmlformats-package.relationships+xml"/>
  <Override PartName="/xl/worksheets/_rels/sheet16.xml.rels" ContentType="application/vnd.openxmlformats-package.relationships+xml"/>
  <Override PartName="/xl/worksheets/_rels/sheet32.xml.rels" ContentType="application/vnd.openxmlformats-package.relationships+xml"/>
  <Override PartName="/xl/worksheets/_rels/sheet24.xml.rels" ContentType="application/vnd.openxmlformats-package.relationships+xml"/>
  <Override PartName="/xl/worksheets/_rels/sheet15.xml.rels" ContentType="application/vnd.openxmlformats-package.relationships+xml"/>
  <Override PartName="/xl/worksheets/_rels/sheet31.xml.rels" ContentType="application/vnd.openxmlformats-package.relationships+xml"/>
  <Override PartName="/xl/worksheets/_rels/sheet62.xml.rels" ContentType="application/vnd.openxmlformats-package.relationships+xml"/>
  <Override PartName="/xl/worksheets/_rels/sheet4.xml.rels" ContentType="application/vnd.openxmlformats-package.relationships+xml"/>
  <Override PartName="/xl/worksheets/_rels/sheet46.xml.rels" ContentType="application/vnd.openxmlformats-package.relationships+xml"/>
  <Override PartName="/xl/worksheets/_rels/sheet1.xml.rels" ContentType="application/vnd.openxmlformats-package.relationships+xml"/>
  <Override PartName="/xl/worksheets/_rels/sheet53.xml.rels" ContentType="application/vnd.openxmlformats-package.relationships+xml"/>
  <Override PartName="/xl/worksheets/_rels/sheet14.xml.rels" ContentType="application/vnd.openxmlformats-package.relationships+xml"/>
  <Override PartName="/xl/worksheets/_rels/sheet19.xml.rels" ContentType="application/vnd.openxmlformats-package.relationships+xml"/>
  <Override PartName="/xl/worksheets/_rels/sheet23.xml.rels" ContentType="application/vnd.openxmlformats-package.relationships+xml"/>
  <Override PartName="/xl/worksheets/_rels/sheet30.xml.rels" ContentType="application/vnd.openxmlformats-package.relationships+xml"/>
  <Override PartName="/xl/worksheets/_rels/sheet38.xml.rels" ContentType="application/vnd.openxmlformats-package.relationships+xml"/>
  <Override PartName="/xl/worksheets/_rels/sheet45.xml.rels" ContentType="application/vnd.openxmlformats-package.relationships+xml"/>
  <Override PartName="/xl/worksheets/_rels/sheet33.xml.rels" ContentType="application/vnd.openxmlformats-package.relationships+xml"/>
  <Override PartName="/xl/worksheets/_rels/sheet29.xml.rels" ContentType="application/vnd.openxmlformats-package.relationships+xml"/>
  <Override PartName="/xl/worksheets/_rels/sheet5.xml.rels" ContentType="application/vnd.openxmlformats-package.relationships+xml"/>
  <Override PartName="/xl/worksheets/_rels/sheet47.xml.rels" ContentType="application/vnd.openxmlformats-package.relationships+xml"/>
  <Override PartName="/xl/worksheets/_rels/sheet28.xml.rels" ContentType="application/vnd.openxmlformats-package.relationships+xml"/>
  <Override PartName="/xl/worksheets/_rels/sheet18.xml.rels" ContentType="application/vnd.openxmlformats-package.relationships+xml"/>
  <Override PartName="/xl/worksheets/_rels/sheet22.xml.rels" ContentType="application/vnd.openxmlformats-package.relationships+xml"/>
  <Override PartName="/xl/worksheets/_rels/sheet37.xml.rels" ContentType="application/vnd.openxmlformats-package.relationships+xml"/>
  <Override PartName="/xl/worksheets/_rels/sheet44.xml.rels" ContentType="application/vnd.openxmlformats-package.relationships+xml"/>
  <Override PartName="/xl/worksheets/_rels/sheet56.xml.rels" ContentType="application/vnd.openxmlformats-package.relationships+xml"/>
  <Override PartName="/xl/worksheets/_rels/sheet60.xml.rels" ContentType="application/vnd.openxmlformats-package.relationships+xml"/>
  <Override PartName="/xl/worksheets/_rels/sheet7.xml.rels" ContentType="application/vnd.openxmlformats-package.relationships+xml"/>
  <Override PartName="/xl/worksheets/_rels/sheet10.xml.rels" ContentType="application/vnd.openxmlformats-package.relationships+xml"/>
  <Override PartName="/xl/worksheets/_rels/sheet59.xml.rels" ContentType="application/vnd.openxmlformats-package.relationships+xml"/>
  <Override PartName="/xl/worksheets/_rels/sheet8.xml.rels" ContentType="application/vnd.openxmlformats-package.relationships+xml"/>
  <Override PartName="/xl/worksheets/_rels/sheet6.xml.rels" ContentType="application/vnd.openxmlformats-package.relationships+xml"/>
  <Override PartName="/xl/worksheets/_rels/sheet58.xml.rels" ContentType="application/vnd.openxmlformats-package.relationships+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23.xml" ContentType="application/vnd.openxmlformats-officedocument.spreadsheetml.worksheet+xml"/>
  <Override PartName="/xl/worksheets/sheet1.xml" ContentType="application/vnd.openxmlformats-officedocument.spreadsheetml.worksheet+xml"/>
  <Override PartName="/xl/worksheets/sheet56.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27.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57.xml" ContentType="application/vnd.openxmlformats-officedocument.spreadsheetml.worksheet+xml"/>
  <Override PartName="/xl/worksheets/sheet18.xml" ContentType="application/vnd.openxmlformats-officedocument.spreadsheetml.worksheet+xml"/>
  <Override PartName="/xl/worksheets/sheet60.xml" ContentType="application/vnd.openxmlformats-officedocument.spreadsheetml.worksheet+xml"/>
  <Override PartName="/xl/worksheets/sheet3.xml" ContentType="application/vnd.openxmlformats-officedocument.spreadsheetml.worksheet+xml"/>
  <Override PartName="/xl/worksheets/sheet21.xml" ContentType="application/vnd.openxmlformats-officedocument.spreadsheetml.worksheet+xml"/>
  <Override PartName="/xl/worksheets/sheet58.xml" ContentType="application/vnd.openxmlformats-officedocument.spreadsheetml.worksheet+xml"/>
  <Override PartName="/xl/worksheets/sheet19.xml" ContentType="application/vnd.openxmlformats-officedocument.spreadsheetml.worksheet+xml"/>
  <Override PartName="/xl/worksheets/sheet61.xml" ContentType="application/vnd.openxmlformats-officedocument.spreadsheetml.worksheet+xml"/>
  <Override PartName="/xl/worksheets/sheet26.xml" ContentType="application/vnd.openxmlformats-officedocument.spreadsheetml.worksheet+xml"/>
  <Override PartName="/xl/worksheets/sheet62.xml" ContentType="application/vnd.openxmlformats-officedocument.spreadsheetml.worksheet+xml"/>
  <Override PartName="/xl/worksheets/sheet25.xml" ContentType="application/vnd.openxmlformats-officedocument.spreadsheetml.worksheet+xml"/>
  <Override PartName="/xl/worksheets/sheet4.xml" ContentType="application/vnd.openxmlformats-officedocument.spreadsheetml.worksheet+xml"/>
  <Override PartName="/xl/worksheets/sheet59.xml" ContentType="application/vnd.openxmlformats-officedocument.spreadsheetml.worksheet+xml"/>
  <Override PartName="/xl/worksheets/sheet22.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47.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48.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49.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7.xml" ContentType="application/vnd.openxmlformats-officedocument.spreadsheetml.externalLink+xml"/>
  <Override PartName="/xl/externalLinks/externalLink12.xml" ContentType="application/vnd.openxmlformats-officedocument.spreadsheetml.externalLink+xml"/>
  <Override PartName="/xl/externalLinks/externalLink1.xml" ContentType="application/vnd.openxmlformats-officedocument.spreadsheetml.externalLink+xml"/>
  <Override PartName="/xl/externalLinks/externalLink25.xml" ContentType="application/vnd.openxmlformats-officedocument.spreadsheetml.externalLink+xml"/>
  <Override PartName="/xl/externalLinks/externalLink13.xml" ContentType="application/vnd.openxmlformats-officedocument.spreadsheetml.externalLink+xml"/>
  <Override PartName="/xl/externalLinks/externalLink24.xml" ContentType="application/vnd.openxmlformats-officedocument.spreadsheetml.externalLink+xml"/>
  <Override PartName="/xl/externalLinks/_rels/externalLink15.xml.rels" ContentType="application/vnd.openxmlformats-package.relationships+xml"/>
  <Override PartName="/xl/externalLinks/_rels/externalLink8.xml.rels" ContentType="application/vnd.openxmlformats-package.relationships+xml"/>
  <Override PartName="/xl/externalLinks/_rels/externalLink26.xml.rels" ContentType="application/vnd.openxmlformats-package.relationships+xml"/>
  <Override PartName="/xl/externalLinks/_rels/externalLink4.xml.rels" ContentType="application/vnd.openxmlformats-package.relationships+xml"/>
  <Override PartName="/xl/externalLinks/_rels/externalLink11.xml.rels" ContentType="application/vnd.openxmlformats-package.relationships+xml"/>
  <Override PartName="/xl/externalLinks/_rels/externalLink16.xml.rels" ContentType="application/vnd.openxmlformats-package.relationships+xml"/>
  <Override PartName="/xl/externalLinks/_rels/externalLink9.xml.rels" ContentType="application/vnd.openxmlformats-package.relationships+xml"/>
  <Override PartName="/xl/externalLinks/_rels/externalLink17.xml.rels" ContentType="application/vnd.openxmlformats-package.relationships+xml"/>
  <Override PartName="/xl/externalLinks/_rels/externalLink18.xml.rels" ContentType="application/vnd.openxmlformats-package.relationships+xml"/>
  <Override PartName="/xl/externalLinks/_rels/externalLink20.xml.rels" ContentType="application/vnd.openxmlformats-package.relationships+xml"/>
  <Override PartName="/xl/externalLinks/_rels/externalLink19.xml.rels" ContentType="application/vnd.openxmlformats-package.relationships+xml"/>
  <Override PartName="/xl/externalLinks/_rels/externalLink21.xml.rels" ContentType="application/vnd.openxmlformats-package.relationships+xml"/>
  <Override PartName="/xl/externalLinks/_rels/externalLink2.xml.rels" ContentType="application/vnd.openxmlformats-package.relationships+xml"/>
  <Override PartName="/xl/externalLinks/_rels/externalLink24.xml.rels" ContentType="application/vnd.openxmlformats-package.relationships+xml"/>
  <Override PartName="/xl/externalLinks/_rels/externalLink6.xml.rels" ContentType="application/vnd.openxmlformats-package.relationships+xml"/>
  <Override PartName="/xl/externalLinks/_rels/externalLink22.xml.rels" ContentType="application/vnd.openxmlformats-package.relationships+xml"/>
  <Override PartName="/xl/externalLinks/_rels/externalLink5.xml.rels" ContentType="application/vnd.openxmlformats-package.relationships+xml"/>
  <Override PartName="/xl/externalLinks/_rels/externalLink27.xml.rels" ContentType="application/vnd.openxmlformats-package.relationships+xml"/>
  <Override PartName="/xl/externalLinks/_rels/externalLink7.xml.rels" ContentType="application/vnd.openxmlformats-package.relationships+xml"/>
  <Override PartName="/xl/externalLinks/_rels/externalLink14.xml.rels" ContentType="application/vnd.openxmlformats-package.relationships+xml"/>
  <Override PartName="/xl/externalLinks/_rels/externalLink12.xml.rels" ContentType="application/vnd.openxmlformats-package.relationships+xml"/>
  <Override PartName="/xl/externalLinks/_rels/externalLink10.xml.rels" ContentType="application/vnd.openxmlformats-package.relationships+xml"/>
  <Override PartName="/xl/externalLinks/_rels/externalLink3.xml.rels" ContentType="application/vnd.openxmlformats-package.relationships+xml"/>
  <Override PartName="/xl/externalLinks/_rels/externalLink25.xml.rels" ContentType="application/vnd.openxmlformats-package.relationships+xml"/>
  <Override PartName="/xl/externalLinks/_rels/externalLink13.xml.rels" ContentType="application/vnd.openxmlformats-package.relationships+xml"/>
  <Override PartName="/xl/externalLinks/_rels/externalLink23.xml.rels" ContentType="application/vnd.openxmlformats-package.relationships+xml"/>
  <Override PartName="/xl/externalLinks/_rels/externalLink1.xml.rels" ContentType="application/vnd.openxmlformats-package.relationships+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26.xml" ContentType="application/vnd.openxmlformats-officedocument.spreadsheetml.externalLink+xml"/>
  <Override PartName="/xl/externalLinks/externalLink2.xml" ContentType="application/vnd.openxmlformats-officedocument.spreadsheetml.externalLink+xml"/>
  <Override PartName="/xl/_rels/workbook.xml.rels" ContentType="application/vnd.openxmlformats-package.relationships+xml"/>
  <Override PartName="/xl/sharedStrings.xml" ContentType="application/vnd.openxmlformats-officedocument.spreadsheetml.sharedStrings+xml"/>
  <Override PartName="/xl/media/image56.png" ContentType="image/png"/>
  <Override PartName="/xl/media/image47.png" ContentType="image/png"/>
  <Override PartName="/xl/media/image10.png" ContentType="image/png"/>
  <Override PartName="/xl/media/image35.png" ContentType="image/png"/>
  <Override PartName="/xl/media/image5.png" ContentType="image/png"/>
  <Override PartName="/xl/media/image17.png" ContentType="image/png"/>
  <Override PartName="/xl/media/image28.png" ContentType="image/png"/>
  <Override PartName="/xl/media/image34.png" ContentType="image/png"/>
  <Override PartName="/xl/media/image4.png" ContentType="image/png"/>
  <Override PartName="/xl/media/image16.png" ContentType="image/png"/>
  <Override PartName="/xl/media/image27.png" ContentType="image/png"/>
  <Override PartName="/xl/media/image33.png" ContentType="image/png"/>
  <Override PartName="/xl/media/image3.png" ContentType="image/png"/>
  <Override PartName="/xl/media/image15.png" ContentType="image/png"/>
  <Override PartName="/xl/media/image26.png" ContentType="image/png"/>
  <Override PartName="/xl/media/image32.png" ContentType="image/png"/>
  <Override PartName="/xl/media/image60.png" ContentType="image/png"/>
  <Override PartName="/xl/media/image23.png" ContentType="image/png"/>
  <Override PartName="/xl/media/image58.png" ContentType="image/png"/>
  <Override PartName="/xl/media/image21.png" ContentType="image/png"/>
  <Override PartName="/xl/media/image22.png" ContentType="image/png"/>
  <Override PartName="/xl/media/image59.png" ContentType="image/png"/>
  <Override PartName="/xl/media/image57.png" ContentType="image/png"/>
  <Override PartName="/xl/media/image20.png" ContentType="image/png"/>
  <Override PartName="/xl/media/image24.png" ContentType="image/png"/>
  <Override PartName="/xl/media/image29.png" ContentType="image/png"/>
  <Override PartName="/xl/media/image31.png" ContentType="image/png"/>
  <Override PartName="/xl/media/image25.png" ContentType="image/png"/>
  <Override PartName="/xl/media/image2.png" ContentType="image/png"/>
  <Override PartName="/xl/media/image14.png" ContentType="image/png"/>
  <Override PartName="/xl/media/image18.png" ContentType="image/png"/>
  <Override PartName="/xl/media/image6.png" ContentType="image/png"/>
  <Override PartName="/xl/media/image36.png" ContentType="image/png"/>
  <Override PartName="/xl/media/image11.png" ContentType="image/png"/>
  <Override PartName="/xl/media/image48.png" ContentType="image/png"/>
  <Override PartName="/xl/media/image19.png" ContentType="image/png"/>
  <Override PartName="/xl/media/image7.png" ContentType="image/png"/>
  <Override PartName="/xl/media/image37.png" ContentType="image/png"/>
  <Override PartName="/xl/media/image12.png" ContentType="image/png"/>
  <Override PartName="/xl/media/image49.png" ContentType="image/png"/>
  <Override PartName="/xl/media/image8.png" ContentType="image/png"/>
  <Override PartName="/xl/media/image38.png" ContentType="image/png"/>
  <Override PartName="/xl/media/image1.png" ContentType="image/png"/>
  <Override PartName="/xl/media/image13.png" ContentType="image/png"/>
  <Override PartName="/xl/media/image9.png" ContentType="image/png"/>
  <Override PartName="/xl/media/image39.png" ContentType="image/png"/>
  <Override PartName="/xl/media/image30.png" ContentType="image/png"/>
  <Override PartName="/xl/media/image40.png" ContentType="image/png"/>
  <Override PartName="/xl/media/image41.png" ContentType="image/png"/>
  <Override PartName="/xl/media/image42.png" ContentType="image/png"/>
  <Override PartName="/xl/media/image43.png" ContentType="image/png"/>
  <Override PartName="/xl/media/image44.png" ContentType="image/png"/>
  <Override PartName="/xl/media/image45.png" ContentType="image/png"/>
  <Override PartName="/xl/media/image46.png" ContentType="image/png"/>
  <Override PartName="/xl/media/image50.png" ContentType="image/png"/>
  <Override PartName="/xl/media/image51.png" ContentType="image/png"/>
  <Override PartName="/xl/media/image52.png" ContentType="image/png"/>
  <Override PartName="/xl/media/image53.png" ContentType="image/png"/>
  <Override PartName="/xl/media/image54.png" ContentType="image/png"/>
  <Override PartName="/xl/media/image55.png" ContentType="image/png"/>
  <Override PartName="/xl/comments27.xml" ContentType="application/vnd.openxmlformats-officedocument.spreadsheetml.comments+xml"/>
  <Override PartName="/xl/drawings/drawing56.xml" ContentType="application/vnd.openxmlformats-officedocument.drawing+xml"/>
  <Override PartName="/xl/drawings/drawing55.xml" ContentType="application/vnd.openxmlformats-officedocument.drawing+xml"/>
  <Override PartName="/xl/drawings/drawing54.xml" ContentType="application/vnd.openxmlformats-officedocument.drawing+xml"/>
  <Override PartName="/xl/drawings/drawing53.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drawings/drawing47.xml" ContentType="application/vnd.openxmlformats-officedocument.drawing+xml"/>
  <Override PartName="/xl/drawings/drawing2.xml" ContentType="application/vnd.openxmlformats-officedocument.drawing+xml"/>
  <Override PartName="/xl/drawings/drawing43.xml" ContentType="application/vnd.openxmlformats-officedocument.drawing+xml"/>
  <Override PartName="/xl/drawings/drawing46.xml" ContentType="application/vnd.openxmlformats-officedocument.drawing+xml"/>
  <Override PartName="/xl/drawings/drawing1.xml" ContentType="application/vnd.openxmlformats-officedocument.drawing+xml"/>
  <Override PartName="/xl/drawings/drawing8.xml" ContentType="application/vnd.openxmlformats-officedocument.drawing+xml"/>
  <Override PartName="/xl/drawings/drawing13.xml" ContentType="application/vnd.openxmlformats-officedocument.drawing+xml"/>
  <Override PartName="/xl/drawings/drawing9.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vmlDrawing1.vml" ContentType="application/vnd.openxmlformats-officedocument.vmlDrawing"/>
  <Override PartName="/xl/drawings/drawing60.xml" ContentType="application/vnd.openxmlformats-officedocument.drawing+xml"/>
  <Override PartName="/xl/drawings/drawing18.xml" ContentType="application/vnd.openxmlformats-officedocument.drawing+xml"/>
  <Override PartName="/xl/drawings/drawing25.xml" ContentType="application/vnd.openxmlformats-officedocument.drawing+xml"/>
  <Override PartName="/xl/drawings/drawing23.xml" ContentType="application/vnd.openxmlformats-officedocument.drawing+xml"/>
  <Override PartName="/xl/drawings/drawing58.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59.xml" ContentType="application/vnd.openxmlformats-officedocument.drawing+xml"/>
  <Override PartName="/xl/drawings/drawing57.xml" ContentType="application/vnd.openxmlformats-officedocument.drawing+xml"/>
  <Override PartName="/xl/drawings/drawing20.xml" ContentType="application/vnd.openxmlformats-officedocument.drawing+xml"/>
  <Override PartName="/xl/drawings/drawing24.xml" ContentType="application/vnd.openxmlformats-officedocument.drawing+xml"/>
  <Override PartName="/xl/drawings/drawing27.xml" ContentType="application/vnd.openxmlformats-officedocument.drawing+xml"/>
  <Override PartName="/xl/drawings/vmlDrawing2.vml" ContentType="application/vnd.openxmlformats-officedocument.vmlDrawing"/>
  <Override PartName="/xl/drawings/drawing19.xml" ContentType="application/vnd.openxmlformats-officedocument.drawing+xml"/>
  <Override PartName="/xl/drawings/drawing6.xml" ContentType="application/vnd.openxmlformats-officedocument.drawing+xml"/>
  <Override PartName="/xl/drawings/drawing11.xml" ContentType="application/vnd.openxmlformats-officedocument.drawing+xml"/>
  <Override PartName="/xl/drawings/drawing3.xml" ContentType="application/vnd.openxmlformats-officedocument.drawing+xml"/>
  <Override PartName="/xl/drawings/drawing48.xml" ContentType="application/vnd.openxmlformats-officedocument.drawing+xml"/>
  <Override PartName="/xl/drawings/drawing26.xml" ContentType="application/vnd.openxmlformats-officedocument.drawing+xml"/>
  <Override PartName="/xl/drawings/drawing7.xml" ContentType="application/vnd.openxmlformats-officedocument.drawing+xml"/>
  <Override PartName="/xl/drawings/drawing12.xml" ContentType="application/vnd.openxmlformats-officedocument.drawing+xml"/>
  <Override PartName="/xl/drawings/drawing4.xml" ContentType="application/vnd.openxmlformats-officedocument.drawing+xml"/>
  <Override PartName="/xl/drawings/drawing49.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_rels/drawing4.xml.rels" ContentType="application/vnd.openxmlformats-package.relationships+xml"/>
  <Override PartName="/xl/drawings/_rels/drawing60.xml.rels" ContentType="application/vnd.openxmlformats-package.relationships+xml"/>
  <Override PartName="/xl/drawings/_rels/drawing44.xml.rels" ContentType="application/vnd.openxmlformats-package.relationships+xml"/>
  <Override PartName="/xl/drawings/_rels/drawing10.xml.rels" ContentType="application/vnd.openxmlformats-package.relationships+xml"/>
  <Override PartName="/xl/drawings/_rels/drawing59.xml.rels" ContentType="application/vnd.openxmlformats-package.relationships+xml"/>
  <Override PartName="/xl/drawings/_rels/drawing51.xml.rels" ContentType="application/vnd.openxmlformats-package.relationships+xml"/>
  <Override PartName="/xl/drawings/_rels/drawing15.xml.rels" ContentType="application/vnd.openxmlformats-package.relationships+xml"/>
  <Override PartName="/xl/drawings/_rels/drawing30.xml.rels" ContentType="application/vnd.openxmlformats-package.relationships+xml"/>
  <Override PartName="/xl/drawings/_rels/drawing14.xml.rels" ContentType="application/vnd.openxmlformats-package.relationships+xml"/>
  <Override PartName="/xl/drawings/_rels/drawing23.xml.rels" ContentType="application/vnd.openxmlformats-package.relationships+xml"/>
  <Override PartName="/xl/drawings/_rels/drawing9.xml.rels" ContentType="application/vnd.openxmlformats-package.relationships+xml"/>
  <Override PartName="/xl/drawings/_rels/drawing22.xml.rels" ContentType="application/vnd.openxmlformats-package.relationships+xml"/>
  <Override PartName="/xl/drawings/_rels/drawing13.xml.rels" ContentType="application/vnd.openxmlformats-package.relationships+xml"/>
  <Override PartName="/xl/drawings/_rels/drawing36.xml.rels" ContentType="application/vnd.openxmlformats-package.relationships+xml"/>
  <Override PartName="/xl/drawings/_rels/drawing12.xml.rels" ContentType="application/vnd.openxmlformats-package.relationships+xml"/>
  <Override PartName="/xl/drawings/_rels/drawing5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28.xml.rels" ContentType="application/vnd.openxmlformats-package.relationships+xml"/>
  <Override PartName="/xl/drawings/_rels/drawing32.xml.rels" ContentType="application/vnd.openxmlformats-package.relationships+xml"/>
  <Override PartName="/xl/drawings/_rels/drawing47.xml.rels" ContentType="application/vnd.openxmlformats-package.relationships+xml"/>
  <Override PartName="/xl/drawings/_rels/drawing54.xml.rels" ContentType="application/vnd.openxmlformats-package.relationships+xml"/>
  <Override PartName="/xl/drawings/_rels/drawing1.xml.rels" ContentType="application/vnd.openxmlformats-package.relationships+xml"/>
  <Override PartName="/xl/drawings/_rels/drawing38.xml.rels" ContentType="application/vnd.openxmlformats-package.relationships+xml"/>
  <Override PartName="/xl/drawings/_rels/drawing5.xml.rels" ContentType="application/vnd.openxmlformats-package.relationships+xml"/>
  <Override PartName="/xl/drawings/_rels/drawing27.xml.rels" ContentType="application/vnd.openxmlformats-package.relationships+xml"/>
  <Override PartName="/xl/drawings/_rels/drawing31.xml.rels" ContentType="application/vnd.openxmlformats-package.relationships+xml"/>
  <Override PartName="/xl/drawings/_rels/drawing46.xml.rels" ContentType="application/vnd.openxmlformats-package.relationships+xml"/>
  <Override PartName="/xl/drawings/_rels/drawing37.xml.rels" ContentType="application/vnd.openxmlformats-package.relationships+xml"/>
  <Override PartName="/xl/drawings/_rels/drawing53.xml.rels" ContentType="application/vnd.openxmlformats-package.relationships+xml"/>
  <Override PartName="/xl/drawings/_rels/drawing45.xml.rels" ContentType="application/vnd.openxmlformats-package.relationships+xml"/>
  <Override PartName="/xl/drawings/_rels/drawing52.xml.rels" ContentType="application/vnd.openxmlformats-package.relationships+xml"/>
  <Override PartName="/xl/drawings/_rels/drawing58.xml.rels" ContentType="application/vnd.openxmlformats-package.relationships+xml"/>
  <Override PartName="/xl/drawings/_rels/drawing50.xml.rels" ContentType="application/vnd.openxmlformats-package.relationships+xml"/>
  <Override PartName="/xl/drawings/_rels/drawing57.xml.rels" ContentType="application/vnd.openxmlformats-package.relationships+xml"/>
  <Override PartName="/xl/drawings/_rels/drawing25.xml.rels" ContentType="application/vnd.openxmlformats-package.relationships+xml"/>
  <Override PartName="/xl/drawings/_rels/drawing18.xml.rels" ContentType="application/vnd.openxmlformats-package.relationships+xml"/>
  <Override PartName="/xl/drawings/_rels/drawing49.xml.rels" ContentType="application/vnd.openxmlformats-package.relationships+xml"/>
  <Override PartName="/xl/drawings/_rels/drawing34.xml.rels" ContentType="application/vnd.openxmlformats-package.relationships+xml"/>
  <Override PartName="/xl/drawings/_rels/drawing41.xml.rels" ContentType="application/vnd.openxmlformats-package.relationships+xml"/>
  <Override PartName="/xl/drawings/_rels/drawing24.xml.rels" ContentType="application/vnd.openxmlformats-package.relationships+xml"/>
  <Override PartName="/xl/drawings/_rels/drawing48.xml.rels" ContentType="application/vnd.openxmlformats-package.relationships+xml"/>
  <Override PartName="/xl/drawings/_rels/drawing29.xml.rels" ContentType="application/vnd.openxmlformats-package.relationships+xml"/>
  <Override PartName="/xl/drawings/_rels/drawing33.xml.rels" ContentType="application/vnd.openxmlformats-package.relationships+xml"/>
  <Override PartName="/xl/drawings/_rels/drawing2.xml.rels" ContentType="application/vnd.openxmlformats-package.relationships+xml"/>
  <Override PartName="/xl/drawings/_rels/drawing43.xml.rels" ContentType="application/vnd.openxmlformats-package.relationships+xml"/>
  <Override PartName="/xl/drawings/_rels/drawing39.xml.rels" ContentType="application/vnd.openxmlformats-package.relationships+xml"/>
  <Override PartName="/xl/drawings/_rels/drawing40.xml.rels" ContentType="application/vnd.openxmlformats-package.relationships+xml"/>
  <Override PartName="/xl/drawings/_rels/drawing55.xml.rels" ContentType="application/vnd.openxmlformats-package.relationships+xml"/>
  <Override PartName="/xl/drawings/_rels/drawing16.xml.rels" ContentType="application/vnd.openxmlformats-package.relationships+xml"/>
  <Override PartName="/xl/drawings/_rels/drawing20.xml.rels" ContentType="application/vnd.openxmlformats-package.relationships+xml"/>
  <Override PartName="/xl/drawings/_rels/drawing19.xml.rels" ContentType="application/vnd.openxmlformats-package.relationships+xml"/>
  <Override PartName="/xl/drawings/_rels/drawing26.xml.rels" ContentType="application/vnd.openxmlformats-package.relationships+xml"/>
  <Override PartName="/xl/drawings/_rels/drawing35.xml.rels" ContentType="application/vnd.openxmlformats-package.relationships+xml"/>
  <Override PartName="/xl/drawings/_rels/drawing42.xml.rels" ContentType="application/vnd.openxmlformats-package.relationships+xml"/>
  <Override PartName="/xl/drawings/_rels/drawing21.xml.rels" ContentType="application/vnd.openxmlformats-package.relationships+xml"/>
  <Override PartName="/xl/drawings/_rels/drawing17.xml.rels" ContentType="application/vnd.openxmlformats-package.relationships+xml"/>
  <Override PartName="/xl/drawings/_rels/drawing11.xml.rels" ContentType="application/vnd.openxmlformats-package.relationships+xml"/>
  <Override PartName="/xl/drawings/_rels/drawing6.xml.rels" ContentType="application/vnd.openxmlformats-package.relationships+xml"/>
  <Override PartName="/xl/drawings/_rels/drawing3.xml.rels" ContentType="application/vnd.openxmlformats-package.relationship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vmlDrawing3.vml" ContentType="application/vnd.openxmlformats-officedocument.vmlDrawing"/>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12.xml" ContentType="application/vnd.openxmlformats-officedocument.spreadsheetml.comments+xml"/>
  <Override PartName="/xl/comments4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9"/>
  </bookViews>
  <sheets>
    <sheet name="Titel" sheetId="1" state="visible" r:id="rId2"/>
    <sheet name="Inhalt" sheetId="2" state="visible" r:id="rId3"/>
    <sheet name="0.1" sheetId="3" state="visible" r:id="rId4"/>
    <sheet name="0.2" sheetId="4" state="visible" r:id="rId5"/>
    <sheet name="0.3" sheetId="5" state="visible" r:id="rId6"/>
    <sheet name="1" sheetId="6" state="visible" r:id="rId7"/>
    <sheet name="2" sheetId="7" state="visible" r:id="rId8"/>
    <sheet name="3" sheetId="8" state="visible" r:id="rId9"/>
    <sheet name="4" sheetId="9" state="visible" r:id="rId10"/>
    <sheet name="5" sheetId="10" state="visible" r:id="rId11"/>
    <sheet name="6" sheetId="11" state="visible" r:id="rId12"/>
    <sheet name="6a" sheetId="12" state="visible" r:id="rId13"/>
    <sheet name="7" sheetId="13" state="visible" r:id="rId14"/>
    <sheet name="7a" sheetId="14" state="visible" r:id="rId15"/>
    <sheet name="7b" sheetId="15" state="visible" r:id="rId16"/>
    <sheet name="8" sheetId="16" state="visible" r:id="rId17"/>
    <sheet name="8a" sheetId="17" state="visible" r:id="rId18"/>
    <sheet name="8b" sheetId="18" state="visible" r:id="rId19"/>
    <sheet name="9" sheetId="19" state="visible" r:id="rId20"/>
    <sheet name="10" sheetId="20" state="visible" r:id="rId21"/>
    <sheet name="11" sheetId="21" state="visible" r:id="rId22"/>
    <sheet name="12" sheetId="22" state="visible" r:id="rId23"/>
    <sheet name="13" sheetId="23" state="visible" r:id="rId24"/>
    <sheet name="14" sheetId="24" state="visible" r:id="rId25"/>
    <sheet name="15" sheetId="25" state="visible" r:id="rId26"/>
    <sheet name="16" sheetId="26" state="visible" r:id="rId27"/>
    <sheet name="17" sheetId="27" state="visible" r:id="rId28"/>
    <sheet name="18" sheetId="28" state="visible" r:id="rId29"/>
    <sheet name="19" sheetId="29" state="visible" r:id="rId30"/>
    <sheet name="20" sheetId="30" state="visible" r:id="rId31"/>
    <sheet name="21" sheetId="31" state="visible" r:id="rId32"/>
    <sheet name="22" sheetId="32" state="visible" r:id="rId33"/>
    <sheet name="22a" sheetId="33" state="visible" r:id="rId34"/>
    <sheet name="23" sheetId="34" state="visible" r:id="rId35"/>
    <sheet name="24" sheetId="35" state="visible" r:id="rId36"/>
    <sheet name="25" sheetId="36" state="visible" r:id="rId37"/>
    <sheet name="26" sheetId="37" state="visible" r:id="rId38"/>
    <sheet name="26a" sheetId="38" state="visible" r:id="rId39"/>
    <sheet name="27" sheetId="39" state="visible" r:id="rId40"/>
    <sheet name="28" sheetId="40" state="visible" r:id="rId41"/>
    <sheet name="29" sheetId="41" state="visible" r:id="rId42"/>
    <sheet name="29 a" sheetId="42" state="visible" r:id="rId43"/>
    <sheet name="30" sheetId="43" state="visible" r:id="rId44"/>
    <sheet name="30 a" sheetId="44" state="visible" r:id="rId45"/>
    <sheet name="30 b" sheetId="45" state="visible" r:id="rId46"/>
    <sheet name="31" sheetId="46" state="visible" r:id="rId47"/>
    <sheet name="31a" sheetId="47" state="visible" r:id="rId48"/>
    <sheet name="32" sheetId="48" state="visible" r:id="rId49"/>
    <sheet name="32a" sheetId="49" state="visible" r:id="rId50"/>
    <sheet name="33" sheetId="50" state="visible" r:id="rId51"/>
    <sheet name="34" sheetId="51" state="visible" r:id="rId52"/>
    <sheet name="35" sheetId="52" state="visible" r:id="rId53"/>
    <sheet name="36" sheetId="53" state="visible" r:id="rId54"/>
    <sheet name="37" sheetId="54" state="visible" r:id="rId55"/>
    <sheet name="38" sheetId="55" state="visible" r:id="rId56"/>
    <sheet name="39" sheetId="56" state="visible" r:id="rId57"/>
    <sheet name="40" sheetId="57" state="visible" r:id="rId58"/>
    <sheet name="41" sheetId="58" state="visible" r:id="rId59"/>
    <sheet name="42" sheetId="59" state="visible" r:id="rId60"/>
    <sheet name="42a" sheetId="60" state="visible" r:id="rId61"/>
    <sheet name="43" sheetId="61" state="visible" r:id="rId62"/>
    <sheet name="44 " sheetId="62" state="visible"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function="false" hidden="false" localSheetId="2" name="_xlnm.Print_Area" vbProcedure="false">'0.1'!$A$1:$K$54</definedName>
    <definedName function="false" hidden="false" localSheetId="3" name="_xlnm.Print_Area" vbProcedure="false">'0.2'!$A$1:$G$33</definedName>
    <definedName function="false" hidden="false" localSheetId="4" name="_xlnm.Print_Area" vbProcedure="false">'0.3'!$A$1:$E$40</definedName>
    <definedName function="false" hidden="false" localSheetId="5" name="_xlnm.Print_Area" vbProcedure="false">'1'!$A$1:$AF$56</definedName>
    <definedName function="false" hidden="false" localSheetId="19" name="_xlnm.Print_Area" vbProcedure="false">'10'!$A$1:$AJ$46</definedName>
    <definedName function="false" hidden="false" localSheetId="20" name="_xlnm.Print_Area" vbProcedure="false">'11'!$A$1:$AE$27</definedName>
    <definedName function="false" hidden="false" localSheetId="21" name="_xlnm.Print_Area" vbProcedure="false">'12'!$A$1:$AF$29</definedName>
    <definedName function="false" hidden="false" localSheetId="22" name="_xlnm.Print_Area" vbProcedure="false">'13'!$A$1:$AF$47</definedName>
    <definedName function="false" hidden="false" localSheetId="23" name="_xlnm.Print_Area" vbProcedure="false">'14'!$A$1:$AF$39</definedName>
    <definedName function="false" hidden="false" localSheetId="24" name="_xlnm.Print_Area" vbProcedure="false">'15'!$A$1:$AF$39</definedName>
    <definedName function="false" hidden="false" localSheetId="25" name="_xlnm.Print_Area" vbProcedure="false">'16'!$A$1:$AF$41</definedName>
    <definedName function="false" hidden="false" localSheetId="26" name="_xlnm.Print_Area" vbProcedure="false">'17'!$A$1:$AE$44</definedName>
    <definedName function="false" hidden="false" localSheetId="27" name="_xlnm.Print_Area" vbProcedure="false">'18'!$A$1:$AC$56</definedName>
    <definedName function="false" hidden="false" localSheetId="28" name="_xlnm.Print_Area" vbProcedure="false">'19'!$A$1:$AE$42</definedName>
    <definedName function="false" hidden="false" localSheetId="6" name="_xlnm.Print_Area" vbProcedure="false">'2'!$A$1:$AE$46</definedName>
    <definedName function="false" hidden="false" localSheetId="29" name="_xlnm.Print_Area" vbProcedure="false">'20'!$A$1:$AF$79</definedName>
    <definedName function="false" hidden="false" localSheetId="30" name="_xlnm.Print_Area" vbProcedure="false">'21'!$A$1:$L$46</definedName>
    <definedName function="false" hidden="false" localSheetId="31" name="_xlnm.Print_Area" vbProcedure="false">'22'!$A$1:$AF$58</definedName>
    <definedName function="false" hidden="false" localSheetId="32" name="_xlnm.Print_Area" vbProcedure="false">22a!$A$1:$T$34</definedName>
    <definedName function="false" hidden="false" localSheetId="33" name="_xlnm.Print_Area" vbProcedure="false">'23'!$A$1:$AF$42</definedName>
    <definedName function="false" hidden="false" localSheetId="34" name="_xlnm.Print_Area" vbProcedure="false">'24'!$A$1:$AG$70</definedName>
    <definedName function="false" hidden="false" localSheetId="35" name="_xlnm.Print_Area" vbProcedure="false">'25'!$A$1:$AF$29</definedName>
    <definedName function="false" hidden="false" localSheetId="36" name="_xlnm.Print_Area" vbProcedure="false">'26'!$A$1:$AF$47</definedName>
    <definedName function="false" hidden="false" localSheetId="37" name="_xlnm.Print_Area" vbProcedure="false">26a!$A$1:$T$263</definedName>
    <definedName function="false" hidden="false" localSheetId="38" name="_xlnm.Print_Area" vbProcedure="false">'27'!$A$1:$X$152</definedName>
    <definedName function="false" hidden="false" localSheetId="39" name="_xlnm.Print_Area" vbProcedure="false">'28'!$A$1:$AC$41</definedName>
    <definedName function="false" hidden="false" localSheetId="40" name="_xlnm.Print_Area" vbProcedure="false">'29'!$A$1:$AA$75</definedName>
    <definedName function="false" hidden="false" localSheetId="41" name="_xlnm.Print_Area" vbProcedure="false">'29 a'!$A$1:$AA$89</definedName>
    <definedName function="false" hidden="false" localSheetId="7" name="_xlnm.Print_Area" vbProcedure="false">'3'!$A$1:$AF$44</definedName>
    <definedName function="false" hidden="false" localSheetId="42" name="_xlnm.Print_Area" vbProcedure="false">'30'!$A$1:$AA$71</definedName>
    <definedName function="false" hidden="false" localSheetId="43" name="_xlnm.Print_Area" vbProcedure="false">'30 a'!$A$1:$AA$87</definedName>
    <definedName function="false" hidden="false" localSheetId="44" name="_xlnm.Print_Area" vbProcedure="false">'30 b'!$A$1:$W$102</definedName>
    <definedName function="false" hidden="false" localSheetId="45" name="_xlnm.Print_Area" vbProcedure="false">'31'!$A$1:$AF$38</definedName>
    <definedName function="false" hidden="false" localSheetId="46" name="_xlnm.Print_Area" vbProcedure="false">31a!$A$1:$AF$64</definedName>
    <definedName function="false" hidden="false" localSheetId="47" name="_xlnm.Print_Area" vbProcedure="false">'32'!$A$1:$AF$61</definedName>
    <definedName function="false" hidden="false" localSheetId="48" name="_xlnm.Print_Area" vbProcedure="false">32a!$A$1:$AF$61</definedName>
    <definedName function="false" hidden="false" localSheetId="49" name="_xlnm.Print_Area" vbProcedure="false">'33'!$A$1:$AF$44</definedName>
    <definedName function="false" hidden="false" localSheetId="50" name="_xlnm.Print_Area" vbProcedure="false">'34'!$A$1:$AF$47</definedName>
    <definedName function="false" hidden="false" localSheetId="51" name="_xlnm.Print_Area" vbProcedure="false">'35'!$A$1:$AF$37</definedName>
    <definedName function="false" hidden="false" localSheetId="52" name="_xlnm.Print_Area" vbProcedure="false">'36'!$A$1:$AF$56</definedName>
    <definedName function="false" hidden="false" localSheetId="53" name="_xlnm.Print_Area" vbProcedure="false">'37'!$A$1:$P$66</definedName>
    <definedName function="false" hidden="false" localSheetId="54" name="_xlnm.Print_Area" vbProcedure="false">'38'!$A$1:$AE$29</definedName>
    <definedName function="false" hidden="false" localSheetId="55" name="_xlnm.Print_Area" vbProcedure="false">'39'!$A$1:$AF$43</definedName>
    <definedName function="false" hidden="false" localSheetId="8" name="_xlnm.Print_Area" vbProcedure="false">'4'!$A$1:$AF$44</definedName>
    <definedName function="false" hidden="false" localSheetId="56" name="_xlnm.Print_Area" vbProcedure="false">'40'!$A$1:$AD$51</definedName>
    <definedName function="false" hidden="false" localSheetId="57" name="_xlnm.Print_Area" vbProcedure="false">'41'!$A$1:$AD$47</definedName>
    <definedName function="false" hidden="false" localSheetId="58" name="_xlnm.Print_Area" vbProcedure="false">'42'!$A$1:$F$54</definedName>
    <definedName function="false" hidden="false" localSheetId="59" name="_xlnm.Print_Area" vbProcedure="false">42a!$A$1:$E$69</definedName>
    <definedName function="false" hidden="false" localSheetId="60" name="_xlnm.Print_Area" vbProcedure="false">'43'!$A$1:$AE$29</definedName>
    <definedName function="false" hidden="false" localSheetId="61" name="_xlnm.Print_Area" vbProcedure="false">'44 '!$A$1:$Y$50</definedName>
    <definedName function="false" hidden="false" localSheetId="9" name="_xlnm.Print_Area" vbProcedure="false">'5'!$A$1:$AF$39</definedName>
    <definedName function="false" hidden="false" localSheetId="10" name="_xlnm.Print_Area" vbProcedure="false">'6'!$A$1:$AF$36</definedName>
    <definedName function="false" hidden="false" localSheetId="11" name="_xlnm.Print_Area" vbProcedure="false">6a!$A$1:$AF$64</definedName>
    <definedName function="false" hidden="false" localSheetId="12" name="_xlnm.Print_Area" vbProcedure="false">'7'!$A$1:$Q$75</definedName>
    <definedName function="false" hidden="false" localSheetId="13" name="_xlnm.Print_Area" vbProcedure="false">7a!$A$1:$Q$91</definedName>
    <definedName function="false" hidden="false" localSheetId="14" name="_xlnm.Print_Area" vbProcedure="false">7b!$A$1:$Q$81</definedName>
    <definedName function="false" hidden="false" localSheetId="15" name="_xlnm.Print_Area" vbProcedure="false">'8'!$A$1:$AG$50</definedName>
    <definedName function="false" hidden="false" localSheetId="16" name="_xlnm.Print_Area" vbProcedure="false">8a!$A$1:$AI$42</definedName>
    <definedName function="false" hidden="false" localSheetId="17" name="_xlnm.Print_Area" vbProcedure="false">8b!$A$1:$AH$43</definedName>
    <definedName function="false" hidden="false" localSheetId="18" name="_xlnm.Print_Area" vbProcedure="false">'9'!$A$1:$AI$99</definedName>
    <definedName function="false" hidden="false" localSheetId="1" name="_xlnm.Print_Area" vbProcedure="false">Inhalt!$A$1:$E$81</definedName>
    <definedName function="false" hidden="false" localSheetId="0" name="_xlnm.Print_Area" vbProcedure="false">Titel!$A$1:$M$42</definedName>
    <definedName function="false" hidden="false" name="Diagramm5" vbProcedure="false">[2]EB97_Zahlen_für_Grafiken!$A$11:$S$24</definedName>
    <definedName function="false" hidden="false" localSheetId="0" name="Diagramm5" vbProcedure="false">[1]EB97_Zahlen_für_Grafiken!$A$11:$S$24</definedName>
    <definedName function="false" hidden="false" localSheetId="6" name="Z_5034A119_2C36_11D6_97B5_0000F4B287B9_.wvu.PrintArea" vbProcedure="false">'2'!$A$7:$L$19</definedName>
    <definedName function="false" hidden="false" localSheetId="19" name="Z_5034A119_2C36_11D6_97B5_0000F4B287B9_.wvu.PrintArea" vbProcedure="false">'10'!$A$1:$N$8</definedName>
    <definedName function="false" hidden="false" localSheetId="22" name="Z_5034A119_2C36_11D6_97B5_0000F4B287B9_.wvu.PrintArea" vbProcedure="false">'13'!$A$1:$N$47</definedName>
    <definedName function="false" hidden="false" localSheetId="23" name="Z_5034A119_2C36_11D6_97B5_0000F4B287B9_.wvu.PrintArea" vbProcedure="false">'14'!$A$1:$M$40</definedName>
    <definedName function="false" hidden="false" localSheetId="24" name="Z_5034A119_2C36_11D6_97B5_0000F4B287B9_.wvu.PrintArea" vbProcedure="false">'15'!$A$1:$N$40</definedName>
    <definedName function="false" hidden="false" localSheetId="25" name="Z_5034A119_2C36_11D6_97B5_0000F4B287B9_.wvu.PrintArea" vbProcedure="false">'16'!$A$1:$N$42</definedName>
    <definedName function="false" hidden="false" localSheetId="26" name="Z_5034A119_2C36_11D6_97B5_0000F4B287B9_.wvu.PrintArea" vbProcedure="false">'17'!$A$1:$L$45</definedName>
    <definedName function="false" hidden="false" localSheetId="28" name="Z_5034A119_2C36_11D6_97B5_0000F4B287B9_.wvu.PrintArea" vbProcedure="false">'19'!$A$1:$M$39</definedName>
    <definedName function="false" hidden="false" localSheetId="30" name="Z_5034A119_2C36_11D6_97B5_0000F4B287B9_.wvu.PrintArea" vbProcedure="false">'21'!$A$1:$M$32</definedName>
    <definedName function="false" hidden="false" localSheetId="33" name="Z_5034A119_2C36_11D6_97B5_0000F4B287B9_.wvu.PrintArea" vbProcedure="false">'23'!$A$1:$M$43</definedName>
    <definedName function="false" hidden="false" localSheetId="34" name="Z_5034A119_2C36_11D6_97B5_0000F4B287B9_.wvu.PrintArea" vbProcedure="false">'24'!#ref!</definedName>
    <definedName function="false" hidden="false" localSheetId="36" name="Z_5034A119_2C36_11D6_97B5_0000F4B287B9_.wvu.PrintArea" vbProcedure="false">'26'!$A$1:$N$48</definedName>
    <definedName function="false" hidden="false" localSheetId="38" name="Z_5034A119_2C36_11D6_97B5_0000F4B287B9_.wvu.PrintArea" vbProcedure="false">'27'!$A$1:$U$41</definedName>
    <definedName function="false" hidden="false" localSheetId="40" name="Z_5034A119_2C36_11D6_97B5_0000F4B287B9_.wvu.PrintArea" vbProcedure="false">'29'!$A$1:$M$81</definedName>
    <definedName function="false" hidden="false" localSheetId="41" name="Z_5034A119_2C36_11D6_97B5_0000F4B287B9_.wvu.PrintArea" vbProcedure="false">'29 a'!$A$1:$M$84</definedName>
    <definedName function="false" hidden="false" localSheetId="42" name="Z_5034A119_2C36_11D6_97B5_0000F4B287B9_.wvu.PrintArea" vbProcedure="false">'30'!$A$1:$M$69</definedName>
    <definedName function="false" hidden="false" localSheetId="43" name="Z_5034A119_2C36_11D6_97B5_0000F4B287B9_.wvu.PrintArea" vbProcedure="false">'30 a'!$A$1:$M$79</definedName>
    <definedName function="false" hidden="false" localSheetId="44" name="Z_5034A119_2C36_11D6_97B5_0000F4B287B9_.wvu.PrintArea" vbProcedure="false">'30 b'!$A$1:$M$56</definedName>
    <definedName function="false" hidden="false" localSheetId="45" name="Z_5034A119_2C36_11D6_97B5_0000F4B287B9_.wvu.PrintArea" vbProcedure="false">'31'!$A$1:$M$38</definedName>
    <definedName function="false" hidden="false" localSheetId="47" name="Z_5034A119_2C36_11D6_97B5_0000F4B287B9_.wvu.PrintArea" vbProcedure="false">'32'!$A$1:$M$62</definedName>
    <definedName function="false" hidden="false" localSheetId="51" name="Z_5034A119_2C36_11D6_97B5_0000F4B287B9_.wvu.PrintArea" vbProcedure="false">'35'!$A$1:$M$37</definedName>
    <definedName function="false" hidden="false" localSheetId="52" name="Z_5034A119_2C36_11D6_97B5_0000F4B287B9_.wvu.PrintArea" vbProcedure="false">'36'!$A$1:$M$56</definedName>
    <definedName function="false" hidden="false" localSheetId="56" name="Z_5034A119_2C36_11D6_97B5_0000F4B287B9_.wvu.PrintArea" vbProcedure="false">'40'!$A$9:$N$51</definedName>
    <definedName function="false" hidden="false" localSheetId="57" name="Z_5034A119_2C36_11D6_97B5_0000F4B287B9_.wvu.PrintArea" vbProcedure="false">'41'!$A$9:$N$78</definedName>
  </definedNames>
  <calcPr iterateCount="100" refMode="A1" iterate="false" iterateDelta="0.0001"/>
  <extLst>
    <ext xmlns:loext="http://schemas.libreoffice.org/" uri="{7626C862-2A13-11E5-B345-FEFF819CDC9F}">
      <loext:extCalcPr stringRefSyntax="ExcelA1"/>
    </ext>
  </extLst>
</workbook>
</file>

<file path=xl/comments12.xml><?xml version="1.0" encoding="utf-8"?>
<comments xmlns="http://schemas.openxmlformats.org/spreadsheetml/2006/main" xmlns:xdr="http://schemas.openxmlformats.org/drawingml/2006/spreadsheetDrawing">
  <authors>
    <author> </author>
  </authors>
  <commentList>
    <comment ref="A54" authorId="0">
      <text>
        <r>
          <rPr>
            <b val="true"/>
            <sz val="12"/>
            <rFont val="NewCenturySchlbk"/>
            <family val="0"/>
            <charset val="1"/>
          </rPr>
          <t xml:space="preserve">klein.ottmar:
</t>
        </r>
        <r>
          <rPr>
            <sz val="10"/>
            <color rgb="FF000000"/>
            <rFont val="Tahoma"/>
            <family val="2"/>
            <charset val="1"/>
          </rPr>
          <t xml:space="preserve">siehe mail von Ingrid vom 6. Nov. 2009</t>
        </r>
      </text>
    </comment>
  </commentList>
</comments>
</file>

<file path=xl/comments27.xml><?xml version="1.0" encoding="utf-8"?>
<comments xmlns="http://schemas.openxmlformats.org/spreadsheetml/2006/main" xmlns:xdr="http://schemas.openxmlformats.org/drawingml/2006/spreadsheetDrawing">
  <authors>
    <author> </author>
  </authors>
  <commentList>
    <comment ref="B48" authorId="0">
      <text>
        <r>
          <rPr>
            <b val="true"/>
            <sz val="12"/>
            <rFont val="NewCenturySchlbk"/>
            <family val="0"/>
            <charset val="1"/>
          </rPr>
          <t xml:space="preserve">klein.ottmar:
</t>
        </r>
        <r>
          <rPr>
            <sz val="10"/>
            <color rgb="FF000000"/>
            <rFont val="Tahoma"/>
            <family val="2"/>
            <charset val="1"/>
          </rPr>
          <t xml:space="preserve">Umrechnung von Mrd. kWH auf PJ aus der alten Tabelle 17 von 1991 bis 1997</t>
        </r>
      </text>
    </comment>
  </commentList>
</comments>
</file>

<file path=xl/comments48.xml><?xml version="1.0" encoding="utf-8"?>
<comments xmlns="http://schemas.openxmlformats.org/spreadsheetml/2006/main" xmlns:xdr="http://schemas.openxmlformats.org/drawingml/2006/spreadsheetDrawing">
  <authors>
    <author> </author>
  </authors>
  <commentList>
    <comment ref="I20" authorId="0">
      <text>
        <r>
          <rPr>
            <b val="true"/>
            <sz val="12"/>
            <rFont val="NewCenturySchlbk"/>
            <family val="0"/>
            <charset val="1"/>
          </rPr>
          <t xml:space="preserve">BMWi:
</t>
        </r>
        <r>
          <rPr>
            <sz val="8"/>
            <color rgb="FF000000"/>
            <rFont val="Tahoma"/>
            <family val="2"/>
            <charset val="1"/>
          </rPr>
          <t xml:space="preserve">aus blauem IEA-Buch Energy Balances of OECD
Countries, Key Indicator Beispiel 1997: in der Spalte TPES/Population(toe per capita) 4,2323*41,868= 177,2</t>
        </r>
      </text>
    </comment>
    <comment ref="I27" authorId="0">
      <text>
        <r>
          <rPr>
            <b val="true"/>
            <sz val="12"/>
            <rFont val="NewCenturySchlbk"/>
            <family val="0"/>
            <charset val="1"/>
          </rPr>
          <t xml:space="preserve">BMWi:
</t>
        </r>
        <r>
          <rPr>
            <sz val="8"/>
            <color rgb="FF000000"/>
            <rFont val="Tahoma"/>
            <family val="2"/>
            <charset val="1"/>
          </rPr>
          <t xml:space="preserve">Ex-URSS oder Former USSR</t>
        </r>
      </text>
    </comment>
    <comment ref="I37" authorId="0">
      <text>
        <r>
          <rPr>
            <b val="true"/>
            <sz val="12"/>
            <rFont val="NewCenturySchlbk"/>
            <family val="0"/>
            <charset val="1"/>
          </rPr>
          <t xml:space="preserve">BMWi:
</t>
        </r>
        <r>
          <rPr>
            <sz val="8"/>
            <color rgb="FF000000"/>
            <rFont val="Tahoma"/>
            <family val="2"/>
            <charset val="1"/>
          </rPr>
          <t xml:space="preserve">Quelle: Balance of OECD Countries Seite II/220*41,868/II/309
Beispiel 1997 2162,19*41,868/6629,50=13,65
=13,7</t>
        </r>
      </text>
    </comment>
    <comment ref="I45" authorId="0">
      <text>
        <r>
          <rPr>
            <b val="true"/>
            <sz val="12"/>
            <rFont val="NewCenturySchlbk"/>
            <family val="0"/>
            <charset val="1"/>
          </rPr>
          <t xml:space="preserve">BMWi:
</t>
        </r>
        <r>
          <rPr>
            <sz val="8"/>
            <color rgb="FF000000"/>
            <rFont val="Tahoma"/>
            <family val="2"/>
            <charset val="1"/>
          </rPr>
          <t xml:space="preserve">Countries, Key Indicator Beispiel 1997: in der Spalte TPES/Population  (toe per capita) 0,1894*41,868= 8,2</t>
        </r>
      </text>
    </comment>
    <comment ref="K10" authorId="0">
      <text>
        <r>
          <rPr>
            <b val="true"/>
            <sz val="12"/>
            <rFont val="NewCenturySchlbk"/>
            <family val="0"/>
            <charset val="1"/>
          </rPr>
          <t xml:space="preserve">BMWi:
</t>
        </r>
        <r>
          <rPr>
            <sz val="8"/>
            <color rgb="FF000000"/>
            <rFont val="Tahoma"/>
            <family val="2"/>
            <charset val="1"/>
          </rPr>
          <t xml:space="preserve">Beispiel: in der Spalte TPES 1996 Total=472,53*41,868/735,7</t>
        </r>
      </text>
    </comment>
    <comment ref="K37" authorId="0">
      <text>
        <r>
          <rPr>
            <sz val="10"/>
            <rFont val="Arial"/>
            <family val="2"/>
            <charset val="1"/>
          </rPr>
          <t xml:space="preserve">Quelle: Balance of OECD Countries blaues Buch Seite II/227*41,868/II/317
Beispiel 1998 2162,19*41,868/6629,50=13,65
=13,7</t>
        </r>
      </text>
    </comment>
  </commentList>
</comments>
</file>

<file path=xl/sharedStrings.xml><?xml version="1.0" encoding="utf-8"?>
<sst xmlns="http://schemas.openxmlformats.org/spreadsheetml/2006/main" count="3992" uniqueCount="1801">
  <si>
    <t xml:space="preserve">letzte Aktualisierung: 27.09.2021</t>
  </si>
  <si>
    <t xml:space="preserve">Die Energiedaten können von den Internetseiten des BMWi geladen werden.</t>
  </si>
  <si>
    <t xml:space="preserve">http://www.bmwi.de/Navigation/DE/Themen/energiedaten.html</t>
  </si>
  <si>
    <t xml:space="preserve">Energiedaten - Inhaltsverzeichnis </t>
  </si>
  <si>
    <t xml:space="preserve"> </t>
  </si>
  <si>
    <t xml:space="preserve">Erläuterungen und Einheiten</t>
  </si>
  <si>
    <t xml:space="preserve">Tabelle</t>
  </si>
  <si>
    <t xml:space="preserve">0.1</t>
  </si>
  <si>
    <t xml:space="preserve">Erläuterungen, Einheiten</t>
  </si>
  <si>
    <t xml:space="preserve">0.2</t>
  </si>
  <si>
    <t xml:space="preserve">Umrechnung von Energieeinheiten</t>
  </si>
  <si>
    <t xml:space="preserve">0.3</t>
  </si>
  <si>
    <t xml:space="preserve">Heizwerte der Energieträger und Faktoren für die Umrechnung von</t>
  </si>
  <si>
    <t xml:space="preserve">spezifischen Mengeneinheiten in Wärmeeinheiten zur Energiebilanz  </t>
  </si>
  <si>
    <t xml:space="preserve">Rahmendaten</t>
  </si>
  <si>
    <t xml:space="preserve">Rahmendaten für die Energieversorgung</t>
  </si>
  <si>
    <t xml:space="preserve">Beschäftigte im Energiesektor</t>
  </si>
  <si>
    <t xml:space="preserve">Energiegewinnung und Energieverbrauch</t>
  </si>
  <si>
    <t xml:space="preserve">Heimische Energiegewinnung und Importabhängigkeit </t>
  </si>
  <si>
    <t xml:space="preserve">Primärenergieverbrauch nach Energieträgern</t>
  </si>
  <si>
    <t xml:space="preserve">Struktur des Energieverbrauchs</t>
  </si>
  <si>
    <t xml:space="preserve">Endenergieverbrauch nach Energieträgern und Sektoren</t>
  </si>
  <si>
    <t xml:space="preserve">Endenergieverbrauch nach Anwendungsbereichen</t>
  </si>
  <si>
    <t xml:space="preserve">Kennziffern des Energieverbrauchs</t>
  </si>
  <si>
    <t xml:space="preserve">Energie und Umwelt </t>
  </si>
  <si>
    <t xml:space="preserve">Emissionen von Kohlendioxid, Stickstoffoxiden, Schwefeldioxid, Kohlenmonoxid und Staub </t>
  </si>
  <si>
    <t xml:space="preserve">Treibhausgas-Emissionen</t>
  </si>
  <si>
    <r>
      <rPr>
        <sz val="10"/>
        <rFont val="Times New Roman"/>
        <family val="1"/>
        <charset val="1"/>
      </rPr>
      <t xml:space="preserve">Energiebedingte CO</t>
    </r>
    <r>
      <rPr>
        <vertAlign val="subscript"/>
        <sz val="10"/>
        <rFont val="Times New Roman"/>
        <family val="1"/>
        <charset val="1"/>
      </rPr>
      <t xml:space="preserve">2</t>
    </r>
    <r>
      <rPr>
        <sz val="10"/>
        <rFont val="Times New Roman"/>
        <family val="1"/>
        <charset val="1"/>
      </rPr>
      <t xml:space="preserve">-Emissionen</t>
    </r>
  </si>
  <si>
    <r>
      <rPr>
        <sz val="10"/>
        <rFont val="Times New Roman"/>
        <family val="1"/>
        <charset val="1"/>
      </rPr>
      <t xml:space="preserve">Energiebedingte CO</t>
    </r>
    <r>
      <rPr>
        <vertAlign val="subscript"/>
        <sz val="10"/>
        <rFont val="Times New Roman"/>
        <family val="1"/>
        <charset val="1"/>
      </rPr>
      <t xml:space="preserve">2</t>
    </r>
    <r>
      <rPr>
        <sz val="10"/>
        <rFont val="Times New Roman"/>
        <family val="1"/>
        <charset val="1"/>
      </rPr>
      <t xml:space="preserve">-Emissionen ausgewählter Länder und Regionen</t>
    </r>
  </si>
  <si>
    <t xml:space="preserve">Energieträger </t>
  </si>
  <si>
    <t xml:space="preserve">Rohöleinfuhr nach Herkunftsgebieten</t>
  </si>
  <si>
    <t xml:space="preserve">Aufkommen und Inlandsabsatz von Mineralöl</t>
  </si>
  <si>
    <t xml:space="preserve">Einfuhr und Ausfuhr von Mineralölerzeugnissen</t>
  </si>
  <si>
    <t xml:space="preserve">Aufkommen und Verwendung von Braunkohlen und Braunkohlenprodukten</t>
  </si>
  <si>
    <t xml:space="preserve">Aufkommen und Endenergieverbrauch von Naturgas</t>
  </si>
  <si>
    <t xml:space="preserve">Aufkommen und Verwendung von Steinkohlen</t>
  </si>
  <si>
    <t xml:space="preserve">Einfuhr von Steinkohlen, Steinkohlenkoks und Steinkohlenbriketts</t>
  </si>
  <si>
    <t xml:space="preserve">Erneuerbare Energien</t>
  </si>
  <si>
    <t xml:space="preserve">Endenergieverbrauch Landwirtschaft, Fischerei, Bauwirtschaft nach Energieträgern</t>
  </si>
  <si>
    <t xml:space="preserve">Stromerzeugungskapazitäten, Bruttostromerzeugung und Bruttostromverbrauch</t>
  </si>
  <si>
    <t xml:space="preserve">22a</t>
  </si>
  <si>
    <t xml:space="preserve">Einsatz von Energieträgern zur Stromerzeugung</t>
  </si>
  <si>
    <t xml:space="preserve">Kernkraftwerke in Deutschland</t>
  </si>
  <si>
    <t xml:space="preserve">Aufkommen und Verwendung von Fernwärme </t>
  </si>
  <si>
    <t xml:space="preserve">Energiepreise und Energiekosten </t>
  </si>
  <si>
    <t xml:space="preserve">Entwicklung von Energiepreisen und Preisindizes</t>
  </si>
  <si>
    <t xml:space="preserve">Energiekosten im Verarbeitenden Gewerbe sowie im Sektor Bergbau und Gewinnung</t>
  </si>
  <si>
    <t xml:space="preserve">von Steinen und Erden</t>
  </si>
  <si>
    <t xml:space="preserve">Energiekosten der privaten Haushalte</t>
  </si>
  <si>
    <t xml:space="preserve">Internationaler Energiepreisvergleich für Industrie</t>
  </si>
  <si>
    <t xml:space="preserve">30</t>
  </si>
  <si>
    <t xml:space="preserve">Internationaler Energiepreisvergleich für Haushalte</t>
  </si>
  <si>
    <t xml:space="preserve">Internationaler Energiemarkt </t>
  </si>
  <si>
    <t xml:space="preserve">Primärenergieverbrauch nach Ländern und Regionen</t>
  </si>
  <si>
    <t xml:space="preserve">31a</t>
  </si>
  <si>
    <t xml:space="preserve">Anteil der erneuerbaren Energien am Primärenergieverbrauch</t>
  </si>
  <si>
    <t xml:space="preserve">Indikatoren des Primärenergieverbrauchs </t>
  </si>
  <si>
    <t xml:space="preserve">32a</t>
  </si>
  <si>
    <t xml:space="preserve">Indikatoren des Stromverbrauchs </t>
  </si>
  <si>
    <t xml:space="preserve">Erdölförderung</t>
  </si>
  <si>
    <t xml:space="preserve">Naturgasförderung</t>
  </si>
  <si>
    <t xml:space="preserve">Steinkohlenförderung</t>
  </si>
  <si>
    <t xml:space="preserve">Erzeugung von Elektrizität</t>
  </si>
  <si>
    <t xml:space="preserve">Kernkraftwerke der Welt </t>
  </si>
  <si>
    <t xml:space="preserve">Welt-Uranerzeugung</t>
  </si>
  <si>
    <t xml:space="preserve">Anteil der Kernenergie an der Stromerzeugung nach Ländern</t>
  </si>
  <si>
    <t xml:space="preserve">Reserven und Ressourcen </t>
  </si>
  <si>
    <t xml:space="preserve">Erdöl-Vorräte (sicher gewinnbar)</t>
  </si>
  <si>
    <t xml:space="preserve">Erdgas-Vorräte (sicher gewinnbar)</t>
  </si>
  <si>
    <t xml:space="preserve">Steinkohle-Vorräte (Gesamtressourcen/bauwürdig ausbringbare Reserven)</t>
  </si>
  <si>
    <t xml:space="preserve">42a</t>
  </si>
  <si>
    <t xml:space="preserve">Weichbraunkohle-Vorräte (Gesamtressourcen/bauwürdig ausbringbare Reserven)</t>
  </si>
  <si>
    <t xml:space="preserve">Energieforschung</t>
  </si>
  <si>
    <t xml:space="preserve">Energieforschung in Deutschland</t>
  </si>
  <si>
    <t xml:space="preserve">Internationale Energieforschung</t>
  </si>
  <si>
    <t xml:space="preserve">Energiedaten</t>
  </si>
  <si>
    <t xml:space="preserve">Tabelle 0.1</t>
  </si>
  <si>
    <t xml:space="preserve">letzte Änderung: 1.12.2004</t>
  </si>
  <si>
    <t xml:space="preserve">1. </t>
  </si>
  <si>
    <t xml:space="preserve">Die Ermittlung energiebezogener Zahlenwerte nimmt aufgrund komplexer Zusammenhänge und aufwändiger </t>
  </si>
  <si>
    <t xml:space="preserve">Erhebungsverfahren erhebliche Zeit in Anspruch. Bis zur Veröffentlichung  endgültiger Angaben können </t>
  </si>
  <si>
    <t xml:space="preserve">im Einzelfall mehrere Jahre vergehen. In der Zwischenzeit sind vielfach nur vorläufige Erhebungs- und </t>
  </si>
  <si>
    <t xml:space="preserve">Schätzergebnisse verfügbar. Diese können sich bei jeweiliger Aktualisierung auch für zurückliegende </t>
  </si>
  <si>
    <t xml:space="preserve">Jahre im Vergleich zu früheren Publikationen verändern. Es ist daher zu berücksichtigen, dass die hier </t>
  </si>
  <si>
    <t xml:space="preserve">veröffentlichten Zahlenreihen teilweise nur vorläufige Ergebnisse wiedergeben.</t>
  </si>
  <si>
    <t xml:space="preserve">2. </t>
  </si>
  <si>
    <t xml:space="preserve">Fehlende Jahreswerte in einigen Tabellen sind entweder darauf zurückzuführen, dass noch keine </t>
  </si>
  <si>
    <t xml:space="preserve">vergleichbaren Zahlenwerte vorliegen oder entsprechende Daten nicht mehr erhoben oder publiziert werden.</t>
  </si>
  <si>
    <t xml:space="preserve">3.</t>
  </si>
  <si>
    <t xml:space="preserve">Mit Beginn des Berichtjahres 1995 hat die Arbeitsgemeinschaft Energiebilanzen (AGEB), die in Deutschland</t>
  </si>
  <si>
    <t xml:space="preserve">die Energiebilanzen erstellt und veröffentlicht, Änderungen hinsichtlich der Methodik und Darstellungsweise</t>
  </si>
  <si>
    <t xml:space="preserve">vorgenommen. Die wichtigsten Änderungen betreffen:</t>
  </si>
  <si>
    <t xml:space="preserve">a) den aufgrund unzureichender Datenbasis notwendigen Verzicht auf einen getrennten Ausweis von Daten</t>
  </si>
  <si>
    <t xml:space="preserve">    für alte und neue Bundesländer</t>
  </si>
  <si>
    <t xml:space="preserve">b) den detaillierten Ausweis der Beiträge erneuerbarer Energieträger im Rahmen des Energiebilanzschemas</t>
  </si>
  <si>
    <t xml:space="preserve">c) sowie insbesondere die Anwendung eines neuen Bewertungsansatzes für diejenigen Energieträger, für die</t>
  </si>
  <si>
    <t xml:space="preserve">    es keinen einheitlichen Umrechnungsmaßstab wie den Heizwert gibt (Stromerzeugung aus Kernenergie,</t>
  </si>
  <si>
    <t xml:space="preserve">    Wasserkraft, Windenergie, Außenhandelssaldo Strom). Hier wurde in der Vergangenheit die sogenannte</t>
  </si>
  <si>
    <t xml:space="preserve">    Substitutionsmethode angewandt, d.h. die entsprechende Versorgungsbeiträge wurden im Rahmen des</t>
  </si>
  <si>
    <t xml:space="preserve">    Primärenergieverbrauchs so bewertet, als ob die jeweils erzeugte Strommenge in konventionellen Wärme-</t>
  </si>
  <si>
    <t xml:space="preserve">    kraftwerken mit dem entsprechenden Brennstoffaufwand erzeugt worden wäre. Bei dem ab 1995 ver-</t>
  </si>
  <si>
    <t xml:space="preserve">    wendeten "Wirkungsgradprinzip" werden der Bewertung physikalische Wirkungsgrade unterstellt, die als</t>
  </si>
  <si>
    <t xml:space="preserve">    repräsentativ erachtet werden, und zwar bei Kernenergie 33%, bei der Stromerzeugung aus Wasser- und</t>
  </si>
  <si>
    <t xml:space="preserve">    Windkraft und anderen erneuerbaren Energieträgern, denen kein Heizwert beigemessen werden kann, </t>
  </si>
  <si>
    <t xml:space="preserve">    100%. Mit diesem Bewertungswechsel schließt sich die AGEB der in den internationalen statistischen</t>
  </si>
  <si>
    <t xml:space="preserve">    Gremien (EUROSTAT, IEA, ECE) üblichen Methodik an.</t>
  </si>
  <si>
    <t xml:space="preserve">    Die in den Energiedaten veröffentlichten Angaben der AGEB zum Primärenergieverbrauch basieren - auch</t>
  </si>
  <si>
    <t xml:space="preserve">    rückwirkend - auf dem neuen Wirkungsgradansatz.</t>
  </si>
  <si>
    <t xml:space="preserve">4.</t>
  </si>
  <si>
    <t xml:space="preserve">Vorsätze und Vorsatzzeichen</t>
  </si>
  <si>
    <t xml:space="preserve">Kilo</t>
  </si>
  <si>
    <t xml:space="preserve"> = k</t>
  </si>
  <si>
    <r>
      <rPr>
        <sz val="10"/>
        <rFont val="Times New Roman"/>
        <family val="1"/>
        <charset val="1"/>
      </rPr>
      <t xml:space="preserve"> = 10</t>
    </r>
    <r>
      <rPr>
        <vertAlign val="superscript"/>
        <sz val="10"/>
        <rFont val="Times New Roman"/>
        <family val="1"/>
        <charset val="1"/>
      </rPr>
      <t xml:space="preserve">3</t>
    </r>
  </si>
  <si>
    <t xml:space="preserve"> = Tausend</t>
  </si>
  <si>
    <t xml:space="preserve">Tera</t>
  </si>
  <si>
    <t xml:space="preserve">= T</t>
  </si>
  <si>
    <r>
      <rPr>
        <sz val="10"/>
        <rFont val="Times New Roman"/>
        <family val="1"/>
        <charset val="1"/>
      </rPr>
      <t xml:space="preserve"> = 10</t>
    </r>
    <r>
      <rPr>
        <vertAlign val="superscript"/>
        <sz val="10"/>
        <rFont val="Times New Roman"/>
        <family val="1"/>
        <charset val="1"/>
      </rPr>
      <t xml:space="preserve">12</t>
    </r>
  </si>
  <si>
    <t xml:space="preserve"> = Billion</t>
  </si>
  <si>
    <t xml:space="preserve">Mega </t>
  </si>
  <si>
    <t xml:space="preserve"> = M</t>
  </si>
  <si>
    <r>
      <rPr>
        <sz val="10"/>
        <rFont val="Times New Roman"/>
        <family val="1"/>
        <charset val="1"/>
      </rPr>
      <t xml:space="preserve"> = 10</t>
    </r>
    <r>
      <rPr>
        <vertAlign val="superscript"/>
        <sz val="10"/>
        <rFont val="Times New Roman"/>
        <family val="1"/>
        <charset val="1"/>
      </rPr>
      <t xml:space="preserve">6</t>
    </r>
  </si>
  <si>
    <t xml:space="preserve"> = Million</t>
  </si>
  <si>
    <t xml:space="preserve">Peta</t>
  </si>
  <si>
    <t xml:space="preserve">= P</t>
  </si>
  <si>
    <r>
      <rPr>
        <sz val="10"/>
        <rFont val="Times New Roman"/>
        <family val="1"/>
        <charset val="1"/>
      </rPr>
      <t xml:space="preserve"> = 10</t>
    </r>
    <r>
      <rPr>
        <vertAlign val="superscript"/>
        <sz val="10"/>
        <rFont val="Times New Roman"/>
        <family val="1"/>
        <charset val="1"/>
      </rPr>
      <t xml:space="preserve">15</t>
    </r>
  </si>
  <si>
    <t xml:space="preserve"> = Billiarde</t>
  </si>
  <si>
    <t xml:space="preserve">Giga</t>
  </si>
  <si>
    <t xml:space="preserve"> = G</t>
  </si>
  <si>
    <r>
      <rPr>
        <sz val="10"/>
        <rFont val="Times New Roman"/>
        <family val="1"/>
        <charset val="1"/>
      </rPr>
      <t xml:space="preserve"> = 10</t>
    </r>
    <r>
      <rPr>
        <vertAlign val="superscript"/>
        <sz val="10"/>
        <rFont val="Times New Roman"/>
        <family val="1"/>
        <charset val="1"/>
      </rPr>
      <t xml:space="preserve">9</t>
    </r>
  </si>
  <si>
    <t xml:space="preserve"> = Milliarde</t>
  </si>
  <si>
    <t xml:space="preserve">Exa </t>
  </si>
  <si>
    <t xml:space="preserve">= E</t>
  </si>
  <si>
    <r>
      <rPr>
        <sz val="10"/>
        <rFont val="Times New Roman"/>
        <family val="1"/>
        <charset val="1"/>
      </rPr>
      <t xml:space="preserve"> = 10</t>
    </r>
    <r>
      <rPr>
        <vertAlign val="superscript"/>
        <sz val="10"/>
        <rFont val="Times New Roman"/>
        <family val="1"/>
        <charset val="1"/>
      </rPr>
      <t xml:space="preserve">18</t>
    </r>
  </si>
  <si>
    <t xml:space="preserve"> = Trillion</t>
  </si>
  <si>
    <t xml:space="preserve">5. </t>
  </si>
  <si>
    <r>
      <rPr>
        <b val="true"/>
        <sz val="10"/>
        <rFont val="Times New Roman"/>
        <family val="1"/>
        <charset val="1"/>
      </rPr>
      <t xml:space="preserve">Definierte Einheiten für Energie und Leistung</t>
    </r>
    <r>
      <rPr>
        <b val="true"/>
        <vertAlign val="superscript"/>
        <sz val="10"/>
        <rFont val="Times New Roman"/>
        <family val="1"/>
        <charset val="1"/>
      </rPr>
      <t xml:space="preserve"> 1)</t>
    </r>
  </si>
  <si>
    <t xml:space="preserve">Joule</t>
  </si>
  <si>
    <t xml:space="preserve">(J)</t>
  </si>
  <si>
    <t xml:space="preserve">für Energie, Arbeit, Wärmemenge</t>
  </si>
  <si>
    <t xml:space="preserve">Watt</t>
  </si>
  <si>
    <t xml:space="preserve">(W)</t>
  </si>
  <si>
    <t xml:space="preserve">für Leistung, Energiestrom, Wärmestrom</t>
  </si>
  <si>
    <t xml:space="preserve">1 Joule</t>
  </si>
  <si>
    <t xml:space="preserve"> (J) </t>
  </si>
  <si>
    <t xml:space="preserve">=</t>
  </si>
  <si>
    <t xml:space="preserve">1 Newtonmeter (Nm)</t>
  </si>
  <si>
    <t xml:space="preserve">  = </t>
  </si>
  <si>
    <t xml:space="preserve">1 Wattsekunde (Ws)</t>
  </si>
  <si>
    <t xml:space="preserve">1)</t>
  </si>
  <si>
    <t xml:space="preserve">Für die Bundesrepublik Deutschland als gesetzliche Einheiten verbindlich seit 1.1.1978. Die Kalorie (cal) und</t>
  </si>
  <si>
    <t xml:space="preserve">davon abgeleitete Einheiten wie Steinkohleeinheit (SKE) und Rohöleinheit (RÖE) können für eine Übergangs-</t>
  </si>
  <si>
    <t xml:space="preserve">zeit nur noch hilfsweise zusätzlich verwendet werden.</t>
  </si>
  <si>
    <t xml:space="preserve">Tabelle 0.2</t>
  </si>
  <si>
    <t xml:space="preserve">letzte Änderung: 24.07.2014</t>
  </si>
  <si>
    <t xml:space="preserve">                                                Zieleinheit                                       Ausgangseinheit</t>
  </si>
  <si>
    <t xml:space="preserve">PJ</t>
  </si>
  <si>
    <t xml:space="preserve">Mio. t SKE</t>
  </si>
  <si>
    <t xml:space="preserve">Mio. t RÖE</t>
  </si>
  <si>
    <t xml:space="preserve">Mrd. kcal</t>
  </si>
  <si>
    <t xml:space="preserve">TWh</t>
  </si>
  <si>
    <t xml:space="preserve">  1 Petajoule (PJ)</t>
  </si>
  <si>
    <t xml:space="preserve">-</t>
  </si>
  <si>
    <t xml:space="preserve">  1 Mio. t  Steinkohleeinheit (SKE)</t>
  </si>
  <si>
    <t xml:space="preserve">  1 Mio. t Rohöleinheit (RÖE)</t>
  </si>
  <si>
    <t xml:space="preserve">  1 Mrd. Kilokalorien (kcal)</t>
  </si>
  <si>
    <t xml:space="preserve">  1 Terawattstunde (TWh)</t>
  </si>
  <si>
    <t xml:space="preserve">Beispiel:</t>
  </si>
  <si>
    <t xml:space="preserve">Um von der Ausgangseinheit (z.B. TWh) in die Zieleinheit (z.B. Mio. t SKE) umzurechnen, muss der Ausgangswert mit</t>
  </si>
  <si>
    <t xml:space="preserve">dem Tabellenwert (im Beispiel: 0,123) multipliziert werden.</t>
  </si>
  <si>
    <t xml:space="preserve">Umrechnung Rohöl- und Erdgasförderung:</t>
  </si>
  <si>
    <t xml:space="preserve">Barrel pro Tag x 50 = Tonnen pro Jahr</t>
  </si>
  <si>
    <t xml:space="preserve">(1 Barrel = 159 Liter)</t>
  </si>
  <si>
    <t xml:space="preserve">Kubikfuß pro Tag x 10,34 = Kubikmeter pro Jahr</t>
  </si>
  <si>
    <t xml:space="preserve">(1 Kubikfuß = 0,028317 Kubikmeter)</t>
  </si>
  <si>
    <t xml:space="preserve">Berechnung Erdgas:</t>
  </si>
  <si>
    <t xml:space="preserve">Erdgas ist ein Naturprodukt mit unterschiedlicher Zusammensetzung und Energiedichte. Außerdem sind bei</t>
  </si>
  <si>
    <t xml:space="preserve">Angaben zum Energiegehalt unterschiedliche Bezugsgrößen üblich. Folgende Konventionen sind wichtig:</t>
  </si>
  <si>
    <t xml:space="preserve">1. In der Erdgaswirtschaft ist der Bezug auf den oberen Heizwert (Ho, Brennwert, gross caloric value) üblich.</t>
  </si>
  <si>
    <t xml:space="preserve">2. In Energiebilanzen und Vergleichen zwischen Energieträgern (z.B. Preisvergleichen) bezieht man sich </t>
  </si>
  <si>
    <t xml:space="preserve">   dagegen auf den unteren Heizwert (Hu, Heizwert im engeren Sinne, net caloric value). Die Differenz zwischen</t>
  </si>
  <si>
    <t xml:space="preserve">   Hu und Ho ist die zur Verdunstung des bei der Verbrennung freiwerdenden Wassers notwendige Energie.</t>
  </si>
  <si>
    <t xml:space="preserve">   Ho ist bei Erdgas etwa 10 Prozent höher als hu</t>
  </si>
  <si>
    <r>
      <rPr>
        <sz val="10"/>
        <rFont val="Times New Roman"/>
        <family val="1"/>
        <charset val="1"/>
      </rPr>
      <t xml:space="preserve">3. Deutsche Konvention: 1 m</t>
    </r>
    <r>
      <rPr>
        <vertAlign val="superscript"/>
        <sz val="10"/>
        <rFont val="Times New Roman"/>
        <family val="1"/>
        <charset val="1"/>
      </rPr>
      <t xml:space="preserve">3</t>
    </r>
    <r>
      <rPr>
        <sz val="10"/>
        <rFont val="Times New Roman"/>
        <family val="1"/>
        <charset val="1"/>
      </rPr>
      <t xml:space="preserve"> Hu entspricht 35,169 MJ; 1 m</t>
    </r>
    <r>
      <rPr>
        <vertAlign val="superscript"/>
        <sz val="10"/>
        <rFont val="Times New Roman"/>
        <family val="1"/>
        <charset val="1"/>
      </rPr>
      <t xml:space="preserve">3</t>
    </r>
    <r>
      <rPr>
        <sz val="10"/>
        <rFont val="Times New Roman"/>
        <family val="1"/>
        <charset val="1"/>
      </rPr>
      <t xml:space="preserve"> Ho entspricht 38,988 MJ</t>
    </r>
  </si>
  <si>
    <t xml:space="preserve">4. Internationale Konvention: Wenn nicht zu tatsächlichen, durchschnittlichen Wärmeinhalten umgerechnet wird, </t>
  </si>
  <si>
    <r>
      <rPr>
        <sz val="10"/>
        <rFont val="Times New Roman"/>
        <family val="1"/>
        <charset val="1"/>
      </rPr>
      <t xml:space="preserve">   sind die Volumenangaben so normiert, dass 1 m</t>
    </r>
    <r>
      <rPr>
        <vertAlign val="superscript"/>
        <sz val="10"/>
        <rFont val="Times New Roman"/>
        <family val="1"/>
        <charset val="1"/>
      </rPr>
      <t xml:space="preserve">3</t>
    </r>
    <r>
      <rPr>
        <sz val="10"/>
        <rFont val="Times New Roman"/>
        <family val="1"/>
        <charset val="1"/>
      </rPr>
      <t xml:space="preserve"> Ho 38 MJ entspricht.</t>
    </r>
  </si>
  <si>
    <t xml:space="preserve">*) Die Zahlenangaben beziehen sich grundsätzlich auf den Heizwert (= unterer Heizwert)</t>
  </si>
  <si>
    <t xml:space="preserve">Heizwerte der Energieträger und Faktoren für die</t>
  </si>
  <si>
    <t xml:space="preserve">Umrechnung von spezifischen Mengeneinheiten </t>
  </si>
  <si>
    <t xml:space="preserve">Tabelle 0.3</t>
  </si>
  <si>
    <t xml:space="preserve">in Wärmeeinheiten zur Energiebilanz 2019</t>
  </si>
  <si>
    <t xml:space="preserve">letzte Änderung: 05.03.2021</t>
  </si>
  <si>
    <t xml:space="preserve">(Stand: 27.02.2021)</t>
  </si>
  <si>
    <t xml:space="preserve">Energieträger</t>
  </si>
  <si>
    <t xml:space="preserve">Natürliche</t>
  </si>
  <si>
    <t xml:space="preserve">Heizwert</t>
  </si>
  <si>
    <t xml:space="preserve">SKE-</t>
  </si>
  <si>
    <t xml:space="preserve">Einheit</t>
  </si>
  <si>
    <t xml:space="preserve">( kJoule)</t>
  </si>
  <si>
    <t xml:space="preserve">(kcal)</t>
  </si>
  <si>
    <t xml:space="preserve">Faktor</t>
  </si>
  <si>
    <r>
      <rPr>
        <sz val="10"/>
        <rFont val="Arial"/>
        <family val="2"/>
        <charset val="1"/>
      </rPr>
      <t xml:space="preserve">Steinkohle </t>
    </r>
    <r>
      <rPr>
        <vertAlign val="superscript"/>
        <sz val="10"/>
        <rFont val="Arial"/>
        <family val="2"/>
        <charset val="1"/>
      </rPr>
      <t xml:space="preserve">1)</t>
    </r>
  </si>
  <si>
    <t xml:space="preserve">kg</t>
  </si>
  <si>
    <r>
      <rPr>
        <sz val="10"/>
        <rFont val="Arial"/>
        <family val="2"/>
        <charset val="1"/>
      </rPr>
      <t xml:space="preserve">Steinkohlenbriketts </t>
    </r>
    <r>
      <rPr>
        <vertAlign val="superscript"/>
        <sz val="10"/>
        <rFont val="Arial"/>
        <family val="2"/>
        <charset val="1"/>
      </rPr>
      <t xml:space="preserve">2)</t>
    </r>
  </si>
  <si>
    <r>
      <rPr>
        <sz val="10"/>
        <rFont val="Arial"/>
        <family val="2"/>
        <charset val="1"/>
      </rPr>
      <t xml:space="preserve">Steinkohlenkoks </t>
    </r>
    <r>
      <rPr>
        <vertAlign val="superscript"/>
        <sz val="10"/>
        <rFont val="Arial"/>
        <family val="2"/>
        <charset val="1"/>
      </rPr>
      <t xml:space="preserve">2)</t>
    </r>
  </si>
  <si>
    <r>
      <rPr>
        <sz val="10"/>
        <rFont val="Arial"/>
        <family val="2"/>
        <charset val="1"/>
      </rPr>
      <t xml:space="preserve">Andere Steinkohlenprodukte </t>
    </r>
    <r>
      <rPr>
        <vertAlign val="superscript"/>
        <sz val="10"/>
        <rFont val="Arial"/>
        <family val="2"/>
        <charset val="1"/>
      </rPr>
      <t xml:space="preserve">2)</t>
    </r>
  </si>
  <si>
    <r>
      <rPr>
        <sz val="10"/>
        <rFont val="Arial"/>
        <family val="2"/>
        <charset val="1"/>
      </rPr>
      <t xml:space="preserve">Braunkohle </t>
    </r>
    <r>
      <rPr>
        <vertAlign val="superscript"/>
        <sz val="10"/>
        <rFont val="Arial"/>
        <family val="2"/>
        <charset val="1"/>
      </rPr>
      <t xml:space="preserve">1)</t>
    </r>
  </si>
  <si>
    <r>
      <rPr>
        <sz val="10"/>
        <rFont val="Arial"/>
        <family val="2"/>
        <charset val="1"/>
      </rPr>
      <t xml:space="preserve">Braunkohlenbriketts </t>
    </r>
    <r>
      <rPr>
        <vertAlign val="superscript"/>
        <sz val="10"/>
        <rFont val="Arial"/>
        <family val="2"/>
        <charset val="1"/>
      </rPr>
      <t xml:space="preserve">2)</t>
    </r>
  </si>
  <si>
    <r>
      <rPr>
        <sz val="10"/>
        <rFont val="Arial"/>
        <family val="2"/>
        <charset val="1"/>
      </rPr>
      <t xml:space="preserve">Andere Braunkohlenprodukte </t>
    </r>
    <r>
      <rPr>
        <vertAlign val="superscript"/>
        <sz val="10"/>
        <rFont val="Arial"/>
        <family val="2"/>
        <charset val="1"/>
      </rPr>
      <t xml:space="preserve">2)</t>
    </r>
  </si>
  <si>
    <r>
      <rPr>
        <sz val="10"/>
        <rFont val="Arial"/>
        <family val="2"/>
        <charset val="1"/>
      </rPr>
      <t xml:space="preserve">Erdöl (roh) </t>
    </r>
    <r>
      <rPr>
        <vertAlign val="superscript"/>
        <sz val="10"/>
        <rFont val="Arial"/>
        <family val="2"/>
        <charset val="1"/>
      </rPr>
      <t xml:space="preserve">1)</t>
    </r>
  </si>
  <si>
    <r>
      <rPr>
        <sz val="10"/>
        <rFont val="Arial"/>
        <family val="2"/>
        <charset val="1"/>
      </rPr>
      <t xml:space="preserve">Ottokraftstoffe </t>
    </r>
    <r>
      <rPr>
        <vertAlign val="superscript"/>
        <sz val="10"/>
        <rFont val="Arial"/>
        <family val="2"/>
        <charset val="1"/>
      </rPr>
      <t xml:space="preserve">2)</t>
    </r>
  </si>
  <si>
    <r>
      <rPr>
        <sz val="10"/>
        <rFont val="Arial"/>
        <family val="2"/>
        <charset val="1"/>
      </rPr>
      <t xml:space="preserve">Rohbenzin </t>
    </r>
    <r>
      <rPr>
        <vertAlign val="superscript"/>
        <sz val="10"/>
        <rFont val="Arial"/>
        <family val="2"/>
        <charset val="1"/>
      </rPr>
      <t xml:space="preserve">2)</t>
    </r>
  </si>
  <si>
    <r>
      <rPr>
        <sz val="10"/>
        <rFont val="Arial"/>
        <family val="2"/>
        <charset val="1"/>
      </rPr>
      <t xml:space="preserve">Flugturbinenkraftstoff </t>
    </r>
    <r>
      <rPr>
        <vertAlign val="superscript"/>
        <sz val="10"/>
        <rFont val="Arial"/>
        <family val="2"/>
        <charset val="1"/>
      </rPr>
      <t xml:space="preserve">2)</t>
    </r>
  </si>
  <si>
    <r>
      <rPr>
        <sz val="10"/>
        <rFont val="Arial"/>
        <family val="2"/>
        <charset val="1"/>
      </rPr>
      <t xml:space="preserve">Dieselkraftstoff</t>
    </r>
    <r>
      <rPr>
        <vertAlign val="superscript"/>
        <sz val="10"/>
        <rFont val="Arial"/>
        <family val="2"/>
        <charset val="1"/>
      </rPr>
      <t xml:space="preserve"> 2)</t>
    </r>
  </si>
  <si>
    <r>
      <rPr>
        <sz val="10"/>
        <rFont val="Arial"/>
        <family val="2"/>
        <charset val="1"/>
      </rPr>
      <t xml:space="preserve">Heizöl, leicht </t>
    </r>
    <r>
      <rPr>
        <vertAlign val="superscript"/>
        <sz val="10"/>
        <rFont val="Arial"/>
        <family val="2"/>
        <charset val="1"/>
      </rPr>
      <t xml:space="preserve">2)</t>
    </r>
  </si>
  <si>
    <r>
      <rPr>
        <sz val="10"/>
        <rFont val="Arial"/>
        <family val="2"/>
        <charset val="1"/>
      </rPr>
      <t xml:space="preserve">Heizöl, schwer </t>
    </r>
    <r>
      <rPr>
        <vertAlign val="superscript"/>
        <sz val="10"/>
        <rFont val="Arial"/>
        <family val="2"/>
        <charset val="1"/>
      </rPr>
      <t xml:space="preserve">2)</t>
    </r>
  </si>
  <si>
    <r>
      <rPr>
        <sz val="10"/>
        <rFont val="Arial"/>
        <family val="2"/>
        <charset val="1"/>
      </rPr>
      <t xml:space="preserve">Petrolkoks </t>
    </r>
    <r>
      <rPr>
        <vertAlign val="superscript"/>
        <sz val="10"/>
        <rFont val="Arial"/>
        <family val="2"/>
        <charset val="1"/>
      </rPr>
      <t xml:space="preserve">2)</t>
    </r>
  </si>
  <si>
    <r>
      <rPr>
        <sz val="10"/>
        <rFont val="Arial"/>
        <family val="2"/>
        <charset val="1"/>
      </rPr>
      <t xml:space="preserve">Flüssiggas </t>
    </r>
    <r>
      <rPr>
        <vertAlign val="superscript"/>
        <sz val="10"/>
        <rFont val="Arial"/>
        <family val="2"/>
        <charset val="1"/>
      </rPr>
      <t xml:space="preserve">2)</t>
    </r>
  </si>
  <si>
    <r>
      <rPr>
        <sz val="10"/>
        <rFont val="Arial"/>
        <family val="2"/>
        <charset val="1"/>
      </rPr>
      <t xml:space="preserve">Raffineriegas </t>
    </r>
    <r>
      <rPr>
        <vertAlign val="superscript"/>
        <sz val="10"/>
        <rFont val="Arial"/>
        <family val="2"/>
        <charset val="1"/>
      </rPr>
      <t xml:space="preserve">2)</t>
    </r>
  </si>
  <si>
    <r>
      <rPr>
        <sz val="10"/>
        <rFont val="Arial"/>
        <family val="2"/>
        <charset val="1"/>
      </rPr>
      <t xml:space="preserve">Andere Mineralölprodukte </t>
    </r>
    <r>
      <rPr>
        <vertAlign val="superscript"/>
        <sz val="10"/>
        <rFont val="Arial"/>
        <family val="2"/>
        <charset val="1"/>
      </rPr>
      <t xml:space="preserve">2)</t>
    </r>
  </si>
  <si>
    <r>
      <rPr>
        <sz val="10"/>
        <rFont val="Arial"/>
        <family val="2"/>
        <charset val="1"/>
      </rPr>
      <t xml:space="preserve">Kokereigas, Stadtgas </t>
    </r>
    <r>
      <rPr>
        <vertAlign val="superscript"/>
        <sz val="10"/>
        <rFont val="Arial"/>
        <family val="2"/>
        <charset val="1"/>
      </rPr>
      <t xml:space="preserve">2)</t>
    </r>
  </si>
  <si>
    <t xml:space="preserve">m³</t>
  </si>
  <si>
    <r>
      <rPr>
        <sz val="10"/>
        <rFont val="Arial"/>
        <family val="2"/>
        <charset val="1"/>
      </rPr>
      <t xml:space="preserve">Gichtgas, Konvertergas </t>
    </r>
    <r>
      <rPr>
        <vertAlign val="superscript"/>
        <sz val="10"/>
        <rFont val="Arial"/>
        <family val="2"/>
        <charset val="1"/>
      </rPr>
      <t xml:space="preserve">2)</t>
    </r>
  </si>
  <si>
    <r>
      <rPr>
        <sz val="10"/>
        <rFont val="Arial"/>
        <family val="2"/>
        <charset val="1"/>
      </rPr>
      <t xml:space="preserve">Erdgas, Erdölgas </t>
    </r>
    <r>
      <rPr>
        <vertAlign val="superscript"/>
        <sz val="10"/>
        <rFont val="Arial"/>
        <family val="2"/>
        <charset val="1"/>
      </rPr>
      <t xml:space="preserve">3)</t>
    </r>
  </si>
  <si>
    <t xml:space="preserve">kWh</t>
  </si>
  <si>
    <r>
      <rPr>
        <sz val="10"/>
        <rFont val="Arial"/>
        <family val="2"/>
        <charset val="1"/>
      </rPr>
      <t xml:space="preserve">Grubengas</t>
    </r>
    <r>
      <rPr>
        <vertAlign val="superscript"/>
        <sz val="10"/>
        <rFont val="Arial"/>
        <family val="2"/>
        <charset val="1"/>
      </rPr>
      <t xml:space="preserve"> 1)</t>
    </r>
  </si>
  <si>
    <t xml:space="preserve">Strom</t>
  </si>
  <si>
    <r>
      <rPr>
        <vertAlign val="superscript"/>
        <sz val="9"/>
        <rFont val="Arial"/>
        <family val="2"/>
        <charset val="1"/>
      </rPr>
      <t xml:space="preserve">1)</t>
    </r>
    <r>
      <rPr>
        <sz val="9"/>
        <rFont val="Arial"/>
        <family val="2"/>
        <charset val="1"/>
      </rPr>
      <t xml:space="preserve"> Durchschnittswert für den Primärenergieverbrauch; im übrigen gelten unterschiedliche Heizwerte. </t>
    </r>
  </si>
  <si>
    <r>
      <rPr>
        <vertAlign val="superscript"/>
        <sz val="9"/>
        <rFont val="Arial"/>
        <family val="2"/>
        <charset val="1"/>
      </rPr>
      <t xml:space="preserve">2)</t>
    </r>
    <r>
      <rPr>
        <sz val="9"/>
        <rFont val="Arial"/>
        <family val="2"/>
        <charset val="1"/>
      </rPr>
      <t xml:space="preserve"> Durchschnittswert für die Produktion und Einfuhr; im übrigen gelten unterschiedliche Heizwerte. </t>
    </r>
  </si>
  <si>
    <r>
      <rPr>
        <vertAlign val="superscript"/>
        <sz val="9"/>
        <rFont val="Arial"/>
        <family val="2"/>
        <charset val="1"/>
      </rPr>
      <t xml:space="preserve">3) </t>
    </r>
    <r>
      <rPr>
        <sz val="9"/>
        <rFont val="Arial"/>
        <family val="2"/>
        <charset val="1"/>
      </rPr>
      <t xml:space="preserve">Sofern statistische Daten auf dem oberen Heizwert (Brennwert) beruhen, werden sie für die Energiebilanz </t>
    </r>
  </si>
  <si>
    <t xml:space="preserve">mit dem Faktor 0,9024 in den unteren Heizwert umgerechnet.</t>
  </si>
  <si>
    <t xml:space="preserve">Quelle: AG Energiebilanzen</t>
  </si>
  <si>
    <t xml:space="preserve">Tabelle 1</t>
  </si>
  <si>
    <t xml:space="preserve">Deutschland </t>
  </si>
  <si>
    <t xml:space="preserve">letzte Änderung: 20.09.2021</t>
  </si>
  <si>
    <t xml:space="preserve">   Wohnbevölkerung (Mio.)</t>
  </si>
  <si>
    <t xml:space="preserve">   Erwerbstätige im Inland (Mio.)</t>
  </si>
  <si>
    <t xml:space="preserve">   Anzahl der Haushalte (Mio.)</t>
  </si>
  <si>
    <t xml:space="preserve">     - davon 1 Person-Haushalte (Mio.)</t>
  </si>
  <si>
    <t xml:space="preserve">     - davon 2-3 Personen-Haushalte (Mio.)</t>
  </si>
  <si>
    <t xml:space="preserve">     - davon 4 Pers. u. mehr Haushalte (Mio.)</t>
  </si>
  <si>
    <t xml:space="preserve">   Wohnungsbestand (Mio.)</t>
  </si>
  <si>
    <r>
      <rPr>
        <b val="true"/>
        <sz val="10"/>
        <rFont val="Times New Roman"/>
        <family val="1"/>
        <charset val="1"/>
      </rPr>
      <t xml:space="preserve">    bewohnte Wohnfläche (Mio. m</t>
    </r>
    <r>
      <rPr>
        <b val="true"/>
        <vertAlign val="superscript"/>
        <sz val="10"/>
        <rFont val="Times New Roman"/>
        <family val="1"/>
        <charset val="1"/>
      </rPr>
      <t xml:space="preserve">2</t>
    </r>
    <r>
      <rPr>
        <b val="true"/>
        <sz val="10"/>
        <rFont val="Times New Roman"/>
        <family val="1"/>
        <charset val="1"/>
      </rPr>
      <t xml:space="preserve">) </t>
    </r>
    <r>
      <rPr>
        <b val="true"/>
        <vertAlign val="superscript"/>
        <sz val="10"/>
        <rFont val="Times New Roman"/>
        <family val="1"/>
        <charset val="1"/>
      </rPr>
      <t xml:space="preserve">3)</t>
    </r>
  </si>
  <si>
    <r>
      <rPr>
        <b val="true"/>
        <sz val="10"/>
        <rFont val="Times New Roman"/>
        <family val="1"/>
        <charset val="1"/>
      </rPr>
      <t xml:space="preserve">   PKW - Bestand (Mio.) </t>
    </r>
    <r>
      <rPr>
        <b val="true"/>
        <vertAlign val="superscript"/>
        <sz val="10"/>
        <rFont val="Times New Roman"/>
        <family val="1"/>
        <charset val="1"/>
      </rPr>
      <t xml:space="preserve">2)</t>
    </r>
  </si>
  <si>
    <t xml:space="preserve">     - davon Ottomotoren</t>
  </si>
  <si>
    <t xml:space="preserve">     - davon Dieselmotoren</t>
  </si>
  <si>
    <t xml:space="preserve">   Neuzulassungen nach Hubraumklassen in Tsd.</t>
  </si>
  <si>
    <r>
      <rPr>
        <sz val="10"/>
        <rFont val="Times New Roman"/>
        <family val="1"/>
        <charset val="1"/>
      </rPr>
      <t xml:space="preserve">     - bis 1.399 cm</t>
    </r>
    <r>
      <rPr>
        <vertAlign val="superscript"/>
        <sz val="10"/>
        <rFont val="Times New Roman"/>
        <family val="1"/>
        <charset val="1"/>
      </rPr>
      <t xml:space="preserve">3</t>
    </r>
  </si>
  <si>
    <r>
      <rPr>
        <sz val="10"/>
        <rFont val="Times New Roman"/>
        <family val="1"/>
        <charset val="1"/>
      </rPr>
      <t xml:space="preserve">     - 1.400 u. mehr cm</t>
    </r>
    <r>
      <rPr>
        <vertAlign val="superscript"/>
        <sz val="10"/>
        <rFont val="Times New Roman"/>
        <family val="1"/>
        <charset val="1"/>
      </rPr>
      <t xml:space="preserve">3</t>
    </r>
  </si>
  <si>
    <t xml:space="preserve">   Neuzulassungen nach Antriebsarten Mio.</t>
  </si>
  <si>
    <t xml:space="preserve">  VERKEHRSLEISTUNG</t>
  </si>
  <si>
    <t xml:space="preserve">   Personenverkehr in Mrd. Pers.-km</t>
  </si>
  <si>
    <t xml:space="preserve">        - Eisenbahnen</t>
  </si>
  <si>
    <t xml:space="preserve">        - öffentl. Straßenpersonenverkehr</t>
  </si>
  <si>
    <t xml:space="preserve">        - Luftverkehr</t>
  </si>
  <si>
    <t xml:space="preserve">        - motorisierter Individualverkehr</t>
  </si>
  <si>
    <r>
      <rPr>
        <sz val="10"/>
        <rFont val="Times New Roman"/>
        <family val="1"/>
        <charset val="1"/>
      </rPr>
      <t xml:space="preserve">      </t>
    </r>
    <r>
      <rPr>
        <b val="true"/>
        <sz val="10"/>
        <rFont val="Times New Roman"/>
        <family val="1"/>
        <charset val="1"/>
      </rPr>
      <t xml:space="preserve">Güterverkehr in Mrd. tkm</t>
    </r>
  </si>
  <si>
    <t xml:space="preserve">        - Binnenschifffahrt</t>
  </si>
  <si>
    <t xml:space="preserve">        - Straßengüterverkehr</t>
  </si>
  <si>
    <t xml:space="preserve">        - Rohrleitungen</t>
  </si>
  <si>
    <t xml:space="preserve">   Bruttoinlandsprodukt (BIP)</t>
  </si>
  <si>
    <t xml:space="preserve">   (Mrd Euro, in Preisen von 2015)</t>
  </si>
  <si>
    <t xml:space="preserve">   Bruttowertschöpfung (BWS) unbereinigt </t>
  </si>
  <si>
    <t xml:space="preserve">   (Mrd. Euro, in Preisen von 2015)</t>
  </si>
  <si>
    <t xml:space="preserve">   davon Produzierendes Gewerbe</t>
  </si>
  <si>
    <t xml:space="preserve">         - Energieversorgung</t>
  </si>
  <si>
    <t xml:space="preserve">         - Verarbeitendes Gewerbe</t>
  </si>
  <si>
    <t xml:space="preserve">         - Baugewerbe</t>
  </si>
  <si>
    <t xml:space="preserve">   davon Handel, Gastgewerbe  und Verkehr</t>
  </si>
  <si>
    <t xml:space="preserve">   davon öffentliche Dienstleister</t>
  </si>
  <si>
    <t xml:space="preserve">   davon sonstige Dienstleister</t>
  </si>
  <si>
    <t xml:space="preserve">   1) eigene Berechnungen auf der Grundlage der Kettenindizes (2005 = 100) des Statistischen Bundesamts, der BIP-Wert für 1990 basiert auf einer Schätzung für Zwecke der Umweltökonomischen Gesamtrechnung des Statistischen Bundesamts</t>
  </si>
  <si>
    <t xml:space="preserve">  2) Ab 1.1.2008 ohne vorübergehend stillgelegte Fahrzeuge (etwa 12 %). Die Werte vom 1.1.2008 sind daher mit den früheren Werten nicht vergleichbar </t>
  </si>
  <si>
    <t xml:space="preserve">  3) 1990 gesamte Wohnfläche</t>
  </si>
  <si>
    <t xml:space="preserve">   Quelle:  Statistisches Bundesamt, Deutsches Institut für Wirtschaftsforschung, Kraftfahrtbundesamt, Bundesministerium für Wirtschaft und Energie, Bundesministerium der Finanzen</t>
  </si>
  <si>
    <t xml:space="preserve">Anzahl der Betriebe und Beschäftigte im Energiesektor</t>
  </si>
  <si>
    <t xml:space="preserve">Tabelle 2</t>
  </si>
  <si>
    <t xml:space="preserve">Deutschland</t>
  </si>
  <si>
    <t xml:space="preserve">letzte Änderung: 10.09.2021</t>
  </si>
  <si>
    <t xml:space="preserve">1991 </t>
  </si>
  <si>
    <t xml:space="preserve">  - Steinkohlenbergbau und -veredelung</t>
  </si>
  <si>
    <t xml:space="preserve">  - Braunkohlenbergbau und -veredelung</t>
  </si>
  <si>
    <t xml:space="preserve">  - Kohlenbergbau</t>
  </si>
  <si>
    <t xml:space="preserve">  - Fernwärmeversorgung *</t>
  </si>
  <si>
    <t xml:space="preserve">  - Mineralölverarbeitung **</t>
  </si>
  <si>
    <t xml:space="preserve">  - Gewinnung von Erdöl und Erdgas</t>
  </si>
  <si>
    <t xml:space="preserve">  - Gasversorgung *</t>
  </si>
  <si>
    <t xml:space="preserve">  - Elektrizitätsversorgung *</t>
  </si>
  <si>
    <t xml:space="preserve">Fachliche Betriebsteile der Energieversorgung (Anzahl)</t>
  </si>
  <si>
    <t xml:space="preserve">Investitionen in der Energieversorgung in Mio. €</t>
  </si>
  <si>
    <t xml:space="preserve">  - Elektrizitätsversorgung</t>
  </si>
  <si>
    <t xml:space="preserve">  - Gasversorgung</t>
  </si>
  <si>
    <t xml:space="preserve">  - Fernwärmeversorgung</t>
  </si>
  <si>
    <t xml:space="preserve">Umsätze in der Energieversorgung in Mio. €</t>
  </si>
  <si>
    <t xml:space="preserve">Anteil der Investitionen am Umsatz</t>
  </si>
  <si>
    <t xml:space="preserve">*) nach fachlichen Betriebsteilen</t>
  </si>
  <si>
    <t xml:space="preserve">**) ab 2019 inklusive Kokerei</t>
  </si>
  <si>
    <t xml:space="preserve">Quelle: Statistisches Bundesamt</t>
  </si>
  <si>
    <t xml:space="preserve">Tabelle 3</t>
  </si>
  <si>
    <t xml:space="preserve">letzte Änderung: 30.06.2021</t>
  </si>
  <si>
    <t xml:space="preserve">Primärenergiegewinnung nach Energieträgern in Petajoule (PJ)</t>
  </si>
  <si>
    <t xml:space="preserve">  Energieträger</t>
  </si>
  <si>
    <t xml:space="preserve">1991</t>
  </si>
  <si>
    <t xml:space="preserve">   Steinkohle</t>
  </si>
  <si>
    <t xml:space="preserve">   Braunkohle</t>
  </si>
  <si>
    <t xml:space="preserve">   Mineralöl</t>
  </si>
  <si>
    <r>
      <rPr>
        <sz val="10"/>
        <rFont val="Times New Roman"/>
        <family val="1"/>
        <charset val="1"/>
      </rPr>
      <t xml:space="preserve">   Naturgase </t>
    </r>
    <r>
      <rPr>
        <vertAlign val="superscript"/>
        <sz val="10"/>
        <rFont val="Times New Roman"/>
        <family val="1"/>
        <charset val="1"/>
      </rPr>
      <t xml:space="preserve">1)</t>
    </r>
  </si>
  <si>
    <r>
      <rPr>
        <sz val="10"/>
        <rFont val="Times New Roman"/>
        <family val="1"/>
        <charset val="1"/>
      </rPr>
      <t xml:space="preserve">   Wasser- und Windkraft </t>
    </r>
    <r>
      <rPr>
        <vertAlign val="superscript"/>
        <sz val="10"/>
        <rFont val="Times New Roman"/>
        <family val="1"/>
        <charset val="1"/>
      </rPr>
      <t xml:space="preserve">2)</t>
    </r>
  </si>
  <si>
    <r>
      <rPr>
        <sz val="10"/>
        <rFont val="Times New Roman"/>
        <family val="1"/>
        <charset val="1"/>
      </rPr>
      <t xml:space="preserve">   Sonstige </t>
    </r>
    <r>
      <rPr>
        <vertAlign val="superscript"/>
        <sz val="10"/>
        <rFont val="Times New Roman"/>
        <family val="1"/>
        <charset val="1"/>
      </rPr>
      <t xml:space="preserve">3)</t>
    </r>
  </si>
  <si>
    <t xml:space="preserve">   Insgesamt</t>
  </si>
  <si>
    <r>
      <rPr>
        <b val="true"/>
        <sz val="12"/>
        <rFont val="Times New Roman"/>
        <family val="1"/>
        <charset val="1"/>
      </rPr>
      <t xml:space="preserve">Nettoimporte </t>
    </r>
    <r>
      <rPr>
        <b val="true"/>
        <vertAlign val="superscript"/>
        <sz val="12"/>
        <rFont val="Times New Roman"/>
        <family val="1"/>
        <charset val="1"/>
      </rPr>
      <t xml:space="preserve">4)</t>
    </r>
    <r>
      <rPr>
        <b val="true"/>
        <sz val="12"/>
        <rFont val="Times New Roman"/>
        <family val="1"/>
        <charset val="1"/>
      </rPr>
      <t xml:space="preserve"> in % </t>
    </r>
  </si>
  <si>
    <t xml:space="preserve">   Kernenergie</t>
  </si>
  <si>
    <t xml:space="preserve">Aussenhandelssaldo nach Energieträgern in Petajoule (PJ)</t>
  </si>
  <si>
    <r>
      <rPr>
        <sz val="10"/>
        <rFont val="Times New Roman"/>
        <family val="1"/>
        <charset val="1"/>
      </rPr>
      <t xml:space="preserve">   Naturgas </t>
    </r>
    <r>
      <rPr>
        <vertAlign val="superscript"/>
        <sz val="10"/>
        <rFont val="Times New Roman"/>
        <family val="1"/>
        <charset val="1"/>
      </rPr>
      <t xml:space="preserve">1)</t>
    </r>
  </si>
  <si>
    <t xml:space="preserve">   Strom</t>
  </si>
  <si>
    <r>
      <rPr>
        <sz val="10"/>
        <rFont val="Times New Roman"/>
        <family val="1"/>
        <charset val="1"/>
      </rPr>
      <t xml:space="preserve">  Erneuerbare Energien </t>
    </r>
    <r>
      <rPr>
        <vertAlign val="superscript"/>
        <sz val="10"/>
        <rFont val="Times New Roman"/>
        <family val="1"/>
        <charset val="1"/>
      </rPr>
      <t xml:space="preserve">5)</t>
    </r>
  </si>
  <si>
    <t xml:space="preserve">  Fernwärme</t>
  </si>
  <si>
    <t xml:space="preserve">  1) Erdgas, Erdölgas, Grubengas und andere Gase</t>
  </si>
  <si>
    <t xml:space="preserve">  2) inkl. Fotovoltaik</t>
  </si>
  <si>
    <t xml:space="preserve">  3) Brennholz, Brenntorf, Klärschlamm, Müll u.ä., Abhitze zur Strom- und Fernwärmeerzeugung </t>
  </si>
  <si>
    <t xml:space="preserve">  4) Anteil der Summe aus Einfuhr minus Ausfuhr minus Bunker am Primärenergieverbrauch</t>
  </si>
  <si>
    <t xml:space="preserve">5) bis 1994 Sonstige</t>
  </si>
  <si>
    <t xml:space="preserve">  Abweichungen durch Rundungen</t>
  </si>
  <si>
    <t xml:space="preserve">  Quelle: Arbeitsgemeinschaft Energiebilanzen, Statistik der Kohlenwirtschaft, Bundesverband Braunkohle, Bundesamt für Wirtschaft und Ausfuhrkontrolle, Mineralölwirtschaftsverband</t>
  </si>
  <si>
    <t xml:space="preserve">Tabelle 4</t>
  </si>
  <si>
    <t xml:space="preserve">in Petajoule (PJ)</t>
  </si>
  <si>
    <t xml:space="preserve">   Erdgas, Erdölgas</t>
  </si>
  <si>
    <r>
      <rPr>
        <sz val="10"/>
        <rFont val="Times New Roman"/>
        <family val="1"/>
        <charset val="1"/>
      </rPr>
      <t xml:space="preserve">   Wasser- und Windkraft </t>
    </r>
    <r>
      <rPr>
        <vertAlign val="superscript"/>
        <sz val="10"/>
        <rFont val="Times New Roman"/>
        <family val="1"/>
        <charset val="1"/>
      </rPr>
      <t xml:space="preserve">1) 3)</t>
    </r>
  </si>
  <si>
    <r>
      <rPr>
        <sz val="10"/>
        <rFont val="Times New Roman"/>
        <family val="1"/>
        <charset val="1"/>
      </rPr>
      <t xml:space="preserve">   andere Erneuerbare</t>
    </r>
    <r>
      <rPr>
        <vertAlign val="superscript"/>
        <sz val="10"/>
        <rFont val="Times New Roman"/>
        <family val="1"/>
        <charset val="1"/>
      </rPr>
      <t xml:space="preserve"> 2)</t>
    </r>
  </si>
  <si>
    <t xml:space="preserve">   Außenhandelssaldo Strom</t>
  </si>
  <si>
    <t xml:space="preserve">   Sonstige</t>
  </si>
  <si>
    <t xml:space="preserve">   Gesamtverbrauch</t>
  </si>
  <si>
    <t xml:space="preserve">Anteile in %</t>
  </si>
  <si>
    <r>
      <rPr>
        <sz val="10"/>
        <rFont val="Times New Roman"/>
        <family val="1"/>
        <charset val="1"/>
      </rPr>
      <t xml:space="preserve">   Sonstige </t>
    </r>
    <r>
      <rPr>
        <vertAlign val="superscript"/>
        <sz val="10"/>
        <rFont val="Times New Roman"/>
        <family val="1"/>
        <charset val="1"/>
      </rPr>
      <t xml:space="preserve">4)</t>
    </r>
  </si>
  <si>
    <t xml:space="preserve">  </t>
  </si>
  <si>
    <t xml:space="preserve">1) Windkraft ab 1995</t>
  </si>
  <si>
    <t xml:space="preserve">2) u.a. Brennholz, Brenntorf, Klärgas, Müll</t>
  </si>
  <si>
    <t xml:space="preserve">3) inkl. Fotovoltaik</t>
  </si>
  <si>
    <t xml:space="preserve">4) Sonstige Energieträger u. a. Grubengas, nichterneuerbarer Müll</t>
  </si>
  <si>
    <t xml:space="preserve">Quelle: Arbeitsgemeinschaft Energiebilanzen, Stand: Dez. 2020</t>
  </si>
  <si>
    <t xml:space="preserve">Tabelle 5</t>
  </si>
  <si>
    <t xml:space="preserve">Primärenergieverbrauch</t>
  </si>
  <si>
    <t xml:space="preserve">Verbrauch und Verluste im Energiesektor, statistische Differenzen</t>
  </si>
  <si>
    <t xml:space="preserve"> Nichtenergetischer Verbrauch</t>
  </si>
  <si>
    <t xml:space="preserve">Endenergieverbrauch</t>
  </si>
  <si>
    <r>
      <rPr>
        <sz val="10"/>
        <rFont val="Times New Roman"/>
        <family val="1"/>
        <charset val="1"/>
      </rPr>
      <t xml:space="preserve">Industrie  </t>
    </r>
    <r>
      <rPr>
        <vertAlign val="superscript"/>
        <sz val="10"/>
        <rFont val="Times New Roman"/>
        <family val="1"/>
        <charset val="1"/>
      </rPr>
      <t xml:space="preserve">1)</t>
    </r>
  </si>
  <si>
    <t xml:space="preserve">Verkehr</t>
  </si>
  <si>
    <t xml:space="preserve">Haushalte</t>
  </si>
  <si>
    <t xml:space="preserve">Gewerbe, Handel, Dienstleistung (GHD)</t>
  </si>
  <si>
    <t xml:space="preserve">Anteile am Primärenergieverbrauch in %</t>
  </si>
  <si>
    <t xml:space="preserve"> Verbrauch und Verluste</t>
  </si>
  <si>
    <t xml:space="preserve"> im Energiesektor,</t>
  </si>
  <si>
    <t xml:space="preserve"> Statistische Differenzen</t>
  </si>
  <si>
    <t xml:space="preserve"> Endenergieverbrauch</t>
  </si>
  <si>
    <t xml:space="preserve">Anteil der Verbrauchsbereiche am Endenergieverbrauch in %</t>
  </si>
  <si>
    <r>
      <rPr>
        <sz val="10"/>
        <rFont val="Times New Roman"/>
        <family val="1"/>
        <charset val="1"/>
      </rPr>
      <t xml:space="preserve">   Industrie  </t>
    </r>
    <r>
      <rPr>
        <vertAlign val="superscript"/>
        <sz val="10"/>
        <rFont val="Times New Roman"/>
        <family val="1"/>
        <charset val="1"/>
      </rPr>
      <t xml:space="preserve">1)</t>
    </r>
  </si>
  <si>
    <t xml:space="preserve">   Verkehr</t>
  </si>
  <si>
    <t xml:space="preserve">   Haushalte</t>
  </si>
  <si>
    <t xml:space="preserve">   Gewerbe, Handel,</t>
  </si>
  <si>
    <t xml:space="preserve">   Dienstleistungen (GHD)</t>
  </si>
  <si>
    <t xml:space="preserve">1) übriger Bergbau und Verarbeitendes Gewerbe</t>
  </si>
  <si>
    <t xml:space="preserve">Quelle: Arbeitsgemeinschaft Energiebilanzen, Stand 22.06.2021</t>
  </si>
  <si>
    <t xml:space="preserve">Endenergieverbrauch nach Energieträgern</t>
  </si>
  <si>
    <t xml:space="preserve">Tabelle 6</t>
  </si>
  <si>
    <t xml:space="preserve"> in Petajoule</t>
  </si>
  <si>
    <r>
      <rPr>
        <b val="true"/>
        <sz val="10"/>
        <rFont val="Times New Roman"/>
        <family val="1"/>
        <charset val="1"/>
      </rPr>
      <t xml:space="preserve">   Kraftstoff </t>
    </r>
    <r>
      <rPr>
        <b val="true"/>
        <vertAlign val="superscript"/>
        <sz val="10"/>
        <rFont val="Times New Roman"/>
        <family val="1"/>
        <charset val="1"/>
      </rPr>
      <t xml:space="preserve">1)</t>
    </r>
  </si>
  <si>
    <t xml:space="preserve">   Heizöl schwer</t>
  </si>
  <si>
    <t xml:space="preserve">   Heizöl leicht</t>
  </si>
  <si>
    <r>
      <rPr>
        <b val="true"/>
        <sz val="10"/>
        <rFont val="Times New Roman"/>
        <family val="1"/>
        <charset val="1"/>
      </rPr>
      <t xml:space="preserve">   Gas </t>
    </r>
    <r>
      <rPr>
        <b val="true"/>
        <vertAlign val="superscript"/>
        <sz val="10"/>
        <rFont val="Times New Roman"/>
        <family val="1"/>
        <charset val="1"/>
      </rPr>
      <t xml:space="preserve">2)</t>
    </r>
  </si>
  <si>
    <t xml:space="preserve">   Fernwärme</t>
  </si>
  <si>
    <r>
      <rPr>
        <b val="true"/>
        <sz val="10"/>
        <rFont val="Times New Roman"/>
        <family val="1"/>
        <charset val="1"/>
      </rPr>
      <t xml:space="preserve">   Sonstige </t>
    </r>
    <r>
      <rPr>
        <b val="true"/>
        <vertAlign val="superscript"/>
        <sz val="10"/>
        <rFont val="Times New Roman"/>
        <family val="1"/>
        <charset val="1"/>
      </rPr>
      <t xml:space="preserve">3)</t>
    </r>
  </si>
  <si>
    <t xml:space="preserve">1) Kraftstoffe und übrige Mineralölprodukte</t>
  </si>
  <si>
    <t xml:space="preserve">2) Flüssiggas, Raffineriegas, Kokereigas, Gichtgas und Naturgase</t>
  </si>
  <si>
    <t xml:space="preserve">3) Brennholz, Brenntorf, Klärschlamm und Müll </t>
  </si>
  <si>
    <t xml:space="preserve">Abweichungen durch Rundungen</t>
  </si>
  <si>
    <t xml:space="preserve">Quelle: Arbeitsgemeinschaft Energiebilanzen, Stand: Juni 2021</t>
  </si>
  <si>
    <t xml:space="preserve">und Sektoren</t>
  </si>
  <si>
    <t xml:space="preserve">Tabelle 6a</t>
  </si>
  <si>
    <t xml:space="preserve">letzte Änderung : 30.06.2021</t>
  </si>
  <si>
    <t xml:space="preserve">Industrie</t>
  </si>
  <si>
    <t xml:space="preserve">   übrige Mineralölprodukte</t>
  </si>
  <si>
    <t xml:space="preserve">   Gas</t>
  </si>
  <si>
    <t xml:space="preserve">   darunter Naturgas</t>
  </si>
  <si>
    <t xml:space="preserve">   Erneuerbare</t>
  </si>
  <si>
    <t xml:space="preserve">   Steinkohle/Braunkohle</t>
  </si>
  <si>
    <t xml:space="preserve">   Kraftstoff</t>
  </si>
  <si>
    <t xml:space="preserve">   - davon Motorenbenzin</t>
  </si>
  <si>
    <t xml:space="preserve">   - davon Dieselkraftstoff</t>
  </si>
  <si>
    <t xml:space="preserve">   - davon Flugbenzin+Flugturb.kraftst.</t>
  </si>
  <si>
    <t xml:space="preserve">   - davon Flüssiggas</t>
  </si>
  <si>
    <t xml:space="preserve">   Gase</t>
  </si>
  <si>
    <t xml:space="preserve">   Biokraftstoffe</t>
  </si>
  <si>
    <t xml:space="preserve">Private Haushalte</t>
  </si>
  <si>
    <t xml:space="preserve">   Heizöl</t>
  </si>
  <si>
    <t xml:space="preserve">Gewerbe, Handel, Dienstleistungen</t>
  </si>
  <si>
    <t xml:space="preserve">   - darunter Naturgase</t>
  </si>
  <si>
    <t xml:space="preserve">Quelle: Arbeitsgemeinschaft Energiebilanzen, Stand: Juni 2020</t>
  </si>
  <si>
    <t xml:space="preserve">Tabelle 7</t>
  </si>
  <si>
    <t xml:space="preserve">letzte Änderung: 09.09.2021</t>
  </si>
  <si>
    <t xml:space="preserve">in PJ</t>
  </si>
  <si>
    <t xml:space="preserve">1996 *)</t>
  </si>
  <si>
    <t xml:space="preserve">Anteil am Endenergie-verbrauch 1996</t>
  </si>
  <si>
    <t xml:space="preserve">Anteil am Endenergie-verbrauch 2020</t>
  </si>
  <si>
    <t xml:space="preserve">Raumwärme</t>
  </si>
  <si>
    <t xml:space="preserve"> - davon Öl</t>
  </si>
  <si>
    <t xml:space="preserve"> - davon Gas</t>
  </si>
  <si>
    <t xml:space="preserve"> - davon Strom</t>
  </si>
  <si>
    <t xml:space="preserve"> - davon Fernwärme</t>
  </si>
  <si>
    <t xml:space="preserve"> - davon Kohle</t>
  </si>
  <si>
    <t xml:space="preserve"> - davon Erneuerbare</t>
  </si>
  <si>
    <t xml:space="preserve"> - davon Sonstige</t>
  </si>
  <si>
    <t xml:space="preserve">Warmwasser</t>
  </si>
  <si>
    <t xml:space="preserve">sonstige Prozesswärme</t>
  </si>
  <si>
    <t xml:space="preserve"> - davon Mineralöl</t>
  </si>
  <si>
    <t xml:space="preserve">Klimakälte</t>
  </si>
  <si>
    <t xml:space="preserve">Sonstige Prozesskältekälte</t>
  </si>
  <si>
    <t xml:space="preserve">Mechanische Energie</t>
  </si>
  <si>
    <t xml:space="preserve">IKT</t>
  </si>
  <si>
    <t xml:space="preserve">Beleuchtung Strom)</t>
  </si>
  <si>
    <t xml:space="preserve">Gesamt</t>
  </si>
  <si>
    <t xml:space="preserve">Endenergieverbrauch nach Anwendungsbereichen I</t>
  </si>
  <si>
    <t xml:space="preserve">Anteil am Endenergie-verbrauch 2019</t>
  </si>
  <si>
    <t xml:space="preserve">sonstige Prozesskälte</t>
  </si>
  <si>
    <t xml:space="preserve">mechanische Energie</t>
  </si>
  <si>
    <t xml:space="preserve">Beleuchtung</t>
  </si>
  <si>
    <t xml:space="preserve">*) ohne Berücksichtigung der Lagerbestandseffekte</t>
  </si>
  <si>
    <t xml:space="preserve">Anteil am Endenergieverbrauch des jeweiligen Sektors</t>
  </si>
  <si>
    <t xml:space="preserve">Endenergieverbrauch nach Anwendungsbereichen in der Industrie</t>
  </si>
  <si>
    <t xml:space="preserve">gesamt</t>
  </si>
  <si>
    <t xml:space="preserve">Klimakälte (Strom)</t>
  </si>
  <si>
    <t xml:space="preserve">sonstige Prozesskälte (Strom)</t>
  </si>
  <si>
    <t xml:space="preserve">IKT (Strom)</t>
  </si>
  <si>
    <t xml:space="preserve">Beleuchtung (Strom)</t>
  </si>
  <si>
    <t xml:space="preserve">Endenergieverbrauch nach Anwendungsbereichen im Verkehrssektor</t>
  </si>
  <si>
    <t xml:space="preserve">Quelle: Arbeitsgemeinschaft Energiebilanzen</t>
  </si>
  <si>
    <t xml:space="preserve">Endenergieverbrauch nach Anwendungsbereichen II</t>
  </si>
  <si>
    <t xml:space="preserve">Tabelle 7a</t>
  </si>
  <si>
    <t xml:space="preserve">Anteil am Endenergieverbrauch des jeweiligen Sektors 2020</t>
  </si>
  <si>
    <t xml:space="preserve">Endenergieverbrauch nach Anwendungsbereichen im Sektor Gewerbe, Handel, Dienstleistungen </t>
  </si>
  <si>
    <t xml:space="preserve"> - davon Vorräte aus Öl</t>
  </si>
  <si>
    <t xml:space="preserve">Prozesskälte</t>
  </si>
  <si>
    <t xml:space="preserve">Endenergieverbrauch nach Anwendungsbereichen in den privaten Haushalten</t>
  </si>
  <si>
    <t xml:space="preserve">Sonstige Prozesskälte (Strom)</t>
  </si>
  <si>
    <t xml:space="preserve">Tabelle 8</t>
  </si>
  <si>
    <t xml:space="preserve">letzte Änderung: 21.09.2021</t>
  </si>
  <si>
    <t xml:space="preserve">EJ *</t>
  </si>
  <si>
    <t xml:space="preserve">      Index (1990=100)</t>
  </si>
  <si>
    <t xml:space="preserve">Energieintensität</t>
  </si>
  <si>
    <t xml:space="preserve">PEV je Einwohner</t>
  </si>
  <si>
    <t xml:space="preserve">GJ </t>
  </si>
  <si>
    <t xml:space="preserve">EEV je Einwohner</t>
  </si>
  <si>
    <t xml:space="preserve">Bruttostromverbrauch je Einwohner</t>
  </si>
  <si>
    <t xml:space="preserve">PEV je Tsd. € BIP (in Preisen von 2015)</t>
  </si>
  <si>
    <t xml:space="preserve">GJ</t>
  </si>
  <si>
    <t xml:space="preserve">PEV Öl je Tsd. € BIP (in Preisen von 2015)</t>
  </si>
  <si>
    <t xml:space="preserve">Bruttostromverbrauch je 1000 € BIP(2015)</t>
  </si>
  <si>
    <t xml:space="preserve">EEV je Tsd.€ BIP (in Preisen von 2015)</t>
  </si>
  <si>
    <t xml:space="preserve">Energieproduktivität</t>
  </si>
  <si>
    <t xml:space="preserve">BIP(2015) je GJ PEV </t>
  </si>
  <si>
    <t xml:space="preserve">€</t>
  </si>
  <si>
    <t xml:space="preserve">BIP(2015) je GJ PEV (temperaturber.) </t>
  </si>
  <si>
    <t xml:space="preserve">BIP(2015) je GJ EEV</t>
  </si>
  <si>
    <t xml:space="preserve">BIP(2015) je GJ EEV (temperaturber.)</t>
  </si>
  <si>
    <t xml:space="preserve">BWS(2015) Industrie je GJ EEV Industrie</t>
  </si>
  <si>
    <t xml:space="preserve">BWS(2015) Industrie je GJ EEV Ind. (temperaturber.)</t>
  </si>
  <si>
    <t xml:space="preserve">BWS(2015)GHD je GJ EEV GHD</t>
  </si>
  <si>
    <t xml:space="preserve">BWS(2015)GHD je GJ EEV GHD (temperaturber.)</t>
  </si>
  <si>
    <t xml:space="preserve">Energiekostenanteil</t>
  </si>
  <si>
    <t xml:space="preserve">am Bruttoproduktionswert Bergbau und Verarb. Gewerbe</t>
  </si>
  <si>
    <t xml:space="preserve">%</t>
  </si>
  <si>
    <t xml:space="preserve">an den Konsumausgaben privater Haushalte</t>
  </si>
  <si>
    <t xml:space="preserve">*)   1 EJ (Exajoule) = 1.000 PJ.</t>
  </si>
  <si>
    <t xml:space="preserve">Quellen: AG Energiebilanzen, Destatis</t>
  </si>
  <si>
    <t xml:space="preserve">Tabelle 8a</t>
  </si>
  <si>
    <t xml:space="preserve">Energie-Außenhandel</t>
  </si>
  <si>
    <t xml:space="preserve">Anteil der Nettoimporte* am PEV</t>
  </si>
  <si>
    <t xml:space="preserve">Anteil der Nettoimporte* am PEV Öl</t>
  </si>
  <si>
    <t xml:space="preserve">Anteil der Nettoimporte* am PEV Gas</t>
  </si>
  <si>
    <t xml:space="preserve">Anteil der Nettoimporte* am PEV Steinkohle</t>
  </si>
  <si>
    <t xml:space="preserve">Treibhausgase</t>
  </si>
  <si>
    <t xml:space="preserve">je Tsd. € BIP (in Preisen von 2015)</t>
  </si>
  <si>
    <t xml:space="preserve">      Index (1995=100)</t>
  </si>
  <si>
    <t xml:space="preserve">Treibhausgase ohne Landnutzungsänderung und Forstwirtsch.</t>
  </si>
  <si>
    <t xml:space="preserve">* die Stromerzeugung aus Kernkraft ist nicht in den Nettoimporten enthalten, sie wird als heimische Energieerzeugung betrachtet.</t>
  </si>
  <si>
    <t xml:space="preserve">Quellen: AG-Energiebilanzen, AG-Erneuerbare Energien Statistik, Deutsches Institut für Wirtschaft, European Environment Agency, Umweltbundesamt, Bundesverband der Energie- und Wasserwirtschaft,</t>
  </si>
  <si>
    <t xml:space="preserve">Bundesministerium für Wirtschaft und Energie</t>
  </si>
  <si>
    <t xml:space="preserve">Tabelle 8b</t>
  </si>
  <si>
    <t xml:space="preserve">Energieeffizienz im Sektor Industrie</t>
  </si>
  <si>
    <t xml:space="preserve">EEV je 1 000 Euro Bruttowertschöpfung 2015 (Industrie)</t>
  </si>
  <si>
    <t xml:space="preserve">EEV Strom je 1000 Euro Bruttowertschöpfung 2015 (Industrie)</t>
  </si>
  <si>
    <t xml:space="preserve">EEV temperaturbereinigt je 1 000 Euro Bruttowertschöpfung 2015 (GHD)</t>
  </si>
  <si>
    <t xml:space="preserve">EEV je 1 000 Euro Bruttowertschöpfung 2015 (GHD)</t>
  </si>
  <si>
    <t xml:space="preserve">Energieeffizienz im Sektor private Haushalte</t>
  </si>
  <si>
    <r>
      <rPr>
        <b val="true"/>
        <sz val="10"/>
        <rFont val="Times New Roman"/>
        <family val="1"/>
        <charset val="1"/>
      </rPr>
      <t xml:space="preserve">EEV temperaturbereinigt je qm bewohnte Wohnfläche </t>
    </r>
    <r>
      <rPr>
        <b val="true"/>
        <vertAlign val="superscript"/>
        <sz val="10"/>
        <rFont val="Times New Roman"/>
        <family val="1"/>
        <charset val="1"/>
      </rPr>
      <t xml:space="preserve">1)</t>
    </r>
  </si>
  <si>
    <r>
      <rPr>
        <b val="true"/>
        <sz val="10"/>
        <rFont val="Times New Roman"/>
        <family val="1"/>
        <charset val="1"/>
      </rPr>
      <t xml:space="preserve">EEV (Raumwärme) temperaturbereinigt je qm bewohnte Wohnfläche </t>
    </r>
    <r>
      <rPr>
        <b val="true"/>
        <vertAlign val="superscript"/>
        <sz val="10"/>
        <rFont val="Times New Roman"/>
        <family val="1"/>
        <charset val="1"/>
      </rPr>
      <t xml:space="preserve">1)</t>
    </r>
  </si>
  <si>
    <t xml:space="preserve">Ottomotor</t>
  </si>
  <si>
    <t xml:space="preserve">Dieselmotor</t>
  </si>
  <si>
    <t xml:space="preserve">Liter</t>
  </si>
  <si>
    <t xml:space="preserve"> 1) 1990 gesamte Wohnfläche</t>
  </si>
  <si>
    <t xml:space="preserve">Quellen: AG-Energiebilanzen, Deutsches Institut für Wirtschaft, Kraftfahrtbundesamt, Bundesverband der Energie- und Wasserwirtschaft,</t>
  </si>
  <si>
    <t xml:space="preserve">Verband der Automobilindustrie, Bundesministerium für Wirtschaft und Energie</t>
  </si>
  <si>
    <t xml:space="preserve">Emissionen von Kohlendioxid, Stickstoffoxiden, </t>
  </si>
  <si>
    <t xml:space="preserve">Schwefeldioxid, Kohlenmonoxid und Gesamtstaub </t>
  </si>
  <si>
    <t xml:space="preserve">Tabelle 9</t>
  </si>
  <si>
    <t xml:space="preserve">nach Quellkategorien</t>
  </si>
  <si>
    <t xml:space="preserve">letzte Änderung: 22.09.2021</t>
  </si>
  <si>
    <t xml:space="preserve">2019*</t>
  </si>
  <si>
    <t xml:space="preserve">2020**</t>
  </si>
  <si>
    <t xml:space="preserve">WR 90/2019</t>
  </si>
  <si>
    <t xml:space="preserve">WR19</t>
  </si>
  <si>
    <t xml:space="preserve">Ø WR 90</t>
  </si>
  <si>
    <r>
      <rPr>
        <b val="true"/>
        <sz val="10"/>
        <rFont val="Times New Roman"/>
        <family val="1"/>
        <charset val="1"/>
      </rPr>
      <t xml:space="preserve">  Kohlendioxid CO</t>
    </r>
    <r>
      <rPr>
        <b val="true"/>
        <vertAlign val="subscript"/>
        <sz val="10"/>
        <rFont val="Times New Roman"/>
        <family val="1"/>
        <charset val="1"/>
      </rPr>
      <t xml:space="preserve">2</t>
    </r>
    <r>
      <rPr>
        <b val="true"/>
        <sz val="10"/>
        <rFont val="Times New Roman"/>
        <family val="1"/>
        <charset val="1"/>
      </rPr>
      <t xml:space="preserve"> (Mt)</t>
    </r>
  </si>
  <si>
    <t xml:space="preserve">  Gesamt</t>
  </si>
  <si>
    <t xml:space="preserve">1. energiebedingt</t>
  </si>
  <si>
    <t xml:space="preserve">A. Verbrennung fossiler Brennstoffe</t>
  </si>
  <si>
    <t xml:space="preserve">   - Verkehr</t>
  </si>
  <si>
    <t xml:space="preserve">       - Straßenverkehr</t>
  </si>
  <si>
    <t xml:space="preserve">       - Übriger Verkehr</t>
  </si>
  <si>
    <t xml:space="preserve">   - Haushalte</t>
  </si>
  <si>
    <t xml:space="preserve">   - Kleinverbraucher</t>
  </si>
  <si>
    <t xml:space="preserve">   - Verarbeitendes Gewerbe</t>
  </si>
  <si>
    <t xml:space="preserve">   - Energiewirtschaft</t>
  </si>
  <si>
    <t xml:space="preserve">   - Land- und Forstwirtschaft, Fischerei</t>
  </si>
  <si>
    <t xml:space="preserve">   - Andere energiebedingte Emissionen</t>
  </si>
  <si>
    <t xml:space="preserve">B. Diffuse Emissionen aus Brennstoffen</t>
  </si>
  <si>
    <t xml:space="preserve">2.   Industrieprozesse</t>
  </si>
  <si>
    <t xml:space="preserve">3.   Lösemittel</t>
  </si>
  <si>
    <t xml:space="preserve">4.   Landnutzungsänderung und Forstwirtschaft</t>
  </si>
  <si>
    <t xml:space="preserve">nachrichtlich:</t>
  </si>
  <si>
    <t xml:space="preserve">Internationale Bunker</t>
  </si>
  <si>
    <t xml:space="preserve"> - Luftverkehr</t>
  </si>
  <si>
    <t xml:space="preserve"> - Hochsee</t>
  </si>
  <si>
    <r>
      <rPr>
        <b val="true"/>
        <sz val="8"/>
        <rFont val="Times New Roman"/>
        <family val="1"/>
        <charset val="1"/>
      </rPr>
      <t xml:space="preserve">CO</t>
    </r>
    <r>
      <rPr>
        <b val="true"/>
        <vertAlign val="subscript"/>
        <sz val="8"/>
        <rFont val="Times New Roman"/>
        <family val="1"/>
        <charset val="1"/>
      </rPr>
      <t xml:space="preserve">2</t>
    </r>
    <r>
      <rPr>
        <b val="true"/>
        <sz val="8"/>
        <rFont val="Times New Roman"/>
        <family val="1"/>
        <charset val="1"/>
      </rPr>
      <t xml:space="preserve">-Emissionen aus Biomasse</t>
    </r>
  </si>
  <si>
    <r>
      <rPr>
        <b val="true"/>
        <sz val="10"/>
        <rFont val="Times New Roman"/>
        <family val="1"/>
        <charset val="1"/>
      </rPr>
      <t xml:space="preserve">  Stickstoffoxide NO</t>
    </r>
    <r>
      <rPr>
        <b val="true"/>
        <vertAlign val="subscript"/>
        <sz val="10"/>
        <rFont val="Times New Roman"/>
        <family val="1"/>
        <charset val="1"/>
      </rPr>
      <t xml:space="preserve">X</t>
    </r>
    <r>
      <rPr>
        <b val="true"/>
        <sz val="10"/>
        <rFont val="Times New Roman"/>
        <family val="1"/>
        <charset val="1"/>
      </rPr>
      <t xml:space="preserve">, berechnet als NO</t>
    </r>
    <r>
      <rPr>
        <b val="true"/>
        <vertAlign val="subscript"/>
        <sz val="10"/>
        <rFont val="Times New Roman"/>
        <family val="1"/>
        <charset val="1"/>
      </rPr>
      <t xml:space="preserve">2</t>
    </r>
    <r>
      <rPr>
        <b val="true"/>
        <sz val="10"/>
        <rFont val="Times New Roman"/>
        <family val="1"/>
        <charset val="1"/>
      </rPr>
      <t xml:space="preserve"> (kt)</t>
    </r>
  </si>
  <si>
    <t xml:space="preserve">   energiebedingt</t>
  </si>
  <si>
    <t xml:space="preserve">   - Straßenverkehr</t>
  </si>
  <si>
    <t xml:space="preserve">   - Übriger Verkehr</t>
  </si>
  <si>
    <t xml:space="preserve">   - Haushalte (inkl. sonst. mobil)</t>
  </si>
  <si>
    <t xml:space="preserve">   - Land- und Forstwirtschaft, Fischerei (inkl. sonst. mobil)</t>
  </si>
  <si>
    <t xml:space="preserve">   Industrieprozesse</t>
  </si>
  <si>
    <t xml:space="preserve">   Diffuse Emissionen aus Brennstoffen</t>
  </si>
  <si>
    <t xml:space="preserve">   Landwirtschaft ohne Energieverbrauch</t>
  </si>
  <si>
    <t xml:space="preserve">   Abfall</t>
  </si>
  <si>
    <r>
      <rPr>
        <b val="true"/>
        <sz val="10"/>
        <rFont val="Times New Roman"/>
        <family val="1"/>
        <charset val="1"/>
      </rPr>
      <t xml:space="preserve">  Schwefeldioxid SO</t>
    </r>
    <r>
      <rPr>
        <b val="true"/>
        <vertAlign val="subscript"/>
        <sz val="10"/>
        <rFont val="Times New Roman"/>
        <family val="1"/>
        <charset val="1"/>
      </rPr>
      <t xml:space="preserve">2</t>
    </r>
    <r>
      <rPr>
        <b val="true"/>
        <sz val="10"/>
        <rFont val="Times New Roman"/>
        <family val="1"/>
        <charset val="1"/>
      </rPr>
      <t xml:space="preserve"> (kt) </t>
    </r>
  </si>
  <si>
    <t xml:space="preserve">   - Flüchtige Emissionen aus Brennstoffen</t>
  </si>
  <si>
    <t xml:space="preserve">  Kohlenmonoxid CO (kt)</t>
  </si>
  <si>
    <t xml:space="preserve">   Müll</t>
  </si>
  <si>
    <t xml:space="preserve">  Gesamtstaub (kt)</t>
  </si>
  <si>
    <r>
      <rPr>
        <sz val="10"/>
        <rFont val="Times New Roman"/>
        <family val="1"/>
        <charset val="1"/>
      </rPr>
      <t xml:space="preserve">Verkehr </t>
    </r>
    <r>
      <rPr>
        <vertAlign val="superscript"/>
        <sz val="10"/>
        <rFont val="Times New Roman"/>
        <family val="1"/>
        <charset val="1"/>
      </rPr>
      <t xml:space="preserve">1)</t>
    </r>
  </si>
  <si>
    <r>
      <rPr>
        <sz val="10"/>
        <rFont val="Times New Roman"/>
        <family val="1"/>
        <charset val="1"/>
      </rPr>
      <t xml:space="preserve">Haushalte und Kleinverbraucher </t>
    </r>
    <r>
      <rPr>
        <vertAlign val="superscript"/>
        <sz val="10"/>
        <rFont val="Times New Roman"/>
        <family val="1"/>
        <charset val="1"/>
      </rPr>
      <t xml:space="preserve">2)</t>
    </r>
  </si>
  <si>
    <t xml:space="preserve">Abfall</t>
  </si>
  <si>
    <t xml:space="preserve">Quelle: Umweltbundesamt</t>
  </si>
  <si>
    <r>
      <rPr>
        <vertAlign val="superscript"/>
        <sz val="9"/>
        <rFont val="Arial"/>
        <family val="2"/>
        <charset val="1"/>
      </rPr>
      <t xml:space="preserve">1)</t>
    </r>
    <r>
      <rPr>
        <sz val="9"/>
        <rFont val="Arial"/>
        <family val="2"/>
        <charset val="1"/>
      </rPr>
      <t xml:space="preserve"> ohne land- und forstwirtschaftlichen Verkehr</t>
    </r>
  </si>
  <si>
    <r>
      <rPr>
        <vertAlign val="superscript"/>
        <sz val="9"/>
        <rFont val="Arial"/>
        <family val="2"/>
        <charset val="1"/>
      </rPr>
      <t xml:space="preserve">2)</t>
    </r>
    <r>
      <rPr>
        <sz val="9"/>
        <rFont val="Arial"/>
        <family val="2"/>
        <charset val="1"/>
      </rPr>
      <t xml:space="preserve"> mit land- und forstwirtschaftlichem Verkehr sowie Militär</t>
    </r>
  </si>
  <si>
    <t xml:space="preserve">*) vorläufig</t>
  </si>
  <si>
    <t xml:space="preserve">**) erste Schätzung</t>
  </si>
  <si>
    <t xml:space="preserve"> nach Gasen und Quellkategorien</t>
  </si>
  <si>
    <t xml:space="preserve">Tabelle 10</t>
  </si>
  <si>
    <t xml:space="preserve">letzte Änderung: 16.03.2021</t>
  </si>
  <si>
    <r>
      <rPr>
        <b val="true"/>
        <sz val="10"/>
        <rFont val="Times New Roman"/>
        <family val="1"/>
        <charset val="1"/>
      </rPr>
      <t xml:space="preserve">Basiswert</t>
    </r>
    <r>
      <rPr>
        <b val="true"/>
        <vertAlign val="superscript"/>
        <sz val="10"/>
        <rFont val="Times New Roman"/>
        <family val="1"/>
        <charset val="1"/>
      </rPr>
      <t xml:space="preserve">+</t>
    </r>
  </si>
  <si>
    <t xml:space="preserve">WR 90</t>
  </si>
  <si>
    <t xml:space="preserve">WR 19</t>
  </si>
  <si>
    <t xml:space="preserve">  Treibhausgasemissionen</t>
  </si>
  <si>
    <r>
      <rPr>
        <b val="true"/>
        <sz val="10"/>
        <rFont val="Times New Roman"/>
        <family val="1"/>
        <charset val="1"/>
      </rPr>
      <t xml:space="preserve">in Mt CO</t>
    </r>
    <r>
      <rPr>
        <b val="true"/>
        <vertAlign val="subscript"/>
        <sz val="10"/>
        <rFont val="Times New Roman"/>
        <family val="1"/>
        <charset val="1"/>
      </rPr>
      <t xml:space="preserve">2</t>
    </r>
    <r>
      <rPr>
        <b val="true"/>
        <sz val="10"/>
        <rFont val="Times New Roman"/>
        <family val="1"/>
        <charset val="1"/>
      </rPr>
      <t xml:space="preserve">-Äquivalent</t>
    </r>
  </si>
  <si>
    <t xml:space="preserve">  Gesamt nach Gasen</t>
  </si>
  <si>
    <t xml:space="preserve">  Gesamt ohne Landnutzungsänderung und Forstwirtschaft</t>
  </si>
  <si>
    <r>
      <rPr>
        <sz val="10"/>
        <rFont val="Times New Roman"/>
        <family val="1"/>
        <charset val="1"/>
      </rPr>
      <t xml:space="preserve">   CO</t>
    </r>
    <r>
      <rPr>
        <vertAlign val="subscript"/>
        <sz val="10"/>
        <rFont val="Times New Roman"/>
        <family val="1"/>
        <charset val="1"/>
      </rPr>
      <t xml:space="preserve">2</t>
    </r>
    <r>
      <rPr>
        <sz val="10"/>
        <rFont val="Times New Roman"/>
        <family val="1"/>
        <charset val="1"/>
      </rPr>
      <t xml:space="preserve"> Kohlendioxyd</t>
    </r>
  </si>
  <si>
    <r>
      <rPr>
        <sz val="10"/>
        <rFont val="Times New Roman"/>
        <family val="1"/>
        <charset val="1"/>
      </rPr>
      <t xml:space="preserve">   CO</t>
    </r>
    <r>
      <rPr>
        <vertAlign val="subscript"/>
        <sz val="10"/>
        <rFont val="Times New Roman"/>
        <family val="1"/>
        <charset val="1"/>
      </rPr>
      <t xml:space="preserve">2</t>
    </r>
    <r>
      <rPr>
        <sz val="10"/>
        <rFont val="Times New Roman"/>
        <family val="1"/>
        <charset val="1"/>
      </rPr>
      <t xml:space="preserve"> ohne Landnutzungsänderung und Forstwirtschaft</t>
    </r>
  </si>
  <si>
    <r>
      <rPr>
        <sz val="10"/>
        <rFont val="Times New Roman"/>
        <family val="1"/>
        <charset val="1"/>
      </rPr>
      <t xml:space="preserve">   CH</t>
    </r>
    <r>
      <rPr>
        <vertAlign val="subscript"/>
        <sz val="10"/>
        <rFont val="Times New Roman"/>
        <family val="1"/>
        <charset val="1"/>
      </rPr>
      <t xml:space="preserve">4 </t>
    </r>
    <r>
      <rPr>
        <sz val="10"/>
        <rFont val="Times New Roman"/>
        <family val="1"/>
        <charset val="1"/>
      </rPr>
      <t xml:space="preserve">Methan ohne Landnutzungsänderung</t>
    </r>
  </si>
  <si>
    <r>
      <rPr>
        <sz val="10"/>
        <rFont val="Times New Roman"/>
        <family val="1"/>
        <charset val="1"/>
      </rPr>
      <t xml:space="preserve">   N</t>
    </r>
    <r>
      <rPr>
        <vertAlign val="subscript"/>
        <sz val="10"/>
        <rFont val="Times New Roman"/>
        <family val="1"/>
        <charset val="1"/>
      </rPr>
      <t xml:space="preserve">2</t>
    </r>
    <r>
      <rPr>
        <sz val="10"/>
        <rFont val="Times New Roman"/>
        <family val="1"/>
        <charset val="1"/>
      </rPr>
      <t xml:space="preserve">O Distickstoffmonoxyd ohne Landnutzungsänderung</t>
    </r>
  </si>
  <si>
    <t xml:space="preserve">   HFCs Hydrofluorcarbon</t>
  </si>
  <si>
    <t xml:space="preserve">   PFCs Perfluorcarbon</t>
  </si>
  <si>
    <t xml:space="preserve">   NF3 Stickstofftrifluorid</t>
  </si>
  <si>
    <r>
      <rPr>
        <sz val="10"/>
        <rFont val="Times New Roman"/>
        <family val="1"/>
        <charset val="1"/>
      </rPr>
      <t xml:space="preserve">   SF</t>
    </r>
    <r>
      <rPr>
        <vertAlign val="subscript"/>
        <sz val="10"/>
        <rFont val="Times New Roman"/>
        <family val="1"/>
        <charset val="1"/>
      </rPr>
      <t xml:space="preserve">6 </t>
    </r>
    <r>
      <rPr>
        <sz val="10"/>
        <rFont val="Times New Roman"/>
        <family val="1"/>
        <charset val="1"/>
      </rPr>
      <t xml:space="preserve">Schwefelhexafluorid</t>
    </r>
  </si>
  <si>
    <t xml:space="preserve">   nicht spezifiziert</t>
  </si>
  <si>
    <t xml:space="preserve">Gesamt nach Quellkategorien</t>
  </si>
  <si>
    <t xml:space="preserve">   Energie</t>
  </si>
  <si>
    <t xml:space="preserve">   Landwirtschaft</t>
  </si>
  <si>
    <t xml:space="preserve">   Landnutzungsänderung und Forstwirtschaft</t>
  </si>
  <si>
    <t xml:space="preserve">  Energie</t>
  </si>
  <si>
    <t xml:space="preserve">  Verbrennung fossiler Brennstoffe</t>
  </si>
  <si>
    <t xml:space="preserve">    Energiewirtschaft</t>
  </si>
  <si>
    <t xml:space="preserve">    Verarbeitendes Gewerbe</t>
  </si>
  <si>
    <t xml:space="preserve">    Verkehr</t>
  </si>
  <si>
    <t xml:space="preserve">       davon Straßenverkehr</t>
  </si>
  <si>
    <t xml:space="preserve">    Übrige Feuerungsanlagen</t>
  </si>
  <si>
    <t xml:space="preserve">       davon Gewerbe, Handel, Dienstleistung </t>
  </si>
  <si>
    <t xml:space="preserve">       davon Haushalte</t>
  </si>
  <si>
    <t xml:space="preserve">    Militär und weitere kleine Quellen</t>
  </si>
  <si>
    <t xml:space="preserve">  Diffuse Emissionen aus Brennstoffen</t>
  </si>
  <si>
    <t xml:space="preserve">    Feste Brennstoffe</t>
  </si>
  <si>
    <t xml:space="preserve">    Öl und Gas</t>
  </si>
  <si>
    <r>
      <rPr>
        <sz val="10"/>
        <rFont val="Times New Roman"/>
        <family val="1"/>
        <charset val="1"/>
      </rPr>
      <t xml:space="preserve"> </t>
    </r>
    <r>
      <rPr>
        <vertAlign val="superscript"/>
        <sz val="10"/>
        <rFont val="Times New Roman"/>
        <family val="1"/>
        <charset val="1"/>
      </rPr>
      <t xml:space="preserve">+</t>
    </r>
    <r>
      <rPr>
        <sz val="10"/>
        <rFont val="Times New Roman"/>
        <family val="1"/>
        <charset val="1"/>
      </rPr>
      <t xml:space="preserve">) Für das Treibhausgas-Minderungsziel im Rahmen des Kyoto-Prozesses wird je nach emittiertem Gas das Basisjahr 1990 bzw. 1995 zugrunde gelegt.</t>
    </r>
  </si>
  <si>
    <r>
      <rPr>
        <b val="true"/>
        <sz val="14"/>
        <rFont val="Times New Roman"/>
        <family val="1"/>
        <charset val="1"/>
      </rPr>
      <t xml:space="preserve">Energiebedingte CO</t>
    </r>
    <r>
      <rPr>
        <b val="true"/>
        <vertAlign val="subscript"/>
        <sz val="14"/>
        <rFont val="Times New Roman"/>
        <family val="1"/>
        <charset val="1"/>
      </rPr>
      <t xml:space="preserve">2</t>
    </r>
    <r>
      <rPr>
        <b val="true"/>
        <sz val="14"/>
        <rFont val="Times New Roman"/>
        <family val="1"/>
        <charset val="1"/>
      </rPr>
      <t xml:space="preserve">-Emissionen</t>
    </r>
  </si>
  <si>
    <t xml:space="preserve">nach Energieträgern</t>
  </si>
  <si>
    <t xml:space="preserve">Tabelle 11</t>
  </si>
  <si>
    <t xml:space="preserve">letzte Änderung 20.07.2020</t>
  </si>
  <si>
    <t xml:space="preserve">in Mt</t>
  </si>
  <si>
    <t xml:space="preserve">aus Verbrennung fossiler Brennstoffe</t>
  </si>
  <si>
    <t xml:space="preserve">Mineralölprodukte</t>
  </si>
  <si>
    <t xml:space="preserve">Erdgas+Grubengas</t>
  </si>
  <si>
    <t xml:space="preserve">Braunkohlen</t>
  </si>
  <si>
    <t xml:space="preserve">Steinkohlen (inkl. Gicht- und Konvertergas)</t>
  </si>
  <si>
    <t xml:space="preserve">sonstige</t>
  </si>
  <si>
    <t xml:space="preserve">Insgesamt</t>
  </si>
  <si>
    <r>
      <rPr>
        <b val="true"/>
        <sz val="10"/>
        <rFont val="Times New Roman"/>
        <family val="1"/>
        <charset val="1"/>
      </rPr>
      <t xml:space="preserve">CO</t>
    </r>
    <r>
      <rPr>
        <b val="true"/>
        <vertAlign val="subscript"/>
        <sz val="10"/>
        <rFont val="Times New Roman"/>
        <family val="1"/>
        <charset val="1"/>
      </rPr>
      <t xml:space="preserve">2</t>
    </r>
    <r>
      <rPr>
        <b val="true"/>
        <sz val="10"/>
        <rFont val="Times New Roman"/>
        <family val="1"/>
        <charset val="1"/>
      </rPr>
      <t xml:space="preserve">-Emissionen der Stromerzeugung in Mt</t>
    </r>
  </si>
  <si>
    <t xml:space="preserve">Steinkohlen</t>
  </si>
  <si>
    <t xml:space="preserve">Erdgas</t>
  </si>
  <si>
    <t xml:space="preserve">Mineralöle</t>
  </si>
  <si>
    <t xml:space="preserve">Müll (fossil)</t>
  </si>
  <si>
    <t xml:space="preserve">sonstige (Gichtgas,Grubengas, Kokereigas,Brenngas)</t>
  </si>
  <si>
    <t xml:space="preserve">Quellen: Umweltbundesamt</t>
  </si>
  <si>
    <t xml:space="preserve">Hinweis: Differenzen zu den Werten in den anderen Tabellen aufgrund unterschiedlicher methodischer Berechnungsverfahren und Emissionsfaktoren.</t>
  </si>
  <si>
    <t xml:space="preserve">ausgewählter Länder und Regionen</t>
  </si>
  <si>
    <t xml:space="preserve">Tabelle 12</t>
  </si>
  <si>
    <t xml:space="preserve">letzte Änderung: 14.07.2021</t>
  </si>
  <si>
    <t xml:space="preserve">WELT</t>
  </si>
  <si>
    <t xml:space="preserve">AFRIKA</t>
  </si>
  <si>
    <t xml:space="preserve">NORDAMERIKA</t>
  </si>
  <si>
    <t xml:space="preserve">    - USA</t>
  </si>
  <si>
    <t xml:space="preserve">SÜDAMERIKA</t>
  </si>
  <si>
    <t xml:space="preserve">ASIEN und OZEANIEN</t>
  </si>
  <si>
    <t xml:space="preserve">    - China</t>
  </si>
  <si>
    <t xml:space="preserve">    - Japan</t>
  </si>
  <si>
    <t xml:space="preserve">EUROPÄISCHE UNION</t>
  </si>
  <si>
    <t xml:space="preserve">    - Deutschland</t>
  </si>
  <si>
    <t xml:space="preserve">   -  Frankreich</t>
  </si>
  <si>
    <t xml:space="preserve">    - Großbritannien</t>
  </si>
  <si>
    <t xml:space="preserve">    - Italien</t>
  </si>
  <si>
    <t xml:space="preserve">    - Spanien</t>
  </si>
  <si>
    <t xml:space="preserve">    - Niederlande</t>
  </si>
  <si>
    <t xml:space="preserve">ÜBRIGES EUROPA</t>
  </si>
  <si>
    <t xml:space="preserve">    - Russische Föderation</t>
  </si>
  <si>
    <t xml:space="preserve">MITTLERER OSTEN</t>
  </si>
  <si>
    <t xml:space="preserve">Quelle: BP Statistical Review of World Energy 2021</t>
  </si>
  <si>
    <t xml:space="preserve">Tabelle 13</t>
  </si>
  <si>
    <t xml:space="preserve">letzte Änderung: 27.09.2021</t>
  </si>
  <si>
    <t xml:space="preserve"> in 1.000 t</t>
  </si>
  <si>
    <t xml:space="preserve">  EINFUHR GESAMT</t>
  </si>
  <si>
    <t xml:space="preserve">  NAHER OSTEN</t>
  </si>
  <si>
    <t xml:space="preserve">    Saudi-Arabien</t>
  </si>
  <si>
    <t xml:space="preserve">    Syrien</t>
  </si>
  <si>
    <t xml:space="preserve">    Irak</t>
  </si>
  <si>
    <t xml:space="preserve">    Iran</t>
  </si>
  <si>
    <t xml:space="preserve">    Arabische Emirate</t>
  </si>
  <si>
    <t xml:space="preserve">  AFRIKA</t>
  </si>
  <si>
    <t xml:space="preserve">    Algerien</t>
  </si>
  <si>
    <t xml:space="preserve">    Libyen</t>
  </si>
  <si>
    <t xml:space="preserve">    Nigeria</t>
  </si>
  <si>
    <t xml:space="preserve">  Venezuela</t>
  </si>
  <si>
    <t xml:space="preserve">  Russland *)</t>
  </si>
  <si>
    <t xml:space="preserve">  Norwegen</t>
  </si>
  <si>
    <t xml:space="preserve">  Großbritannien</t>
  </si>
  <si>
    <t xml:space="preserve">  Sonstige Länder</t>
  </si>
  <si>
    <t xml:space="preserve">  OPEC-Einfuhr</t>
  </si>
  <si>
    <t xml:space="preserve">Anteil an der Gesamteinfuhr für Rohöl</t>
  </si>
  <si>
    <t xml:space="preserve">     Saudi-Arabien</t>
  </si>
  <si>
    <t xml:space="preserve">     Syrien</t>
  </si>
  <si>
    <t xml:space="preserve">     Irak</t>
  </si>
  <si>
    <t xml:space="preserve">     Iran</t>
  </si>
  <si>
    <t xml:space="preserve">     Arabische Emirate</t>
  </si>
  <si>
    <t xml:space="preserve">     Algerien</t>
  </si>
  <si>
    <t xml:space="preserve">     Libyen</t>
  </si>
  <si>
    <t xml:space="preserve">     Nigeria</t>
  </si>
  <si>
    <t xml:space="preserve">*) 1990 und 1991 Sowjetunion</t>
  </si>
  <si>
    <t xml:space="preserve">Quelle: Mineralölwirtschaftsverband, Bafa</t>
  </si>
  <si>
    <t xml:space="preserve">Tabelle 14</t>
  </si>
  <si>
    <t xml:space="preserve">letzte Änderung: 10.06.2021</t>
  </si>
  <si>
    <t xml:space="preserve">  ROHÖL</t>
  </si>
  <si>
    <t xml:space="preserve">   Heimische Förderung</t>
  </si>
  <si>
    <t xml:space="preserve">   Einfuhr</t>
  </si>
  <si>
    <t xml:space="preserve">  RAFFINERIE</t>
  </si>
  <si>
    <t xml:space="preserve">   Produktion </t>
  </si>
  <si>
    <t xml:space="preserve">   Eigenverbrauch</t>
  </si>
  <si>
    <t xml:space="preserve">  MINERALÖLPRODUKTE</t>
  </si>
  <si>
    <t xml:space="preserve">   Einfuhr </t>
  </si>
  <si>
    <t xml:space="preserve">   Ausfuhr </t>
  </si>
  <si>
    <t xml:space="preserve">   Bunker 1)</t>
  </si>
  <si>
    <t xml:space="preserve">  INLANDSABSATZ</t>
  </si>
  <si>
    <r>
      <rPr>
        <b val="true"/>
        <sz val="10"/>
        <rFont val="Times New Roman"/>
        <family val="1"/>
        <charset val="1"/>
      </rPr>
      <t xml:space="preserve">  Gesamt </t>
    </r>
    <r>
      <rPr>
        <b val="true"/>
        <vertAlign val="superscript"/>
        <sz val="10"/>
        <rFont val="Times New Roman"/>
        <family val="1"/>
        <charset val="1"/>
      </rPr>
      <t xml:space="preserve">2)</t>
    </r>
  </si>
  <si>
    <t xml:space="preserve">  davon:</t>
  </si>
  <si>
    <t xml:space="preserve">   Rohbenzin</t>
  </si>
  <si>
    <t xml:space="preserve">   Ottokraftstoff</t>
  </si>
  <si>
    <t xml:space="preserve">   Dieselkraftstoff</t>
  </si>
  <si>
    <t xml:space="preserve">   Heizöl-leicht</t>
  </si>
  <si>
    <t xml:space="preserve">   Heizöl-schwer 3)</t>
  </si>
  <si>
    <t xml:space="preserve">   Flüssiggas</t>
  </si>
  <si>
    <t xml:space="preserve">   Flugturbinenkraftstoff 4)</t>
  </si>
  <si>
    <t xml:space="preserve">   Bitumen</t>
  </si>
  <si>
    <t xml:space="preserve">1) für die internationale Seeschifffahrt</t>
  </si>
  <si>
    <t xml:space="preserve">2) einschließlich Doppelzählungen aus Recycling</t>
  </si>
  <si>
    <t xml:space="preserve">3) einschließlich anderer schwerer Rückstände ab 1998</t>
  </si>
  <si>
    <t xml:space="preserve">4) einschließlich Flugbenzin</t>
  </si>
  <si>
    <t xml:space="preserve">Quelle: Mineralölwirtschaftsverband, BAFA</t>
  </si>
  <si>
    <t xml:space="preserve">Tabelle 15</t>
  </si>
  <si>
    <t xml:space="preserve"> Einfuhr in 1.000 t</t>
  </si>
  <si>
    <t xml:space="preserve">  Flüssiggas</t>
  </si>
  <si>
    <t xml:space="preserve">  Ottokraftstoff</t>
  </si>
  <si>
    <t xml:space="preserve">  Rohbenzin</t>
  </si>
  <si>
    <r>
      <rPr>
        <sz val="10"/>
        <rFont val="Times New Roman"/>
        <family val="1"/>
        <charset val="1"/>
      </rPr>
      <t xml:space="preserve">  Flugturbinenkraftstoff </t>
    </r>
    <r>
      <rPr>
        <vertAlign val="superscript"/>
        <sz val="10"/>
        <rFont val="Times New Roman"/>
        <family val="1"/>
        <charset val="1"/>
      </rPr>
      <t xml:space="preserve">1)</t>
    </r>
  </si>
  <si>
    <t xml:space="preserve">  Dieselkraftstoff</t>
  </si>
  <si>
    <t xml:space="preserve">  Heizöl, leicht</t>
  </si>
  <si>
    <t xml:space="preserve">  Heizöl, schwer</t>
  </si>
  <si>
    <t xml:space="preserve">  Bitumen</t>
  </si>
  <si>
    <t xml:space="preserve">  Petrolkoks</t>
  </si>
  <si>
    <r>
      <rPr>
        <sz val="10"/>
        <rFont val="Times New Roman"/>
        <family val="1"/>
        <charset val="1"/>
      </rPr>
      <t xml:space="preserve">  Übrige Mineralölerzeugnisse  </t>
    </r>
    <r>
      <rPr>
        <vertAlign val="superscript"/>
        <sz val="10"/>
        <rFont val="Times New Roman"/>
        <family val="1"/>
        <charset val="1"/>
      </rPr>
      <t xml:space="preserve">2)</t>
    </r>
  </si>
  <si>
    <t xml:space="preserve">  Gesamteinfuhr</t>
  </si>
  <si>
    <t xml:space="preserve"> Ausfuhr in 1.000 t</t>
  </si>
  <si>
    <t xml:space="preserve"> Flüssiggas</t>
  </si>
  <si>
    <t xml:space="preserve">  Gesamtausfuhr</t>
  </si>
  <si>
    <t xml:space="preserve">Nachrichtlich: Lieferung an internationale Seeschiffe</t>
  </si>
  <si>
    <t xml:space="preserve">1) einschließlich Flugbenzin</t>
  </si>
  <si>
    <t xml:space="preserve">2) einschließlich Halbfertigerzeugnisse</t>
  </si>
  <si>
    <t xml:space="preserve">Aufkommen und Verwendung von Braunkohlen</t>
  </si>
  <si>
    <t xml:space="preserve">und Braunkohlenprodukten</t>
  </si>
  <si>
    <t xml:space="preserve">Tabelle 16</t>
  </si>
  <si>
    <t xml:space="preserve">letzte Änderung: 14.09.2021</t>
  </si>
  <si>
    <t xml:space="preserve">Aufkommen und Verwendung von Rohbraunkohle und Hartbraunkohle - in 1.000 t</t>
  </si>
  <si>
    <t xml:space="preserve"> AUFKOMMEN</t>
  </si>
  <si>
    <t xml:space="preserve">    Förderung</t>
  </si>
  <si>
    <t xml:space="preserve">    Einfuhr  </t>
  </si>
  <si>
    <t xml:space="preserve">    Bestandsveränderungen  1)</t>
  </si>
  <si>
    <t xml:space="preserve"> Aufkommen insgesamt</t>
  </si>
  <si>
    <t xml:space="preserve"> VERWENDUNG</t>
  </si>
  <si>
    <t xml:space="preserve">    Einsatzkohle, Kesselkohle und sonstige Selbstverbraucher</t>
  </si>
  <si>
    <t xml:space="preserve">    kohle und sonstige</t>
  </si>
  <si>
    <t xml:space="preserve">Einsatzkohle, Kesselkohle und sonstige Selbstverbraucher</t>
  </si>
  <si>
    <t xml:space="preserve">Absatz an Kraftwerke der allg. Vers.</t>
  </si>
  <si>
    <t xml:space="preserve">Absatz an Industrie</t>
  </si>
  <si>
    <t xml:space="preserve">Absatz an Sonstige   </t>
  </si>
  <si>
    <t xml:space="preserve">Ausfuhr   </t>
  </si>
  <si>
    <t xml:space="preserve"> Verwendung insgesamt</t>
  </si>
  <si>
    <t xml:space="preserve">Aufkommen und Verwendung von Braunkohlenprodukten -  in 1.000 t</t>
  </si>
  <si>
    <t xml:space="preserve">    Herstellung</t>
  </si>
  <si>
    <t xml:space="preserve">    Einfuhr </t>
  </si>
  <si>
    <t xml:space="preserve">    Eigenbedarf</t>
  </si>
  <si>
    <t xml:space="preserve">    Hausbrand und Kleinverbraucher</t>
  </si>
  <si>
    <t xml:space="preserve">    Sonst. Inlandsabsatz</t>
  </si>
  <si>
    <t xml:space="preserve">    Ausfuhr   </t>
  </si>
  <si>
    <t xml:space="preserve">1) einschließlich statistischer Differenzen</t>
  </si>
  <si>
    <t xml:space="preserve">Quelle: Statistik der Kohlenwirtschaft e.V.</t>
  </si>
  <si>
    <t xml:space="preserve">Tabelle 17</t>
  </si>
  <si>
    <t xml:space="preserve">letzte Änderung: 07.07.2021</t>
  </si>
  <si>
    <t xml:space="preserve"> Inlandsgewinnung</t>
  </si>
  <si>
    <t xml:space="preserve"> Einfuhr</t>
  </si>
  <si>
    <t xml:space="preserve"> davon:</t>
  </si>
  <si>
    <t xml:space="preserve">     Niederlande</t>
  </si>
  <si>
    <t xml:space="preserve">     Norwegen</t>
  </si>
  <si>
    <r>
      <rPr>
        <sz val="10"/>
        <rFont val="Times New Roman"/>
        <family val="1"/>
        <charset val="1"/>
      </rPr>
      <t xml:space="preserve">     Russland </t>
    </r>
    <r>
      <rPr>
        <vertAlign val="superscript"/>
        <sz val="10"/>
        <rFont val="Times New Roman"/>
        <family val="1"/>
        <charset val="1"/>
      </rPr>
      <t xml:space="preserve">1)</t>
    </r>
  </si>
  <si>
    <t xml:space="preserve">     Sonstige </t>
  </si>
  <si>
    <r>
      <rPr>
        <b val="true"/>
        <sz val="10"/>
        <rFont val="Times New Roman"/>
        <family val="1"/>
        <charset val="1"/>
      </rPr>
      <t xml:space="preserve"> Aufkommen insgesamt </t>
    </r>
    <r>
      <rPr>
        <b val="true"/>
        <vertAlign val="superscript"/>
        <sz val="10"/>
        <rFont val="Times New Roman"/>
        <family val="1"/>
        <charset val="1"/>
      </rPr>
      <t xml:space="preserve">2)</t>
    </r>
    <r>
      <rPr>
        <b val="true"/>
        <sz val="10"/>
        <rFont val="Times New Roman"/>
        <family val="1"/>
        <charset val="1"/>
      </rPr>
      <t xml:space="preserve">  </t>
    </r>
  </si>
  <si>
    <r>
      <rPr>
        <b val="true"/>
        <sz val="10"/>
        <rFont val="Times New Roman"/>
        <family val="1"/>
        <charset val="1"/>
      </rPr>
      <t xml:space="preserve">Endenergieverbrauch </t>
    </r>
    <r>
      <rPr>
        <b val="true"/>
        <vertAlign val="superscript"/>
        <sz val="10"/>
        <rFont val="Times New Roman"/>
        <family val="1"/>
        <charset val="1"/>
      </rPr>
      <t xml:space="preserve">3)</t>
    </r>
  </si>
  <si>
    <t xml:space="preserve"> Inlandsabgabe Endabnehmer</t>
  </si>
  <si>
    <t xml:space="preserve">     Industrie</t>
  </si>
  <si>
    <t xml:space="preserve">     - Gewinnung von Steine Erden</t>
  </si>
  <si>
    <t xml:space="preserve">     - Ernährung Tabak</t>
  </si>
  <si>
    <t xml:space="preserve">     - Papiergewerbe</t>
  </si>
  <si>
    <t xml:space="preserve">     - Chemie</t>
  </si>
  <si>
    <t xml:space="preserve">     - Gummi und Kunststoffwaren</t>
  </si>
  <si>
    <t xml:space="preserve">     - Glas und Keramik</t>
  </si>
  <si>
    <t xml:space="preserve">     - Metallerzeugung</t>
  </si>
  <si>
    <t xml:space="preserve">     - NE-Metalle</t>
  </si>
  <si>
    <t xml:space="preserve">     - Maschinenbau</t>
  </si>
  <si>
    <t xml:space="preserve">     - Fahrzeugbau</t>
  </si>
  <si>
    <t xml:space="preserve">     Gewerbe, Handel, Dienstleistungen</t>
  </si>
  <si>
    <t xml:space="preserve">     private Haushalte</t>
  </si>
  <si>
    <t xml:space="preserve">     Verkehr</t>
  </si>
  <si>
    <t xml:space="preserve">1) bis 1997 frühere SU</t>
  </si>
  <si>
    <t xml:space="preserve">2) oberer Heizwert brutto (einschließlich Abfackelungen und Verarbeitungsverluste)</t>
  </si>
  <si>
    <t xml:space="preserve">3) unterer Heizwert</t>
  </si>
  <si>
    <t xml:space="preserve">Quellen: Arbeitsgemeinschaft Energiebilanzen, Statistisches Bundesamt, Bundesministerium für Wirtschaft und Technologie, Bundesamt für Wirtschaft und Ausfuhrkontrolle</t>
  </si>
  <si>
    <t xml:space="preserve">Alle Einfuhrländer</t>
  </si>
  <si>
    <t xml:space="preserve">Tabelle 18</t>
  </si>
  <si>
    <t xml:space="preserve">letzte Änderung: 02.01.2020</t>
  </si>
  <si>
    <t xml:space="preserve"> Förderung</t>
  </si>
  <si>
    <t xml:space="preserve"> Einsatz in Kokereien 1)</t>
  </si>
  <si>
    <t xml:space="preserve"> Einsatz in Brikettfabriken</t>
  </si>
  <si>
    <t xml:space="preserve"> Steinkohlen/ohne Einsatzkohlen</t>
  </si>
  <si>
    <t xml:space="preserve"> Kokserzeugung 3)</t>
  </si>
  <si>
    <t xml:space="preserve"> Brikettherstellung</t>
  </si>
  <si>
    <t xml:space="preserve"> Verfügbare Mengen</t>
  </si>
  <si>
    <t xml:space="preserve"> Ballastausgleich</t>
  </si>
  <si>
    <t xml:space="preserve"> Bestandsabgang</t>
  </si>
  <si>
    <t xml:space="preserve"> Bestandsberichtigungen</t>
  </si>
  <si>
    <t xml:space="preserve"> Nationale Steinkohlenreserve</t>
  </si>
  <si>
    <t xml:space="preserve"> Rückkauf  Notgemeinschaft</t>
  </si>
  <si>
    <t xml:space="preserve"> Deutscher Steinkohlenbergbau</t>
  </si>
  <si>
    <t xml:space="preserve"> Bezüge</t>
  </si>
  <si>
    <t xml:space="preserve"> Einfuhr aus EU-Ländern 2)</t>
  </si>
  <si>
    <t xml:space="preserve"> Einfuhr aus dritten Ländern</t>
  </si>
  <si>
    <t xml:space="preserve"> Einfuhr aus nicht ermittelbaren Ländern</t>
  </si>
  <si>
    <t xml:space="preserve"> Gesamtaufkommen</t>
  </si>
  <si>
    <t xml:space="preserve"> Lieferung an Zechenkraftwerke</t>
  </si>
  <si>
    <t xml:space="preserve"> Zechenselbstverbrauch</t>
  </si>
  <si>
    <t xml:space="preserve"> Deputate</t>
  </si>
  <si>
    <t xml:space="preserve"> Verkehr</t>
  </si>
  <si>
    <t xml:space="preserve"> Kraftwerke der allgemeinen Versorgung</t>
  </si>
  <si>
    <t xml:space="preserve"> Bergbauverbundkraftwerke</t>
  </si>
  <si>
    <t xml:space="preserve"> Ortsgas- und Wasserwerke</t>
  </si>
  <si>
    <t xml:space="preserve"> Eisenschaffende Industrie</t>
  </si>
  <si>
    <t xml:space="preserve"> Sonstiges produzierendes Gewerbe</t>
  </si>
  <si>
    <t xml:space="preserve"> Hausbrand, Kleinverbraucher</t>
  </si>
  <si>
    <t xml:space="preserve"> Militärische Dienststellen</t>
  </si>
  <si>
    <t xml:space="preserve"> Inlandsabsatz</t>
  </si>
  <si>
    <t xml:space="preserve"> Ausfuhr in EU-Länder</t>
  </si>
  <si>
    <t xml:space="preserve"> Ausfuhr in dritte Länder</t>
  </si>
  <si>
    <t xml:space="preserve"> Inlandsabsatz und Ausfuhr</t>
  </si>
  <si>
    <t xml:space="preserve"> Gesamtabsatz</t>
  </si>
  <si>
    <t xml:space="preserve"> Bestandszugang</t>
  </si>
  <si>
    <t xml:space="preserve"> Gesamtverwendung</t>
  </si>
  <si>
    <t xml:space="preserve">1) einschließlich Lohnverkokung für Hütten</t>
  </si>
  <si>
    <t xml:space="preserve">2) bis 2003 EU 15, ab 2004 EU 25</t>
  </si>
  <si>
    <t xml:space="preserve">3) ab 2003 eigene Berechnungen</t>
  </si>
  <si>
    <t xml:space="preserve"> Quelle: Statistik der Kohlenwirtschaft e.V.</t>
  </si>
  <si>
    <t xml:space="preserve">Einfuhr von Steinkohlen, Steinkohlenkoks</t>
  </si>
  <si>
    <t xml:space="preserve">und Steinkohlenbriketts</t>
  </si>
  <si>
    <t xml:space="preserve">Tabelle 19</t>
  </si>
  <si>
    <t xml:space="preserve">letzte Änderung: 23.09.2021</t>
  </si>
  <si>
    <t xml:space="preserve">Länder</t>
  </si>
  <si>
    <t xml:space="preserve">Frankreich</t>
  </si>
  <si>
    <t xml:space="preserve">Belgien/Luxemburg</t>
  </si>
  <si>
    <t xml:space="preserve">Niederlande </t>
  </si>
  <si>
    <t xml:space="preserve">Italien</t>
  </si>
  <si>
    <t xml:space="preserve">Großbritannien</t>
  </si>
  <si>
    <t xml:space="preserve">Irland</t>
  </si>
  <si>
    <t xml:space="preserve">Dänemark</t>
  </si>
  <si>
    <t xml:space="preserve">Portugal</t>
  </si>
  <si>
    <t xml:space="preserve">Spanien</t>
  </si>
  <si>
    <t xml:space="preserve">Österreich</t>
  </si>
  <si>
    <t xml:space="preserve">Schweden</t>
  </si>
  <si>
    <t xml:space="preserve">Finnland</t>
  </si>
  <si>
    <t xml:space="preserve">Polen</t>
  </si>
  <si>
    <t xml:space="preserve">Tschechische Republik</t>
  </si>
  <si>
    <t xml:space="preserve">Sonstige EU</t>
  </si>
  <si>
    <t xml:space="preserve">EU</t>
  </si>
  <si>
    <t xml:space="preserve">Frühere SU</t>
  </si>
  <si>
    <t xml:space="preserve">Norwegen</t>
  </si>
  <si>
    <t xml:space="preserve">USA</t>
  </si>
  <si>
    <t xml:space="preserve">Kanada</t>
  </si>
  <si>
    <t xml:space="preserve">Kolumbien</t>
  </si>
  <si>
    <t xml:space="preserve">Südafrika</t>
  </si>
  <si>
    <t xml:space="preserve">Australien</t>
  </si>
  <si>
    <t xml:space="preserve">China</t>
  </si>
  <si>
    <t xml:space="preserve">Indonesien</t>
  </si>
  <si>
    <t xml:space="preserve">Venezuela</t>
  </si>
  <si>
    <t xml:space="preserve">Sonstige Drittländer</t>
  </si>
  <si>
    <t xml:space="preserve">Drittländer</t>
  </si>
  <si>
    <t xml:space="preserve">Ergänzung 1)</t>
  </si>
  <si>
    <t xml:space="preserve">Einfuhr insgesamt</t>
  </si>
  <si>
    <t xml:space="preserve">1) Aufgrund der präziseren Erfassungsmöglichkeit des BAFA (K-Bogen) ergeben sich Ergänzungen zu den Angaben des Statistischen Bundesamtes hinsichtlich der Kesselkohlenimporte.</t>
  </si>
  <si>
    <t xml:space="preserve">Einfuhren aus EU-Ländern enthalten auch Durchleitungen aus Drittländern.</t>
  </si>
  <si>
    <t xml:space="preserve">Quelle: Verein der Kohlenimporteure e. V. Hamburg</t>
  </si>
  <si>
    <t xml:space="preserve">Tabelle 20</t>
  </si>
  <si>
    <t xml:space="preserve">Beitrag erneuerbarer Energien zum Primärenergieverbrauch - in PJ</t>
  </si>
  <si>
    <t xml:space="preserve">     Wasserkraft</t>
  </si>
  <si>
    <t xml:space="preserve">     Windkraft</t>
  </si>
  <si>
    <t xml:space="preserve">.</t>
  </si>
  <si>
    <t xml:space="preserve">     Photovoltaik</t>
  </si>
  <si>
    <t xml:space="preserve">     Holz, Stroh u. a. feste Stoffe</t>
  </si>
  <si>
    <t xml:space="preserve">     Biodiesel u.a.flüssige Brennstoffe</t>
  </si>
  <si>
    <t xml:space="preserve">     Müll, Deponiegas</t>
  </si>
  <si>
    <t xml:space="preserve">     Klärgas einschl. Biogas</t>
  </si>
  <si>
    <r>
      <rPr>
        <sz val="10"/>
        <rFont val="Times New Roman"/>
        <family val="1"/>
        <charset val="1"/>
      </rPr>
      <t xml:space="preserve">     Sonstige Erneuerbare</t>
    </r>
    <r>
      <rPr>
        <vertAlign val="superscript"/>
        <sz val="10"/>
        <rFont val="Times New Roman"/>
        <family val="1"/>
        <charset val="1"/>
      </rPr>
      <t xml:space="preserve">1)</t>
    </r>
  </si>
  <si>
    <t xml:space="preserve">     Insgesamt</t>
  </si>
  <si>
    <t xml:space="preserve">     prozentualer Anteil am</t>
  </si>
  <si>
    <t xml:space="preserve">     Primärenergieverbrauch</t>
  </si>
  <si>
    <t xml:space="preserve">1) Solarthermie, Geothermie, Wärmepumpen</t>
  </si>
  <si>
    <t xml:space="preserve">Entwicklung der Erzeugung (GWh) und installierten Leistung (MW) der Stromerzeugungsanlagen aus erneuerbaren Energien</t>
  </si>
  <si>
    <t xml:space="preserve">&lt;br /&gt;</t>
  </si>
  <si>
    <t xml:space="preserve">GWh</t>
  </si>
  <si>
    <t xml:space="preserve">MW</t>
  </si>
  <si>
    <t xml:space="preserve">Anteil am gesamten Stromverbrauch</t>
  </si>
  <si>
    <t xml:space="preserve">Windkraft</t>
  </si>
  <si>
    <t xml:space="preserve">Biomasse</t>
  </si>
  <si>
    <t xml:space="preserve">Biogener Anteil des Abfalls*)</t>
  </si>
  <si>
    <t xml:space="preserve">Photovoltaik</t>
  </si>
  <si>
    <t xml:space="preserve">MWp</t>
  </si>
  <si>
    <t xml:space="preserve">Geothermie</t>
  </si>
  <si>
    <t xml:space="preserve">Stromerzeugung gesamt in GWh</t>
  </si>
  <si>
    <t xml:space="preserve">Anteil am Brutto-Stromverbrauch</t>
  </si>
  <si>
    <t xml:space="preserve">Anteil an der Brutto-Stromerzeugung</t>
  </si>
  <si>
    <t xml:space="preserve">*) biogener Anteil mit 50 % angesetzt</t>
  </si>
  <si>
    <t xml:space="preserve">Entwicklung der Erzeugung (GWh) und installierten Leistung der Wärmegewinnungsanlagen aus erneuerbaren Energien</t>
  </si>
  <si>
    <t xml:space="preserve">biogener Anteil des Abfalls</t>
  </si>
  <si>
    <t xml:space="preserve">Solarthermie</t>
  </si>
  <si>
    <t xml:space="preserve">1000 m²</t>
  </si>
  <si>
    <t xml:space="preserve">tiefe Geothermie</t>
  </si>
  <si>
    <t xml:space="preserve">oberflächennahe Geothermie</t>
  </si>
  <si>
    <t xml:space="preserve">Wärmeerzeugung gesamt in GWh</t>
  </si>
  <si>
    <t xml:space="preserve">Anteil an gesamter Wärmeerzeugung</t>
  </si>
  <si>
    <t xml:space="preserve">Entwicklung der Erzeugung und des Absatzes von Kraftstoffen aus erneuerbaren Energien</t>
  </si>
  <si>
    <t xml:space="preserve">Biodiesel in GWh</t>
  </si>
  <si>
    <t xml:space="preserve">Pflanzenöl</t>
  </si>
  <si>
    <t xml:space="preserve">Bioethanol</t>
  </si>
  <si>
    <t xml:space="preserve">Biomethan</t>
  </si>
  <si>
    <t xml:space="preserve">Stromverbrauch Verkehr</t>
  </si>
  <si>
    <t xml:space="preserve">Kraftstoffe aus eE gesamt</t>
  </si>
  <si>
    <t xml:space="preserve">Anteil am Kraftstoffabsatz *</t>
  </si>
  <si>
    <t xml:space="preserve">bis 1999 incl. Nichterneuerbare Wasserkraft, nichterneuerbarer Siedlungsabfall, Klärschlamm</t>
  </si>
  <si>
    <t xml:space="preserve">*) bis 2002 Bezugsgröße Kraftstoffverbrauch im Straßenverkehr; ab 2003 der gesamte Verbrauch an Kraftstoffen ohne Flugbenzin</t>
  </si>
  <si>
    <t xml:space="preserve">Quellen: Arbeitsgemeinschaft Energiebilanzen, Arbeitsgruppe Erneuerbare Energien - Statistik</t>
  </si>
  <si>
    <t xml:space="preserve">Tabelle 21</t>
  </si>
  <si>
    <t xml:space="preserve"> in PJ</t>
  </si>
  <si>
    <t xml:space="preserve">Landwirtschaft und Forsten</t>
  </si>
  <si>
    <t xml:space="preserve">Ottokraftstoffe</t>
  </si>
  <si>
    <t xml:space="preserve">Dieselkraftstoff</t>
  </si>
  <si>
    <t xml:space="preserve">Heizöl, leicht</t>
  </si>
  <si>
    <t xml:space="preserve">Flüssiggas</t>
  </si>
  <si>
    <t xml:space="preserve">Erdgas, Erdölgas</t>
  </si>
  <si>
    <t xml:space="preserve">Biodiesel</t>
  </si>
  <si>
    <t xml:space="preserve">Sonstige Biomasse</t>
  </si>
  <si>
    <t xml:space="preserve">Fischerei</t>
  </si>
  <si>
    <t xml:space="preserve">Bauwirtschaft</t>
  </si>
  <si>
    <t xml:space="preserve">Stromerzeugungskapazitäten, Bruttostromerzeugung</t>
  </si>
  <si>
    <t xml:space="preserve">und Bruttostromverbrauch</t>
  </si>
  <si>
    <t xml:space="preserve">Tabelle 22</t>
  </si>
  <si>
    <t xml:space="preserve">Bruttostromerzeugungskapazitäten ( Stand jeweils am Ende des Jahres ) - in GW</t>
  </si>
  <si>
    <t xml:space="preserve">  Steinkohlen einschl. Mischfeuerung</t>
  </si>
  <si>
    <t xml:space="preserve">  Braunkohlen</t>
  </si>
  <si>
    <t xml:space="preserve">  Heizöl</t>
  </si>
  <si>
    <t xml:space="preserve">  Gase</t>
  </si>
  <si>
    <r>
      <rPr>
        <sz val="10"/>
        <rFont val="Times New Roman"/>
        <family val="1"/>
        <charset val="1"/>
      </rPr>
      <t xml:space="preserve">  Kernenergie </t>
    </r>
    <r>
      <rPr>
        <vertAlign val="superscript"/>
        <sz val="10"/>
        <rFont val="Times New Roman"/>
        <family val="1"/>
        <charset val="1"/>
      </rPr>
      <t xml:space="preserve">5)</t>
    </r>
  </si>
  <si>
    <t xml:space="preserve">  Wasser</t>
  </si>
  <si>
    <r>
      <rPr>
        <sz val="10"/>
        <rFont val="Times New Roman"/>
        <family val="1"/>
        <charset val="1"/>
      </rPr>
      <t xml:space="preserve">  Wind </t>
    </r>
    <r>
      <rPr>
        <vertAlign val="superscript"/>
        <sz val="10"/>
        <rFont val="Times New Roman"/>
        <family val="1"/>
        <charset val="1"/>
      </rPr>
      <t xml:space="preserve">1)</t>
    </r>
  </si>
  <si>
    <t xml:space="preserve">  Photovoltaik</t>
  </si>
  <si>
    <t xml:space="preserve"> Geothermie</t>
  </si>
  <si>
    <t xml:space="preserve"> Biomasse</t>
  </si>
  <si>
    <r>
      <rPr>
        <sz val="10"/>
        <rFont val="Times New Roman"/>
        <family val="1"/>
        <charset val="1"/>
      </rPr>
      <t xml:space="preserve">  Sonstige </t>
    </r>
    <r>
      <rPr>
        <vertAlign val="superscript"/>
        <sz val="10"/>
        <rFont val="Times New Roman"/>
        <family val="1"/>
        <charset val="1"/>
      </rPr>
      <t xml:space="preserve">2)</t>
    </r>
  </si>
  <si>
    <t xml:space="preserve">  Batteriespeicher</t>
  </si>
  <si>
    <r>
      <rPr>
        <b val="true"/>
        <sz val="10"/>
        <rFont val="Times New Roman"/>
        <family val="1"/>
        <charset val="1"/>
      </rPr>
      <t xml:space="preserve">  Insgesamt </t>
    </r>
    <r>
      <rPr>
        <b val="true"/>
        <vertAlign val="superscript"/>
        <sz val="10"/>
        <rFont val="Times New Roman"/>
        <family val="1"/>
        <charset val="1"/>
      </rPr>
      <t xml:space="preserve">3)</t>
    </r>
  </si>
  <si>
    <r>
      <rPr>
        <i val="true"/>
        <sz val="10"/>
        <rFont val="Times New Roman"/>
        <family val="1"/>
        <charset val="1"/>
      </rPr>
      <t xml:space="preserve">  nachrichtlich:  Wind </t>
    </r>
    <r>
      <rPr>
        <i val="true"/>
        <vertAlign val="superscript"/>
        <sz val="10"/>
        <rFont val="Times New Roman"/>
        <family val="1"/>
        <charset val="1"/>
      </rPr>
      <t xml:space="preserve">4)</t>
    </r>
  </si>
  <si>
    <t xml:space="preserve">Quelle: Bundesministerium für Wirtschaft und Energie, Statistisches Bundesamt, Arbeitsgruppe Erneuerbare Energien-Statistik (AGEE-Stat), ab 2011 Bundesnetzagentur (BNetzA)</t>
  </si>
  <si>
    <t xml:space="preserve">1) ab 1998: Kapazität aus gesamten Windkraftanlagen gemäß AGEE-Stat</t>
  </si>
  <si>
    <t xml:space="preserve">2) bis 1997 einschließlich Windkraftanlagen der öffentlichen Versorgungsunternehmen</t>
  </si>
  <si>
    <t xml:space="preserve">3) bis 1997 einschließlich Windkraftanlagen öffentlicher Versorgungsunternehmen, ab 1998 einschließlich aller Windkraftanlagen</t>
  </si>
  <si>
    <t xml:space="preserve">4) Kapazität aus gesamten Windkraftanlagen gemäß AGEE-Stat</t>
  </si>
  <si>
    <t xml:space="preserve">5) unter Berücksichtigung der Atomgesetznovelle vom 31.07.2011 zum Ausstieg aus der Kernenergie</t>
  </si>
  <si>
    <t xml:space="preserve">Bruttostromerzeugung nach Energieträgern - in TWh</t>
  </si>
  <si>
    <t xml:space="preserve">  Steinkohlen</t>
  </si>
  <si>
    <t xml:space="preserve">  Mineralöl</t>
  </si>
  <si>
    <t xml:space="preserve">  Erdgas</t>
  </si>
  <si>
    <t xml:space="preserve">  Kernenergie</t>
  </si>
  <si>
    <t xml:space="preserve">  Windkraft an Land</t>
  </si>
  <si>
    <t xml:space="preserve">k.A.</t>
  </si>
  <si>
    <t xml:space="preserve">  Windkraft auf See</t>
  </si>
  <si>
    <t xml:space="preserve">  Wasserkraft</t>
  </si>
  <si>
    <t xml:space="preserve">  Biomasse</t>
  </si>
  <si>
    <t xml:space="preserve">       Geothermie</t>
  </si>
  <si>
    <t xml:space="preserve">       Müll</t>
  </si>
  <si>
    <t xml:space="preserve">      andere</t>
  </si>
  <si>
    <t xml:space="preserve">  Insgesamt</t>
  </si>
  <si>
    <r>
      <rPr>
        <b val="true"/>
        <sz val="11"/>
        <rFont val="Times New Roman"/>
        <family val="1"/>
        <charset val="1"/>
      </rPr>
      <t xml:space="preserve">Bruttostromverbrauch</t>
    </r>
    <r>
      <rPr>
        <b val="true"/>
        <vertAlign val="superscript"/>
        <sz val="11"/>
        <rFont val="Times New Roman"/>
        <family val="1"/>
        <charset val="1"/>
      </rPr>
      <t xml:space="preserve">1)</t>
    </r>
    <r>
      <rPr>
        <b val="true"/>
        <sz val="11"/>
        <rFont val="Times New Roman"/>
        <family val="1"/>
        <charset val="1"/>
      </rPr>
      <t xml:space="preserve"> - in TWh</t>
    </r>
  </si>
  <si>
    <t xml:space="preserve">Stromimportsaldo in TWh</t>
  </si>
  <si>
    <t xml:space="preserve">Ein- und Ausfuhr von Strom in TWh</t>
  </si>
  <si>
    <t xml:space="preserve">Import</t>
  </si>
  <si>
    <t xml:space="preserve">Export</t>
  </si>
  <si>
    <t xml:space="preserve">Hinweis: Differenzen zu den Werten auf den vorangehenden Seiten aufgrund unterschiedlicher Datenquellen, Erhebungszeiten und Erhebungsumfänge </t>
  </si>
  <si>
    <t xml:space="preserve">1) Einschließlich Netzverluste und Eigenverbrauch</t>
  </si>
  <si>
    <t xml:space="preserve">Quelle: Arbeitsgemeinschaft Energiebilanzen 15.06.2021</t>
  </si>
  <si>
    <r>
      <rPr>
        <b val="true"/>
        <sz val="14"/>
        <rFont val="Times New Roman"/>
        <family val="1"/>
        <charset val="1"/>
      </rPr>
      <t xml:space="preserve">Erzeugung und Brennstoffeinsatz der Kraft-Wärme-Kopplung sowie KWK-Anteil an der Stromerzeugung </t>
    </r>
    <r>
      <rPr>
        <b val="true"/>
        <vertAlign val="superscript"/>
        <sz val="14"/>
        <rFont val="Times New Roman"/>
        <family val="1"/>
        <charset val="1"/>
      </rPr>
      <t xml:space="preserve">1)</t>
    </r>
  </si>
  <si>
    <t xml:space="preserve">Tabelle 22 a</t>
  </si>
  <si>
    <t xml:space="preserve">in TWh</t>
  </si>
  <si>
    <t xml:space="preserve">Nettostromerzeugung</t>
  </si>
  <si>
    <t xml:space="preserve">   darunter</t>
  </si>
  <si>
    <t xml:space="preserve">   KWK-Stromerzeugung (netto)</t>
  </si>
  <si>
    <t xml:space="preserve">nachrichtlich</t>
  </si>
  <si>
    <t xml:space="preserve">KWK-Netto-Wärmeerzeugung</t>
  </si>
  <si>
    <t xml:space="preserve">KWK-Strom- und Wärmeerzeugung</t>
  </si>
  <si>
    <t xml:space="preserve">Petajoule</t>
  </si>
  <si>
    <t xml:space="preserve">Brennstoffeinsatz Stromerzeugung</t>
  </si>
  <si>
    <t xml:space="preserve">   KWK-Stromerzeugung</t>
  </si>
  <si>
    <t xml:space="preserve">Brennstoffeinsatz KWK-Netto-Wärmeerzeugung</t>
  </si>
  <si>
    <t xml:space="preserve">Brennstoffeinsatz KWK-Strom- und Wärmeerzeugung</t>
  </si>
  <si>
    <t xml:space="preserve">   Steinkohle </t>
  </si>
  <si>
    <t xml:space="preserve">   Braunkohlen</t>
  </si>
  <si>
    <t xml:space="preserve">   Mineralöle</t>
  </si>
  <si>
    <t xml:space="preserve">   Erneuerbare Energien</t>
  </si>
  <si>
    <t xml:space="preserve">   Sonst. Energieträger</t>
  </si>
  <si>
    <t xml:space="preserve">Nutzungsgrad in %</t>
  </si>
  <si>
    <t xml:space="preserve">Bruttostromerzeugung</t>
  </si>
  <si>
    <t xml:space="preserve">Gesamtnutzungsgrad KWK</t>
  </si>
  <si>
    <t xml:space="preserve">Anteil der Stromerzeugung aus KWK an der Netto-Stromerzeugung</t>
  </si>
  <si>
    <t xml:space="preserve">Quelle: AG Energiebilanzen August 2021</t>
  </si>
  <si>
    <t xml:space="preserve">1) inkl. Kraft-Wärme-Kopplung in Mikro KWK-Anlagen</t>
  </si>
  <si>
    <t xml:space="preserve">Tabelle 23</t>
  </si>
  <si>
    <t xml:space="preserve">letzte Änderung: 02.07.2021</t>
  </si>
  <si>
    <t xml:space="preserve">Steinkohle </t>
  </si>
  <si>
    <t xml:space="preserve">Braunkohle</t>
  </si>
  <si>
    <r>
      <rPr>
        <sz val="10"/>
        <rFont val="Times New Roman"/>
        <family val="1"/>
        <charset val="1"/>
      </rPr>
      <t xml:space="preserve">Biomasse und erneuerbare Abfälle</t>
    </r>
    <r>
      <rPr>
        <vertAlign val="superscript"/>
        <sz val="10"/>
        <rFont val="Arial"/>
        <family val="2"/>
        <charset val="1"/>
      </rPr>
      <t xml:space="preserve">3)</t>
    </r>
  </si>
  <si>
    <t xml:space="preserve">Nichterneuerbare Abfälle, Abwärme u.a.</t>
  </si>
  <si>
    <t xml:space="preserve">Sonstige erneuerbare Energien</t>
  </si>
  <si>
    <t xml:space="preserve">Heizöl</t>
  </si>
  <si>
    <t xml:space="preserve">Gase</t>
  </si>
  <si>
    <t xml:space="preserve">   darunter: Naturgase</t>
  </si>
  <si>
    <t xml:space="preserve">      darunter: Erdgas 4)</t>
  </si>
  <si>
    <t xml:space="preserve">Wasserkraft/Windkraft 1)2)</t>
  </si>
  <si>
    <t xml:space="preserve">Pumparbeit</t>
  </si>
  <si>
    <t xml:space="preserve">Kernenergie</t>
  </si>
  <si>
    <t xml:space="preserve"> - Anteile in % -</t>
  </si>
  <si>
    <t xml:space="preserve">   darunter: Erdgas 4)</t>
  </si>
  <si>
    <t xml:space="preserve">1) Berechnungen auf der Basis des Wirkungsgradansatzes.</t>
  </si>
  <si>
    <t xml:space="preserve">2) Windkraft ab 1995 einschl. Photovoltaik</t>
  </si>
  <si>
    <t xml:space="preserve">3) Von 1995 bis 1999 Müll und sonst. Biomasse; ab 2000 Biomasse und erneuerbare Abfälle, nichterneuerbare Abfälle, Abwärme u.a. </t>
  </si>
  <si>
    <t xml:space="preserve">4) inkl. Erdölgas</t>
  </si>
  <si>
    <t xml:space="preserve">,</t>
  </si>
  <si>
    <t xml:space="preserve">Tabelle 24</t>
  </si>
  <si>
    <t xml:space="preserve">letzte Änderung: 12.05.2021</t>
  </si>
  <si>
    <t xml:space="preserve">I. In Betrieb / mittlerweile abgeschaltet</t>
  </si>
  <si>
    <t xml:space="preserve">Standort</t>
  </si>
  <si>
    <t xml:space="preserve">Betreiber</t>
  </si>
  <si>
    <t xml:space="preserve">Leistung</t>
  </si>
  <si>
    <t xml:space="preserve">Jahr des kommerziellen </t>
  </si>
  <si>
    <t xml:space="preserve">Bruttostromerzeugung (GWh)</t>
  </si>
  <si>
    <t xml:space="preserve">Arbeitsverfügbarkeit in %</t>
  </si>
  <si>
    <t xml:space="preserve">(Eigentümer)</t>
  </si>
  <si>
    <t xml:space="preserve">MW (brutto)</t>
  </si>
  <si>
    <t xml:space="preserve">MW (netto)</t>
  </si>
  <si>
    <t xml:space="preserve">Leistungsbetriebs</t>
  </si>
  <si>
    <r>
      <rPr>
        <sz val="10"/>
        <rFont val="Times New Roman"/>
        <family val="1"/>
        <charset val="1"/>
      </rPr>
      <t xml:space="preserve">KKG Grafenrheinfeld / Main </t>
    </r>
    <r>
      <rPr>
        <vertAlign val="superscript"/>
        <sz val="10"/>
        <rFont val="Times New Roman"/>
        <family val="1"/>
        <charset val="1"/>
      </rPr>
      <t xml:space="preserve">4)</t>
    </r>
  </si>
  <si>
    <t xml:space="preserve">E.ON (E.ON)</t>
  </si>
  <si>
    <t xml:space="preserve">KRB Gundremmingen B / Donau</t>
  </si>
  <si>
    <t xml:space="preserve">RWE (RWE/E.ON)</t>
  </si>
  <si>
    <t xml:space="preserve">KKP Philippsburg 2/ Rhein</t>
  </si>
  <si>
    <t xml:space="preserve">EnBW (EnBW)</t>
  </si>
  <si>
    <t xml:space="preserve">KRB Gundremmingen C / Donau</t>
  </si>
  <si>
    <t xml:space="preserve">KWG Grohnde / Weser</t>
  </si>
  <si>
    <t xml:space="preserve">KBR Brokdorf / Elbe</t>
  </si>
  <si>
    <t xml:space="preserve">E.ON (E.ON/Vattenfall)</t>
  </si>
  <si>
    <t xml:space="preserve">KKI 2 Isar / Isar</t>
  </si>
  <si>
    <t xml:space="preserve">KKE Emsland / Dortmund-Ems-Kanal</t>
  </si>
  <si>
    <r>
      <rPr>
        <sz val="10"/>
        <rFont val="Times New Roman"/>
        <family val="1"/>
        <charset val="1"/>
      </rPr>
      <t xml:space="preserve">GKN 2 Neckarwestheim / Neckar </t>
    </r>
    <r>
      <rPr>
        <vertAlign val="superscript"/>
        <sz val="10"/>
        <rFont val="Times New Roman"/>
        <family val="1"/>
        <charset val="1"/>
      </rPr>
      <t xml:space="preserve">2)</t>
    </r>
  </si>
  <si>
    <t xml:space="preserve">Summe</t>
  </si>
  <si>
    <t xml:space="preserve">II. Durch Inkrafttreten der Atomgesetznovelle vom</t>
  </si>
  <si>
    <t xml:space="preserve">    31.07.2011 erloschene Betriebsgenehmigung</t>
  </si>
  <si>
    <t xml:space="preserve">KKB Brunsbüttel / Elbe</t>
  </si>
  <si>
    <t xml:space="preserve">Vattenfall (Vattenfall/E.ON)</t>
  </si>
  <si>
    <t xml:space="preserve">KKU Esenshamm / Unterweser</t>
  </si>
  <si>
    <t xml:space="preserve">KKK Krümmel / Elbe</t>
  </si>
  <si>
    <t xml:space="preserve">Vattenfall/E.ON (Vattenfall/E.ON)</t>
  </si>
  <si>
    <t xml:space="preserve">Biblis A / Rhein</t>
  </si>
  <si>
    <t xml:space="preserve">RWE (RWE)</t>
  </si>
  <si>
    <t xml:space="preserve">Biblis B / Rhein</t>
  </si>
  <si>
    <t xml:space="preserve">KKP Philippsburg 1 / Rhein </t>
  </si>
  <si>
    <r>
      <rPr>
        <sz val="10"/>
        <rFont val="Times New Roman"/>
        <family val="1"/>
        <charset val="1"/>
      </rPr>
      <t xml:space="preserve">GKN 1 Neckarwestheim / Neckar </t>
    </r>
    <r>
      <rPr>
        <vertAlign val="superscript"/>
        <sz val="10"/>
        <rFont val="Times New Roman"/>
        <family val="1"/>
        <charset val="1"/>
      </rPr>
      <t xml:space="preserve"> 1) </t>
    </r>
  </si>
  <si>
    <t xml:space="preserve">KKI 1 Isar / Isar</t>
  </si>
  <si>
    <t xml:space="preserve">Summe I. und II.</t>
  </si>
  <si>
    <t xml:space="preserve">III. Außer Betrieb gestellte Anlagen</t>
  </si>
  <si>
    <t xml:space="preserve">Leistung </t>
  </si>
  <si>
    <t xml:space="preserve">Dauer des</t>
  </si>
  <si>
    <t xml:space="preserve">Status</t>
  </si>
  <si>
    <t xml:space="preserve"> MW (brutto)</t>
  </si>
  <si>
    <t xml:space="preserve">Leitungsbetriebs</t>
  </si>
  <si>
    <t xml:space="preserve">Großwelzheim          </t>
  </si>
  <si>
    <t xml:space="preserve">RWE</t>
  </si>
  <si>
    <t xml:space="preserve">1970 - 1974</t>
  </si>
  <si>
    <t xml:space="preserve">vollständig beseitigt</t>
  </si>
  <si>
    <t xml:space="preserve">Niederaichbach</t>
  </si>
  <si>
    <t xml:space="preserve">BAG</t>
  </si>
  <si>
    <t xml:space="preserve">1973 - 1975</t>
  </si>
  <si>
    <t xml:space="preserve">Lingen               </t>
  </si>
  <si>
    <t xml:space="preserve">VEW</t>
  </si>
  <si>
    <t xml:space="preserve">1968 - 1979</t>
  </si>
  <si>
    <t xml:space="preserve">Rückbau</t>
  </si>
  <si>
    <t xml:space="preserve">Gundremmingen A     </t>
  </si>
  <si>
    <t xml:space="preserve">RWE/BAG</t>
  </si>
  <si>
    <t xml:space="preserve">1967 - 1977</t>
  </si>
  <si>
    <t xml:space="preserve">Karlsruhe             </t>
  </si>
  <si>
    <t xml:space="preserve">BW</t>
  </si>
  <si>
    <t xml:space="preserve">1966 - 1984</t>
  </si>
  <si>
    <t xml:space="preserve">Kahl                  </t>
  </si>
  <si>
    <t xml:space="preserve">1962 - 1985</t>
  </si>
  <si>
    <r>
      <rPr>
        <sz val="10"/>
        <rFont val="Times New Roman"/>
        <family val="1"/>
        <charset val="1"/>
      </rPr>
      <t xml:space="preserve">KKW Mülheim-Kärlich / Rhein </t>
    </r>
    <r>
      <rPr>
        <vertAlign val="superscript"/>
        <sz val="10"/>
        <rFont val="Times New Roman"/>
        <family val="1"/>
        <charset val="1"/>
      </rPr>
      <t xml:space="preserve">3)</t>
    </r>
  </si>
  <si>
    <t xml:space="preserve">1987 - 1988</t>
  </si>
  <si>
    <t xml:space="preserve">Jülich                </t>
  </si>
  <si>
    <t xml:space="preserve">AVR GmbH + 16 EVU</t>
  </si>
  <si>
    <t xml:space="preserve">1969 - 1988</t>
  </si>
  <si>
    <t xml:space="preserve">Hamm-Uentrop      </t>
  </si>
  <si>
    <t xml:space="preserve">VEW/KEM/GKW Weser u.a.</t>
  </si>
  <si>
    <t xml:space="preserve">Sicherer Einschluss</t>
  </si>
  <si>
    <t xml:space="preserve">Rheinsberg</t>
  </si>
  <si>
    <t xml:space="preserve">Energiewerke Nord GmbH</t>
  </si>
  <si>
    <t xml:space="preserve">1966 - 1990</t>
  </si>
  <si>
    <t xml:space="preserve">Greifswald 1 - 4</t>
  </si>
  <si>
    <t xml:space="preserve">1974 - 1990</t>
  </si>
  <si>
    <t xml:space="preserve">KNK Karlsruhe</t>
  </si>
  <si>
    <t xml:space="preserve">Kernforschungszentrum Karlsruhe</t>
  </si>
  <si>
    <t xml:space="preserve">1960 - 1991</t>
  </si>
  <si>
    <t xml:space="preserve">KWW Würgassen / Weser</t>
  </si>
  <si>
    <t xml:space="preserve">PreussenElektra</t>
  </si>
  <si>
    <t xml:space="preserve">1975 - 1994</t>
  </si>
  <si>
    <t xml:space="preserve">KKS Stade / Elbe </t>
  </si>
  <si>
    <t xml:space="preserve">E.ON/Vattenfall Europa</t>
  </si>
  <si>
    <t xml:space="preserve">1972 - 2003</t>
  </si>
  <si>
    <t xml:space="preserve">KWO Obrigheim / Neckar</t>
  </si>
  <si>
    <t xml:space="preserve">EnBW u.a.</t>
  </si>
  <si>
    <t xml:space="preserve">1968 - 2005</t>
  </si>
  <si>
    <t xml:space="preserve">KK1 Isar</t>
  </si>
  <si>
    <t xml:space="preserve">1979 - 2011</t>
  </si>
  <si>
    <t xml:space="preserve">GKN 1 Neckarwestheim / Neckar</t>
  </si>
  <si>
    <t xml:space="preserve">1976 - 2011</t>
  </si>
  <si>
    <t xml:space="preserve">Stand: Febr. 2017</t>
  </si>
  <si>
    <t xml:space="preserve">1) davon ein separater Maschinensatz 152 MW Anteil Deutsche Bahn AG (DB)</t>
  </si>
  <si>
    <t xml:space="preserve">2) davon 150 MW Bahnstromumformer</t>
  </si>
  <si>
    <t xml:space="preserve">3) Außerbetriebnahme - Ergebnis der Vereinbarung vom 14. Juni 2000</t>
  </si>
  <si>
    <t xml:space="preserve">*) Stand: 17. März 2011</t>
  </si>
  <si>
    <t xml:space="preserve">4) Einstellung des Leistungsbetriebs am 27.06.2015</t>
  </si>
  <si>
    <t xml:space="preserve">Die Berechtigung zum Leistungsbetrieb erlischt nach Artikel 1 im 13. AtGÄndG spätestens:</t>
  </si>
  <si>
    <t xml:space="preserve">mit Ablauf des 31. Dez. 2015</t>
  </si>
  <si>
    <t xml:space="preserve">mit Ablauf des 31. Dez. 2017</t>
  </si>
  <si>
    <t xml:space="preserve">mit Ablauf des 31. Dez. 2019</t>
  </si>
  <si>
    <t xml:space="preserve">mit Ablauf des 31. Dez. 2021</t>
  </si>
  <si>
    <t xml:space="preserve">mit Ablauf des 31. Dez. 2022</t>
  </si>
  <si>
    <t xml:space="preserve">Quelle: Deutsches Atomforum e.V., VGB Power Tech</t>
  </si>
  <si>
    <t xml:space="preserve">Tabelle 25</t>
  </si>
  <si>
    <t xml:space="preserve"> Anschlusswert  (GW)</t>
  </si>
  <si>
    <t xml:space="preserve"> Umwandlungsausstoß (PJ)</t>
  </si>
  <si>
    <t xml:space="preserve"> Brennstoffeinsatz in Heiz-</t>
  </si>
  <si>
    <t xml:space="preserve"> kraftwerken u. Fernheizwerken (PJ)</t>
  </si>
  <si>
    <t xml:space="preserve">  -   Steinkohlen</t>
  </si>
  <si>
    <t xml:space="preserve">  -   Braunkohlen</t>
  </si>
  <si>
    <t xml:space="preserve">  -   Mineralöl</t>
  </si>
  <si>
    <t xml:space="preserve">  -   Gase</t>
  </si>
  <si>
    <t xml:space="preserve">  -   Kernenergie</t>
  </si>
  <si>
    <t xml:space="preserve">  -   nicht erneuerbarer Müll u.a.</t>
  </si>
  <si>
    <t xml:space="preserve">  - Erneuerbare Energien</t>
  </si>
  <si>
    <t xml:space="preserve"> Insgesamt</t>
  </si>
  <si>
    <t xml:space="preserve">Verbrauch nach Sektoren (PJ)</t>
  </si>
  <si>
    <t xml:space="preserve">  -   Industrie</t>
  </si>
  <si>
    <t xml:space="preserve">  -   Haushalte</t>
  </si>
  <si>
    <t xml:space="preserve">  -   Gewerbe, Handel, Dienstleistungen</t>
  </si>
  <si>
    <t xml:space="preserve">Quellen: Arbeitsgemeinschaft Fernwärme, Arbeitsgemeinschaft  Energiebilanzen</t>
  </si>
  <si>
    <t xml:space="preserve">zu nominalen Preisen</t>
  </si>
  <si>
    <t xml:space="preserve">Tabelle 26</t>
  </si>
  <si>
    <r>
      <rPr>
        <b val="true"/>
        <sz val="10"/>
        <rFont val="Times New Roman"/>
        <family val="1"/>
        <charset val="1"/>
      </rPr>
      <t xml:space="preserve">  Rohöl  </t>
    </r>
    <r>
      <rPr>
        <b val="true"/>
        <vertAlign val="superscript"/>
        <sz val="10"/>
        <rFont val="Times New Roman"/>
        <family val="1"/>
        <charset val="1"/>
      </rPr>
      <t xml:space="preserve">1)</t>
    </r>
  </si>
  <si>
    <t xml:space="preserve">$/b</t>
  </si>
  <si>
    <t xml:space="preserve">  Einfuhrpreise:</t>
  </si>
  <si>
    <t xml:space="preserve">  - Rohöl</t>
  </si>
  <si>
    <t xml:space="preserve">Euro/t</t>
  </si>
  <si>
    <t xml:space="preserve">  - Erdgas</t>
  </si>
  <si>
    <t xml:space="preserve">€/TJ</t>
  </si>
  <si>
    <t xml:space="preserve">  - Steinkohlen</t>
  </si>
  <si>
    <t xml:space="preserve">Euro/t SKE</t>
  </si>
  <si>
    <t xml:space="preserve">  Verbraucherpreise:</t>
  </si>
  <si>
    <t xml:space="preserve">  Haushalte (einsch. MWSt):</t>
  </si>
  <si>
    <t xml:space="preserve">  - Heizöl leicht </t>
  </si>
  <si>
    <t xml:space="preserve">Euro/100 l</t>
  </si>
  <si>
    <r>
      <rPr>
        <sz val="10"/>
        <rFont val="Times New Roman"/>
        <family val="1"/>
        <charset val="1"/>
      </rPr>
      <t xml:space="preserve">  - Erdgas </t>
    </r>
    <r>
      <rPr>
        <vertAlign val="superscript"/>
        <sz val="10"/>
        <rFont val="Times New Roman"/>
        <family val="1"/>
        <charset val="1"/>
      </rPr>
      <t xml:space="preserve">2)</t>
    </r>
  </si>
  <si>
    <t xml:space="preserve">Cent/kWh</t>
  </si>
  <si>
    <r>
      <rPr>
        <sz val="10"/>
        <rFont val="Times New Roman"/>
        <family val="1"/>
        <charset val="1"/>
      </rPr>
      <t xml:space="preserve">  - Strom </t>
    </r>
    <r>
      <rPr>
        <vertAlign val="superscript"/>
        <sz val="10"/>
        <rFont val="Times New Roman"/>
        <family val="1"/>
        <charset val="1"/>
      </rPr>
      <t xml:space="preserve">3)</t>
    </r>
  </si>
  <si>
    <t xml:space="preserve">  - Briketts</t>
  </si>
  <si>
    <t xml:space="preserve">€/100 kg</t>
  </si>
  <si>
    <r>
      <rPr>
        <sz val="10"/>
        <rFont val="Times New Roman"/>
        <family val="1"/>
        <charset val="1"/>
      </rPr>
      <t xml:space="preserve">  - Fernwärme </t>
    </r>
    <r>
      <rPr>
        <vertAlign val="superscript"/>
        <sz val="10"/>
        <rFont val="Times New Roman"/>
        <family val="1"/>
        <charset val="1"/>
      </rPr>
      <t xml:space="preserve">8)</t>
    </r>
  </si>
  <si>
    <t xml:space="preserve">€/GJ</t>
  </si>
  <si>
    <t xml:space="preserve">  Industrie (ohne MWSt)</t>
  </si>
  <si>
    <r>
      <rPr>
        <sz val="10"/>
        <rFont val="Times New Roman"/>
        <family val="1"/>
        <charset val="1"/>
      </rPr>
      <t xml:space="preserve">  - Heizöl schwer  </t>
    </r>
    <r>
      <rPr>
        <vertAlign val="superscript"/>
        <sz val="10"/>
        <rFont val="Times New Roman"/>
        <family val="1"/>
        <charset val="1"/>
      </rPr>
      <t xml:space="preserve">4)</t>
    </r>
  </si>
  <si>
    <r>
      <rPr>
        <sz val="10"/>
        <rFont val="Times New Roman"/>
        <family val="1"/>
        <charset val="1"/>
      </rPr>
      <t xml:space="preserve">  - Heizöl leicht </t>
    </r>
    <r>
      <rPr>
        <vertAlign val="superscript"/>
        <sz val="10"/>
        <rFont val="Times New Roman"/>
        <family val="1"/>
        <charset val="1"/>
      </rPr>
      <t xml:space="preserve">7)</t>
    </r>
  </si>
  <si>
    <t xml:space="preserve">Euro/hl</t>
  </si>
  <si>
    <r>
      <rPr>
        <sz val="10"/>
        <rFont val="Times New Roman"/>
        <family val="1"/>
        <charset val="1"/>
      </rPr>
      <t xml:space="preserve">  - Erdgas  </t>
    </r>
    <r>
      <rPr>
        <vertAlign val="superscript"/>
        <sz val="10"/>
        <rFont val="Times New Roman"/>
        <family val="1"/>
        <charset val="1"/>
      </rPr>
      <t xml:space="preserve">5)</t>
    </r>
  </si>
  <si>
    <r>
      <rPr>
        <sz val="10"/>
        <rFont val="Times New Roman"/>
        <family val="1"/>
        <charset val="1"/>
      </rPr>
      <t xml:space="preserve">  - Strom </t>
    </r>
    <r>
      <rPr>
        <vertAlign val="superscript"/>
        <sz val="10"/>
        <rFont val="Times New Roman"/>
        <family val="1"/>
        <charset val="1"/>
      </rPr>
      <t xml:space="preserve">5)</t>
    </r>
  </si>
  <si>
    <t xml:space="preserve">  Verkehr (einsch. MWSt)</t>
  </si>
  <si>
    <t xml:space="preserve"> - Normalbenzin</t>
  </si>
  <si>
    <t xml:space="preserve">Euro/l</t>
  </si>
  <si>
    <t xml:space="preserve"> - Superbenzin</t>
  </si>
  <si>
    <t xml:space="preserve"> - Super-Plus</t>
  </si>
  <si>
    <r>
      <rPr>
        <sz val="10"/>
        <rFont val="Times New Roman"/>
        <family val="1"/>
        <charset val="1"/>
      </rPr>
      <t xml:space="preserve">  - Dieselkraftstoff </t>
    </r>
    <r>
      <rPr>
        <vertAlign val="superscript"/>
        <sz val="10"/>
        <rFont val="Times New Roman"/>
        <family val="1"/>
        <charset val="1"/>
      </rPr>
      <t xml:space="preserve">6)</t>
    </r>
  </si>
  <si>
    <t xml:space="preserve">  Preisindizes</t>
  </si>
  <si>
    <t xml:space="preserve">  - Lebenshaltung </t>
  </si>
  <si>
    <t xml:space="preserve">2015=100</t>
  </si>
  <si>
    <t xml:space="preserve">  - Einfuhr </t>
  </si>
  <si>
    <t xml:space="preserve">  - Bruttoinlandsprodukt</t>
  </si>
  <si>
    <t xml:space="preserve">1) OPEC Korb</t>
  </si>
  <si>
    <t xml:space="preserve">2) bei einer Abgabemenge von 1600 kWh pro Monat inkl. aller Steuern und Abgaben</t>
  </si>
  <si>
    <t xml:space="preserve">3)Tarifabnehmer (bei einer Abgabemenge von 325 kWh pro Monat), inkl. aller Steuern und Abgaben</t>
  </si>
  <si>
    <t xml:space="preserve">4) Durchschnittspreis bei Abnahme von 2001 t und mehr im Monat, ab 1993 bei Abnahme von 15 t und mehr im Monat und Schwefelgehalt von maximal 1%.</t>
  </si>
  <si>
    <t xml:space="preserve">5) Durchschnittserlöse</t>
  </si>
  <si>
    <t xml:space="preserve">6) Markenware mit Selbstbedienung</t>
  </si>
  <si>
    <t xml:space="preserve">7) Lieferung von mindestens 500 t a. d. Großhandel, ab Lager, Werte bis 1998 alte Bundesländer</t>
  </si>
  <si>
    <t xml:space="preserve">8) für Mehrfamilienhäuser, Anschlußleistung 160 kW, Jahresnutzung 1800 Std.</t>
  </si>
  <si>
    <t xml:space="preserve">Quellen: Bundesministerium für Wirtschaft und Energie, Statistisches Bundesamt, Eurostat, Bundesamt für Wirtschaft und Ausfuhrkontrolle, Mineralölwirtschaftsverband</t>
  </si>
  <si>
    <t xml:space="preserve">Entwicklung von monatlichen Energiepreisen</t>
  </si>
  <si>
    <t xml:space="preserve">Tabelle 26 a</t>
  </si>
  <si>
    <t xml:space="preserve">letzte Änderung 20.09.2021</t>
  </si>
  <si>
    <t xml:space="preserve">Weltmarkt-preis</t>
  </si>
  <si>
    <r>
      <rPr>
        <b val="true"/>
        <sz val="10"/>
        <rFont val="Times New Roman"/>
        <family val="1"/>
        <charset val="1"/>
      </rPr>
      <t xml:space="preserve">EEX Terminmarkt (Front-Jahr) </t>
    </r>
    <r>
      <rPr>
        <b val="true"/>
        <vertAlign val="superscript"/>
        <sz val="10"/>
        <rFont val="Times New Roman"/>
        <family val="1"/>
        <charset val="1"/>
      </rPr>
      <t xml:space="preserve">6)</t>
    </r>
  </si>
  <si>
    <r>
      <rPr>
        <b val="true"/>
        <sz val="10"/>
        <rFont val="Times New Roman"/>
        <family val="1"/>
        <charset val="1"/>
      </rPr>
      <t xml:space="preserve">EEX Spotmarkt </t>
    </r>
    <r>
      <rPr>
        <b val="true"/>
        <vertAlign val="superscript"/>
        <sz val="10"/>
        <rFont val="Times New Roman"/>
        <family val="1"/>
        <charset val="1"/>
      </rPr>
      <t xml:space="preserve">6)</t>
    </r>
  </si>
  <si>
    <t xml:space="preserve">  Verbraucherpreise für private Haushalte (einschl. MWSt)</t>
  </si>
  <si>
    <t xml:space="preserve">Industrie (ohne MwSt)</t>
  </si>
  <si>
    <r>
      <rPr>
        <b val="true"/>
        <sz val="10"/>
        <rFont val="Times New Roman"/>
        <family val="1"/>
        <charset val="1"/>
      </rPr>
      <t xml:space="preserve">  Rohöl </t>
    </r>
    <r>
      <rPr>
        <b val="true"/>
        <vertAlign val="superscript"/>
        <sz val="10"/>
        <rFont val="Times New Roman"/>
        <family val="1"/>
        <charset val="1"/>
      </rPr>
      <t xml:space="preserve"> 1)</t>
    </r>
  </si>
  <si>
    <t xml:space="preserve"> Rohöl</t>
  </si>
  <si>
    <r>
      <rPr>
        <b val="true"/>
        <sz val="10"/>
        <rFont val="Times New Roman"/>
        <family val="1"/>
        <charset val="1"/>
      </rPr>
      <t xml:space="preserve">Phelix Base Futures </t>
    </r>
    <r>
      <rPr>
        <b val="true"/>
        <vertAlign val="superscript"/>
        <sz val="10"/>
        <rFont val="Times New Roman"/>
        <family val="1"/>
        <charset val="1"/>
      </rPr>
      <t xml:space="preserve">8)</t>
    </r>
  </si>
  <si>
    <t xml:space="preserve">EU Carbon Futures</t>
  </si>
  <si>
    <r>
      <rPr>
        <b val="true"/>
        <sz val="10"/>
        <rFont val="Times New Roman"/>
        <family val="1"/>
        <charset val="1"/>
      </rPr>
      <t xml:space="preserve">Phelix Base </t>
    </r>
    <r>
      <rPr>
        <b val="true"/>
        <vertAlign val="superscript"/>
        <sz val="10"/>
        <rFont val="Times New Roman"/>
        <family val="1"/>
        <charset val="1"/>
      </rPr>
      <t xml:space="preserve">8)</t>
    </r>
  </si>
  <si>
    <r>
      <rPr>
        <b val="true"/>
        <sz val="10"/>
        <rFont val="Times New Roman"/>
        <family val="1"/>
        <charset val="1"/>
      </rPr>
      <t xml:space="preserve">EUA </t>
    </r>
    <r>
      <rPr>
        <b val="true"/>
        <vertAlign val="superscript"/>
        <sz val="10"/>
        <rFont val="Times New Roman"/>
        <family val="1"/>
        <charset val="1"/>
      </rPr>
      <t xml:space="preserve">7)</t>
    </r>
  </si>
  <si>
    <t xml:space="preserve">Heizöl leicht </t>
  </si>
  <si>
    <r>
      <rPr>
        <b val="true"/>
        <sz val="10"/>
        <rFont val="Times New Roman"/>
        <family val="1"/>
        <charset val="1"/>
      </rPr>
      <t xml:space="preserve">Erdgas </t>
    </r>
    <r>
      <rPr>
        <b val="true"/>
        <vertAlign val="superscript"/>
        <sz val="10"/>
        <rFont val="Times New Roman"/>
        <family val="1"/>
        <charset val="1"/>
      </rPr>
      <t xml:space="preserve">2)</t>
    </r>
  </si>
  <si>
    <r>
      <rPr>
        <b val="true"/>
        <sz val="10"/>
        <rFont val="Times New Roman"/>
        <family val="1"/>
        <charset val="1"/>
      </rPr>
      <t xml:space="preserve">Strom  </t>
    </r>
    <r>
      <rPr>
        <b val="true"/>
        <vertAlign val="superscript"/>
        <sz val="10"/>
        <rFont val="Times New Roman"/>
        <family val="1"/>
        <charset val="1"/>
      </rPr>
      <t xml:space="preserve">3)</t>
    </r>
  </si>
  <si>
    <t xml:space="preserve">Briketts</t>
  </si>
  <si>
    <r>
      <rPr>
        <b val="true"/>
        <sz val="10"/>
        <rFont val="Times New Roman"/>
        <family val="1"/>
        <charset val="1"/>
      </rPr>
      <t xml:space="preserve">Fernwärme </t>
    </r>
    <r>
      <rPr>
        <b val="true"/>
        <vertAlign val="superscript"/>
        <sz val="10"/>
        <rFont val="Times New Roman"/>
        <family val="1"/>
        <charset val="1"/>
      </rPr>
      <t xml:space="preserve">9)</t>
    </r>
  </si>
  <si>
    <r>
      <rPr>
        <b val="true"/>
        <sz val="10"/>
        <rFont val="Times New Roman"/>
        <family val="1"/>
        <charset val="1"/>
      </rPr>
      <t xml:space="preserve">Normalbenzin </t>
    </r>
    <r>
      <rPr>
        <b val="true"/>
        <vertAlign val="superscript"/>
        <sz val="10"/>
        <rFont val="Times New Roman"/>
        <family val="1"/>
        <charset val="1"/>
      </rPr>
      <t xml:space="preserve"> 4)</t>
    </r>
  </si>
  <si>
    <r>
      <rPr>
        <b val="true"/>
        <sz val="10"/>
        <rFont val="Times New Roman"/>
        <family val="1"/>
        <charset val="1"/>
      </rPr>
      <t xml:space="preserve">Superbenzin </t>
    </r>
    <r>
      <rPr>
        <b val="true"/>
        <vertAlign val="superscript"/>
        <sz val="10"/>
        <rFont val="Times New Roman"/>
        <family val="1"/>
        <charset val="1"/>
      </rPr>
      <t xml:space="preserve"> 4)</t>
    </r>
  </si>
  <si>
    <r>
      <rPr>
        <b val="true"/>
        <sz val="10"/>
        <rFont val="Times New Roman"/>
        <family val="1"/>
        <charset val="1"/>
      </rPr>
      <t xml:space="preserve">Super-Plus </t>
    </r>
    <r>
      <rPr>
        <b val="true"/>
        <vertAlign val="superscript"/>
        <sz val="10"/>
        <rFont val="Times New Roman"/>
        <family val="1"/>
        <charset val="1"/>
      </rPr>
      <t xml:space="preserve">4)</t>
    </r>
  </si>
  <si>
    <r>
      <rPr>
        <b val="true"/>
        <sz val="10"/>
        <rFont val="Times New Roman"/>
        <family val="1"/>
        <charset val="1"/>
      </rPr>
      <t xml:space="preserve">Dieselkraftstoff </t>
    </r>
    <r>
      <rPr>
        <b val="true"/>
        <vertAlign val="superscript"/>
        <sz val="10"/>
        <rFont val="Times New Roman"/>
        <family val="1"/>
        <charset val="1"/>
      </rPr>
      <t xml:space="preserve">4)</t>
    </r>
  </si>
  <si>
    <t xml:space="preserve">Schweres Heizöl</t>
  </si>
  <si>
    <t xml:space="preserve">Leichts Heizöl</t>
  </si>
  <si>
    <r>
      <rPr>
        <b val="true"/>
        <sz val="10"/>
        <rFont val="Times New Roman"/>
        <family val="1"/>
        <charset val="1"/>
      </rPr>
      <t xml:space="preserve">$/b </t>
    </r>
    <r>
      <rPr>
        <b val="true"/>
        <vertAlign val="superscript"/>
        <sz val="10"/>
        <rFont val="Times New Roman"/>
        <family val="1"/>
        <charset val="1"/>
      </rPr>
      <t xml:space="preserve">5)</t>
    </r>
  </si>
  <si>
    <t xml:space="preserve">Euro/MWh</t>
  </si>
  <si>
    <r>
      <rPr>
        <b val="true"/>
        <sz val="10"/>
        <rFont val="Times New Roman"/>
        <family val="1"/>
        <charset val="1"/>
      </rPr>
      <t xml:space="preserve">Euro/t CO</t>
    </r>
    <r>
      <rPr>
        <b val="true"/>
        <vertAlign val="superscript"/>
        <sz val="9"/>
        <rFont val="Times New Roman"/>
        <family val="1"/>
        <charset val="1"/>
      </rPr>
      <t xml:space="preserve">2</t>
    </r>
  </si>
  <si>
    <r>
      <rPr>
        <b val="true"/>
        <sz val="10"/>
        <rFont val="Times New Roman"/>
        <family val="1"/>
        <charset val="1"/>
      </rPr>
      <t xml:space="preserve">Euro/tCO</t>
    </r>
    <r>
      <rPr>
        <b val="true"/>
        <vertAlign val="superscript"/>
        <sz val="9"/>
        <rFont val="Times New Roman"/>
        <family val="1"/>
        <charset val="1"/>
      </rPr>
      <t xml:space="preserve">2</t>
    </r>
  </si>
  <si>
    <t xml:space="preserve">Cent/l</t>
  </si>
  <si>
    <t xml:space="preserve">€/t</t>
  </si>
  <si>
    <t xml:space="preserve">€/hl</t>
  </si>
  <si>
    <t xml:space="preserve">Januar</t>
  </si>
  <si>
    <t xml:space="preserve">Februar</t>
  </si>
  <si>
    <t xml:space="preserve">März</t>
  </si>
  <si>
    <t xml:space="preserve">April</t>
  </si>
  <si>
    <t xml:space="preserve">Mai</t>
  </si>
  <si>
    <t xml:space="preserve">Juni</t>
  </si>
  <si>
    <t xml:space="preserve">Juli</t>
  </si>
  <si>
    <t xml:space="preserve">August</t>
  </si>
  <si>
    <t xml:space="preserve">September</t>
  </si>
  <si>
    <t xml:space="preserve">Oktober</t>
  </si>
  <si>
    <t xml:space="preserve">November</t>
  </si>
  <si>
    <t xml:space="preserve">Dezember</t>
  </si>
  <si>
    <t xml:space="preserve">Ø</t>
  </si>
  <si>
    <t xml:space="preserve">WR 2017/2017</t>
  </si>
  <si>
    <t xml:space="preserve">3)Tarifabnehmer (bei einer Abgabemenge von 325 kWh pro Monat), inkl. Ausgleichsabgabe, Stromsteuer und Mehrwertsteuer</t>
  </si>
  <si>
    <t xml:space="preserve">4) Markenware mit Selbstbedienung</t>
  </si>
  <si>
    <t xml:space="preserve">5) b = barrel = ca. 159 l; Brent dated</t>
  </si>
  <si>
    <t xml:space="preserve">6) aus Tageswerten errechnete Monatsmittel</t>
  </si>
  <si>
    <t xml:space="preserve">7) EU Emission Allowance = Emissionszertifikate</t>
  </si>
  <si>
    <t xml:space="preserve">8) Physical Electricity Index</t>
  </si>
  <si>
    <t xml:space="preserve">9) für Mehrfamilienhäuser, Anschlußleistung 160 kW, Jahresnutzung 1800 Std.</t>
  </si>
  <si>
    <t xml:space="preserve">Quellen: Bundesministerium für Wirtschaft und Energie, Statistisches Bundesamt, Bundesamt für Wirtschaft und Ausfuhrkontrolle, Mineralölwirtschaftsverband, Verband der Kohlenimporteure</t>
  </si>
  <si>
    <t xml:space="preserve">Energiekosten im Verarbeitenden Gewerbe sowie</t>
  </si>
  <si>
    <t xml:space="preserve">im Sektor Bergbau und Gewinnung von Steinen und Erden</t>
  </si>
  <si>
    <t xml:space="preserve">Tabelle 27</t>
  </si>
  <si>
    <t xml:space="preserve">Wirtschaftsgliederung</t>
  </si>
  <si>
    <t xml:space="preserve">Bruttoproduktionswert (BPW)</t>
  </si>
  <si>
    <t xml:space="preserve">(in Mio. Euro)</t>
  </si>
  <si>
    <t xml:space="preserve">Bergbau und Gewinnung von Steinen und Erden</t>
  </si>
  <si>
    <t xml:space="preserve">   Kohlenbergbau, Torfgewinnung</t>
  </si>
  <si>
    <t xml:space="preserve">   Gewinnung von Erdöl u. Erdgas</t>
  </si>
  <si>
    <t xml:space="preserve">   Gewinnung von Steinen und Erden, sonstiger Bergbau</t>
  </si>
  <si>
    <t xml:space="preserve">Verarbeitendes Gewerbe</t>
  </si>
  <si>
    <t xml:space="preserve">   Ernährungsgewerbe</t>
  </si>
  <si>
    <t xml:space="preserve">   Tabakverarbeitung</t>
  </si>
  <si>
    <t xml:space="preserve">   Textilgewerbe</t>
  </si>
  <si>
    <t xml:space="preserve">   Bekleidungsgewerbe</t>
  </si>
  <si>
    <t xml:space="preserve">   Ledergewerbe</t>
  </si>
  <si>
    <t xml:space="preserve">   Holzgewerbe (ohne H. v. Möbeln)</t>
  </si>
  <si>
    <t xml:space="preserve">   Papiergewerbe</t>
  </si>
  <si>
    <t xml:space="preserve">   Verlags-, Druckgewerbe, Vervielfältigung</t>
  </si>
  <si>
    <t xml:space="preserve">   Kokerei, Mineralölverarbeitung, Herstellung von Brutstoffen</t>
  </si>
  <si>
    <t xml:space="preserve">   Chemische Industrie</t>
  </si>
  <si>
    <t xml:space="preserve">   H.v. Gummi- und Kunststoffwaren</t>
  </si>
  <si>
    <t xml:space="preserve">   Glasgewerbe, Keramik, Verarbeitung von Steinen und Erden</t>
  </si>
  <si>
    <t xml:space="preserve">   Metallerzeugung und -bearbeitung</t>
  </si>
  <si>
    <t xml:space="preserve">   H. v. Metallerzeugnissen</t>
  </si>
  <si>
    <t xml:space="preserve">   Maschinenbau</t>
  </si>
  <si>
    <t xml:space="preserve">   H. v. Büromaschinen, Datenverarbeitungsgeräten</t>
  </si>
  <si>
    <t xml:space="preserve">   H. v. Geräten der Elektrizitätserzeugung </t>
  </si>
  <si>
    <t xml:space="preserve">   Rundfunk-, Fernseh- und Nachrichtentechnik</t>
  </si>
  <si>
    <t xml:space="preserve">   Medizin-, Meß-, Steuer- und Regelungstechnik, Optik</t>
  </si>
  <si>
    <t xml:space="preserve">   H. v. Kraftwagen und Kraftwagenteilen</t>
  </si>
  <si>
    <t xml:space="preserve">   Sonstiger Fahrzeugbau</t>
  </si>
  <si>
    <t xml:space="preserve">   H. v. Möbeln, Schmuck, Musikinstrumenten, Sportgeräten usw.</t>
  </si>
  <si>
    <t xml:space="preserve">   Recycling</t>
  </si>
  <si>
    <t xml:space="preserve">Energiekosten</t>
  </si>
  <si>
    <t xml:space="preserve">(Anteil am BPW in %)</t>
  </si>
  <si>
    <t xml:space="preserve">Energiekosten in €</t>
  </si>
  <si>
    <t xml:space="preserve">(je 1000 € Bruttoproduktionswert)</t>
  </si>
  <si>
    <t xml:space="preserve">Erläuterung: H. v. = Herstellung von</t>
  </si>
  <si>
    <t xml:space="preserve">Tabelle 28</t>
  </si>
  <si>
    <t xml:space="preserve">letzte Änderung: 16.09.2021</t>
  </si>
  <si>
    <r>
      <rPr>
        <b val="true"/>
        <sz val="10"/>
        <rFont val="Times New Roman"/>
        <family val="1"/>
        <charset val="1"/>
      </rPr>
      <t xml:space="preserve">1990</t>
    </r>
    <r>
      <rPr>
        <b val="true"/>
        <vertAlign val="superscript"/>
        <sz val="10"/>
        <rFont val="Times New Roman"/>
        <family val="1"/>
        <charset val="1"/>
      </rPr>
      <t xml:space="preserve">1)</t>
    </r>
  </si>
  <si>
    <r>
      <rPr>
        <b val="true"/>
        <sz val="10"/>
        <rFont val="Times New Roman"/>
        <family val="1"/>
        <charset val="1"/>
      </rPr>
      <t xml:space="preserve">1991</t>
    </r>
    <r>
      <rPr>
        <b val="true"/>
        <vertAlign val="superscript"/>
        <sz val="10"/>
        <rFont val="Times New Roman"/>
        <family val="1"/>
        <charset val="1"/>
      </rPr>
      <t xml:space="preserve">1)</t>
    </r>
  </si>
  <si>
    <r>
      <rPr>
        <b val="true"/>
        <sz val="10"/>
        <rFont val="Times New Roman"/>
        <family val="1"/>
        <charset val="1"/>
      </rPr>
      <t xml:space="preserve">1992</t>
    </r>
    <r>
      <rPr>
        <b val="true"/>
        <vertAlign val="superscript"/>
        <sz val="10"/>
        <rFont val="Times New Roman"/>
        <family val="1"/>
        <charset val="1"/>
      </rPr>
      <t xml:space="preserve">1)</t>
    </r>
  </si>
  <si>
    <t xml:space="preserve">Energiekosten aller privaten Haushalte in Mio. Euro</t>
  </si>
  <si>
    <t xml:space="preserve"> - Raumwärme und Warmwasser</t>
  </si>
  <si>
    <t xml:space="preserve"> - Prozesswärme (Kochen)</t>
  </si>
  <si>
    <t xml:space="preserve"> - Licht/Sonstige</t>
  </si>
  <si>
    <t xml:space="preserve">Energiekosten ohne Kraftstoffe</t>
  </si>
  <si>
    <t xml:space="preserve"> - Kraftstoffe</t>
  </si>
  <si>
    <t xml:space="preserve">Gesamte Energiekosten</t>
  </si>
  <si>
    <t xml:space="preserve">Jährliche Ausgaben für Energie pro Haushalt in Euro</t>
  </si>
  <si>
    <t xml:space="preserve">Ausgaben für Energie ohne Kraftstoffe</t>
  </si>
  <si>
    <t xml:space="preserve">Ausgaben für Energie insgesamt </t>
  </si>
  <si>
    <t xml:space="preserve">jährliche Ausgaben für Wärme pro m² Wohnfläche in Euro</t>
  </si>
  <si>
    <t xml:space="preserve">Ausgaben für Kraftstoffe je 100 km Fahrleistung in Euro</t>
  </si>
  <si>
    <t xml:space="preserve">Monatliche Ausgaben für Energie pro Haushalt in Euro</t>
  </si>
  <si>
    <t xml:space="preserve">Private Konsumausgaben aller Haushalte in Mrd. Euro</t>
  </si>
  <si>
    <t xml:space="preserve">Anteil aller Ausgaben privater Haushalte für Energie an      gesamten privaten Konsumausgaben in %</t>
  </si>
  <si>
    <t xml:space="preserve">1) alte Bundesländer</t>
  </si>
  <si>
    <t xml:space="preserve">Quellen: Bundesministerium für Wirtschaft und Energie, Arbeitsgemeinschaft Energiebilanzen, Deutsches Institut für Wirtschaftsforschung, Statistisches Bundesamt, Bundesverband der Energie- und Wasserwirtschaft - Projektgruppe "Nutzenergiebilanzen"</t>
  </si>
  <si>
    <t xml:space="preserve">Internationaler Preisvergleich</t>
  </si>
  <si>
    <t xml:space="preserve">Erdgas für Industrie</t>
  </si>
  <si>
    <t xml:space="preserve">Tabelle 29</t>
  </si>
  <si>
    <t xml:space="preserve">letzte Änderung: ^29.06.2021</t>
  </si>
  <si>
    <t xml:space="preserve">(€-Cent/kWh)  </t>
  </si>
  <si>
    <t xml:space="preserve">2017</t>
  </si>
  <si>
    <t xml:space="preserve">2018</t>
  </si>
  <si>
    <t xml:space="preserve">2019</t>
  </si>
  <si>
    <t xml:space="preserve">EU28</t>
  </si>
  <si>
    <t xml:space="preserve">EU 27</t>
  </si>
  <si>
    <t xml:space="preserve">Euroraum*)</t>
  </si>
  <si>
    <t xml:space="preserve">Belgien</t>
  </si>
  <si>
    <t xml:space="preserve">Bulgarien</t>
  </si>
  <si>
    <t xml:space="preserve">Tschechische Rep.</t>
  </si>
  <si>
    <t xml:space="preserve">Estland</t>
  </si>
  <si>
    <t xml:space="preserve">Griechenland</t>
  </si>
  <si>
    <t xml:space="preserve">Kroatien</t>
  </si>
  <si>
    <t xml:space="preserve">Lettland</t>
  </si>
  <si>
    <t xml:space="preserve">Litauen</t>
  </si>
  <si>
    <t xml:space="preserve">Luxemburg</t>
  </si>
  <si>
    <t xml:space="preserve">Ungarn</t>
  </si>
  <si>
    <t xml:space="preserve">Niederlande</t>
  </si>
  <si>
    <t xml:space="preserve">Rumänien</t>
  </si>
  <si>
    <t xml:space="preserve">Slowenien</t>
  </si>
  <si>
    <t xml:space="preserve">Slowakei</t>
  </si>
  <si>
    <t xml:space="preserve">Vereinigtes Königreich</t>
  </si>
  <si>
    <t xml:space="preserve">116 Mio. kWh; Benutzungsdauer 330 Tg; 8000 Stunden - (ohne MwSt. und erstattungsfähige Steuern und Abgaben)</t>
  </si>
  <si>
    <t xml:space="preserve">ab 2008 Verbrauch: 100.000 GJ &lt; 1.000.000 GJ</t>
  </si>
  <si>
    <t xml:space="preserve">(€-Cent/kWh)   </t>
  </si>
  <si>
    <t xml:space="preserve">Land</t>
  </si>
  <si>
    <t xml:space="preserve">11,6 Mio. kWh; Benutzungsdauer 200 Tg; 1600 Stunden - (ohne MwSt. und erstattungsfähige Steuern und Abgaben)</t>
  </si>
  <si>
    <t xml:space="preserve">ab 2008 Verbrauch: 10.000 GJ &lt; 100.000 GJ</t>
  </si>
  <si>
    <t xml:space="preserve">Quelle: EUROSTAT</t>
  </si>
  <si>
    <t xml:space="preserve">(auf Jahresbasis errechnete Mittelwerte)</t>
  </si>
  <si>
    <t xml:space="preserve">Quelle: Eurostat</t>
  </si>
  <si>
    <t xml:space="preserve">Elektrizität für Industrie</t>
  </si>
  <si>
    <t xml:space="preserve">Tabelle 29 a</t>
  </si>
  <si>
    <t xml:space="preserve">letzte Änderung:08.06.2021</t>
  </si>
  <si>
    <t xml:space="preserve">€-Cent/kWh - ohne MwSt. und erstattungsfähige Steuern und Abgaben</t>
  </si>
  <si>
    <t xml:space="preserve">EU 28</t>
  </si>
  <si>
    <t xml:space="preserve">Zypern</t>
  </si>
  <si>
    <t xml:space="preserve">Malta</t>
  </si>
  <si>
    <t xml:space="preserve">Island</t>
  </si>
  <si>
    <t xml:space="preserve">Liechtenstein</t>
  </si>
  <si>
    <t xml:space="preserve">2 000 000 kWh; maximale Abnahme: 500 kW; jährliche Inanspruchnahme: 4 000 Stunden</t>
  </si>
  <si>
    <t xml:space="preserve">ab 2008 Verbrauch: 500 MWh &lt; 2.000 MWh</t>
  </si>
  <si>
    <t xml:space="preserve">€-Cent/kWh - ohne Mehrwertsteuer und erstattungsfähige Steuern und Abgaben</t>
  </si>
  <si>
    <t xml:space="preserve">EU 27 </t>
  </si>
  <si>
    <t xml:space="preserve">Euroraum (18)</t>
  </si>
  <si>
    <t xml:space="preserve">50 000 000 kWh; maximale Abnahme: 10 000 kW; jährliche Inanspruchnahme: 5 000 Stunden  </t>
  </si>
  <si>
    <t xml:space="preserve">ab 2008 Verbrauch: 20.000 MWh &lt; 70.000 MWh</t>
  </si>
  <si>
    <t xml:space="preserve">*) Euroraum (EA11-2000, EA12-2006, EA13-2007, EA15-2008, EA16-2010, EA17-2013, EA18)</t>
  </si>
  <si>
    <t xml:space="preserve">Erdgas für Haushalte</t>
  </si>
  <si>
    <t xml:space="preserve">Tabelle 30</t>
  </si>
  <si>
    <t xml:space="preserve">letzte Änderung: 29.06.2021</t>
  </si>
  <si>
    <t xml:space="preserve">(€-Cent/kWh)     </t>
  </si>
  <si>
    <t xml:space="preserve">Jahresverbrauch 23.260 kWh (inkl. aller Steuern)    /   ab 2008: Verbrauch 20 GJ &lt; 200 GJ</t>
  </si>
  <si>
    <t xml:space="preserve">Jahresverbrauch: 34.890 kWh (inkl. aller Steuern)    /    ab 2008: Verbrauch &gt; 200 GJ</t>
  </si>
  <si>
    <t xml:space="preserve">Elektrizität für Haushalte</t>
  </si>
  <si>
    <t xml:space="preserve">Tabelle 30 a</t>
  </si>
  <si>
    <t xml:space="preserve">letzte Änderung: 08.06.2021</t>
  </si>
  <si>
    <t xml:space="preserve">€-Cent/kWh - inkl. aller Steuern                           </t>
  </si>
  <si>
    <t xml:space="preserve">Luxemburg </t>
  </si>
  <si>
    <t xml:space="preserve">Jahresverbrauch 1.200 kWh     /     ab 2008 Verbrauch: 1.000 kWh &lt; 2.500 kWh</t>
  </si>
  <si>
    <t xml:space="preserve">Cent/kWh - inkl. aller Steuern                           </t>
  </si>
  <si>
    <t xml:space="preserve">  Jahresverbrauch 3.500 kWh     /     ab 2008 Verbrauch: 2.500 &lt; 5.000 kWh</t>
  </si>
  <si>
    <t xml:space="preserve"> für Heizöl, Benzin- und Dieselkraftstoff</t>
  </si>
  <si>
    <t xml:space="preserve">Tabelle 30 b</t>
  </si>
  <si>
    <t xml:space="preserve">letzte Änderung: 24.09.2021</t>
  </si>
  <si>
    <t xml:space="preserve">Leichtes Heizöl - Lieferungen frei Haus (in € je 1000 Liter)</t>
  </si>
  <si>
    <t xml:space="preserve">2021*</t>
  </si>
  <si>
    <t xml:space="preserve">Tschechien</t>
  </si>
  <si>
    <t xml:space="preserve">Bleifrei Superbenzin 95 (in € je Liter)</t>
  </si>
  <si>
    <t xml:space="preserve">Dieselkraftstoff (in € je Liter)</t>
  </si>
  <si>
    <t xml:space="preserve">(auf Jahresbasis errechnete Mittelwerte) inkl. Steuern </t>
  </si>
  <si>
    <t xml:space="preserve">Quelle Eurostat/Erdölinformationsdienst (EID)</t>
  </si>
  <si>
    <t xml:space="preserve">Primärenergieverbrauch nach</t>
  </si>
  <si>
    <t xml:space="preserve">Ländern und Regionen</t>
  </si>
  <si>
    <t xml:space="preserve">Tabelle 31</t>
  </si>
  <si>
    <t xml:space="preserve">letzte Änderung: 06.09.2021</t>
  </si>
  <si>
    <t xml:space="preserve"> in Exajoule</t>
  </si>
  <si>
    <r>
      <rPr>
        <b val="true"/>
        <sz val="10"/>
        <rFont val="Times New Roman"/>
        <family val="1"/>
        <charset val="1"/>
      </rPr>
      <t xml:space="preserve">  WELT </t>
    </r>
    <r>
      <rPr>
        <b val="true"/>
        <vertAlign val="superscript"/>
        <sz val="10"/>
        <rFont val="Times New Roman"/>
        <family val="1"/>
        <charset val="1"/>
      </rPr>
      <t xml:space="preserve">1)</t>
    </r>
  </si>
  <si>
    <t xml:space="preserve">  OECD-AMERIKA</t>
  </si>
  <si>
    <r>
      <rPr>
        <b val="true"/>
        <sz val="10"/>
        <rFont val="Times New Roman"/>
        <family val="1"/>
        <charset val="1"/>
      </rPr>
      <t xml:space="preserve">  SÜDAMERIKA </t>
    </r>
    <r>
      <rPr>
        <b val="true"/>
        <vertAlign val="superscript"/>
        <sz val="10"/>
        <rFont val="Times New Roman"/>
        <family val="1"/>
        <charset val="1"/>
      </rPr>
      <t xml:space="preserve">4)</t>
    </r>
  </si>
  <si>
    <r>
      <rPr>
        <b val="true"/>
        <sz val="10"/>
        <rFont val="Times New Roman"/>
        <family val="1"/>
        <charset val="1"/>
      </rPr>
      <t xml:space="preserve">  ASIEN (Nicht-OECD-Länder) </t>
    </r>
    <r>
      <rPr>
        <b val="true"/>
        <vertAlign val="superscript"/>
        <sz val="10"/>
        <rFont val="Times New Roman"/>
        <family val="1"/>
        <charset val="1"/>
      </rPr>
      <t xml:space="preserve">2)</t>
    </r>
  </si>
  <si>
    <t xml:space="preserve">    - Indien</t>
  </si>
  <si>
    <t xml:space="preserve">  EUROPA  (OECD - Länder)</t>
  </si>
  <si>
    <t xml:space="preserve">  EUROPA  (EU - 27)</t>
  </si>
  <si>
    <t xml:space="preserve">    - Deutschland </t>
  </si>
  <si>
    <t xml:space="preserve">    - Frankreich</t>
  </si>
  <si>
    <t xml:space="preserve">  EUROPA (Nicht-OECD-Länder ohne Eurasien)</t>
  </si>
  <si>
    <t xml:space="preserve">  Frühere SU</t>
  </si>
  <si>
    <r>
      <rPr>
        <b val="true"/>
        <sz val="10"/>
        <rFont val="Times New Roman"/>
        <family val="1"/>
        <charset val="1"/>
      </rPr>
      <t xml:space="preserve">  PAZIFIK (OECD-Länder) </t>
    </r>
    <r>
      <rPr>
        <b val="true"/>
        <vertAlign val="superscript"/>
        <sz val="10"/>
        <rFont val="Times New Roman"/>
        <family val="1"/>
        <charset val="1"/>
      </rPr>
      <t xml:space="preserve">3)</t>
    </r>
  </si>
  <si>
    <t xml:space="preserve">   - Australien</t>
  </si>
  <si>
    <t xml:space="preserve">   - Süd-Korea</t>
  </si>
  <si>
    <t xml:space="preserve">  Mittlerer Osten</t>
  </si>
  <si>
    <t xml:space="preserve">Bunkeröle des internat. Schiffs- und Flugverkehrs</t>
  </si>
  <si>
    <t xml:space="preserve">1) inklusive Bunkeröle</t>
  </si>
  <si>
    <t xml:space="preserve">2) ohne Mittlerer Osten</t>
  </si>
  <si>
    <t xml:space="preserve">3) umfasst Japan, Süd-Korea, Australien, Neuseeland</t>
  </si>
  <si>
    <t xml:space="preserve">4) ohne Chile</t>
  </si>
  <si>
    <t xml:space="preserve">Hinweis: Differenzen zu den Angaben für Deutschland in vorangehenden Tabellen aufgrund unterschiedlicher Berechnungsverfahren</t>
  </si>
  <si>
    <t xml:space="preserve">Quelle: Internationale Energie Agentur 2021</t>
  </si>
  <si>
    <t xml:space="preserve">Anteil erneuerbarer Energien am Primärenergieverbrauch</t>
  </si>
  <si>
    <t xml:space="preserve">Tabelle 31a</t>
  </si>
  <si>
    <t xml:space="preserve">in %</t>
  </si>
  <si>
    <t xml:space="preserve">  WELT</t>
  </si>
  <si>
    <t xml:space="preserve">    - Nigeria</t>
  </si>
  <si>
    <t xml:space="preserve">    - Südafrika</t>
  </si>
  <si>
    <t xml:space="preserve"> OECD-AMERIKA</t>
  </si>
  <si>
    <t xml:space="preserve">    - Kanada</t>
  </si>
  <si>
    <t xml:space="preserve">    - Mexiko</t>
  </si>
  <si>
    <r>
      <rPr>
        <b val="true"/>
        <sz val="10"/>
        <rFont val="Times New Roman"/>
        <family val="1"/>
        <charset val="1"/>
      </rPr>
      <t xml:space="preserve">  SÜDAMERIKA </t>
    </r>
    <r>
      <rPr>
        <b val="true"/>
        <vertAlign val="superscript"/>
        <sz val="10"/>
        <rFont val="Times New Roman"/>
        <family val="1"/>
        <charset val="1"/>
      </rPr>
      <t xml:space="preserve">5)</t>
    </r>
  </si>
  <si>
    <t xml:space="preserve">    - Argentinien</t>
  </si>
  <si>
    <t xml:space="preserve">    - Brasilien</t>
  </si>
  <si>
    <t xml:space="preserve">    - Kolumbien</t>
  </si>
  <si>
    <t xml:space="preserve">    - Venezuela</t>
  </si>
  <si>
    <r>
      <rPr>
        <b val="true"/>
        <sz val="10"/>
        <rFont val="Times New Roman"/>
        <family val="1"/>
        <charset val="1"/>
      </rPr>
      <t xml:space="preserve">  ASIEN (Nicht-OECD-Länder) </t>
    </r>
    <r>
      <rPr>
        <b val="true"/>
        <vertAlign val="superscript"/>
        <sz val="10"/>
        <rFont val="Times New Roman"/>
        <family val="1"/>
        <charset val="1"/>
      </rPr>
      <t xml:space="preserve">3)</t>
    </r>
  </si>
  <si>
    <r>
      <rPr>
        <sz val="10"/>
        <rFont val="Times New Roman"/>
        <family val="1"/>
        <charset val="1"/>
      </rPr>
      <t xml:space="preserve">    - China </t>
    </r>
    <r>
      <rPr>
        <vertAlign val="superscript"/>
        <sz val="10"/>
        <rFont val="Times New Roman"/>
        <family val="1"/>
        <charset val="1"/>
      </rPr>
      <t xml:space="preserve">1)</t>
    </r>
  </si>
  <si>
    <t xml:space="preserve">    - Indonesien</t>
  </si>
  <si>
    <t xml:space="preserve">    - Pakistan</t>
  </si>
  <si>
    <t xml:space="preserve">    - Thailand</t>
  </si>
  <si>
    <t xml:space="preserve">   - Naher Osten</t>
  </si>
  <si>
    <t xml:space="preserve">    - Iran</t>
  </si>
  <si>
    <t xml:space="preserve">    - Saudi-Arabien</t>
  </si>
  <si>
    <t xml:space="preserve">  EUROPA (OECD-Länder)</t>
  </si>
  <si>
    <t xml:space="preserve">  EU-28</t>
  </si>
  <si>
    <t xml:space="preserve">    - Österreich</t>
  </si>
  <si>
    <t xml:space="preserve">    - Belgien</t>
  </si>
  <si>
    <t xml:space="preserve">    - Dänemark</t>
  </si>
  <si>
    <t xml:space="preserve">    - Finnland</t>
  </si>
  <si>
    <t xml:space="preserve">    - Griechenland</t>
  </si>
  <si>
    <t xml:space="preserve">    - Island</t>
  </si>
  <si>
    <t xml:space="preserve">    - Norwegen</t>
  </si>
  <si>
    <t xml:space="preserve">    - Schweden</t>
  </si>
  <si>
    <t xml:space="preserve">    - Schweiz</t>
  </si>
  <si>
    <t xml:space="preserve">    - Türkei</t>
  </si>
  <si>
    <r>
      <rPr>
        <b val="true"/>
        <sz val="10"/>
        <rFont val="Times New Roman"/>
        <family val="1"/>
        <charset val="1"/>
      </rPr>
      <t xml:space="preserve">  EUROPA (Nicht-OECD-Länder) </t>
    </r>
    <r>
      <rPr>
        <b val="true"/>
        <vertAlign val="superscript"/>
        <sz val="10"/>
        <rFont val="Times New Roman"/>
        <family val="1"/>
        <charset val="1"/>
      </rPr>
      <t xml:space="preserve">4)</t>
    </r>
  </si>
  <si>
    <t xml:space="preserve">    Russland</t>
  </si>
  <si>
    <r>
      <rPr>
        <b val="true"/>
        <sz val="10"/>
        <rFont val="Times New Roman"/>
        <family val="1"/>
        <charset val="1"/>
      </rPr>
      <t xml:space="preserve">  PAZIFIK (OECD-Länder) </t>
    </r>
    <r>
      <rPr>
        <b val="true"/>
        <vertAlign val="superscript"/>
        <sz val="10"/>
        <rFont val="Times New Roman"/>
        <family val="1"/>
        <charset val="1"/>
      </rPr>
      <t xml:space="preserve">2)</t>
    </r>
  </si>
  <si>
    <t xml:space="preserve">    - Australien</t>
  </si>
  <si>
    <t xml:space="preserve">    - Neuseeland</t>
  </si>
  <si>
    <t xml:space="preserve">    - Süd-Korea</t>
  </si>
  <si>
    <t xml:space="preserve">1) inklusive Hong Kong</t>
  </si>
  <si>
    <t xml:space="preserve">2) umfasst Japan, Süd-Korea, Australien, Neuseeland</t>
  </si>
  <si>
    <t xml:space="preserve">3) ohne China</t>
  </si>
  <si>
    <t xml:space="preserve">4) inkl. Eurasien</t>
  </si>
  <si>
    <t xml:space="preserve">5) ohne Chile</t>
  </si>
  <si>
    <t xml:space="preserve">Quelle:  Internationale Energie Agentur, 2021</t>
  </si>
  <si>
    <t xml:space="preserve">Indikatoren des Energieverbrauchs </t>
  </si>
  <si>
    <t xml:space="preserve">Tabelle 32</t>
  </si>
  <si>
    <t xml:space="preserve">Primärenergieverbrauch pro Kopf (in GJ)</t>
  </si>
  <si>
    <r>
      <rPr>
        <b val="true"/>
        <sz val="10"/>
        <rFont val="Times New Roman"/>
        <family val="1"/>
        <charset val="1"/>
      </rPr>
      <t xml:space="preserve">  SÜDAMERIKA </t>
    </r>
    <r>
      <rPr>
        <b val="true"/>
        <vertAlign val="superscript"/>
        <sz val="10"/>
        <rFont val="Times New Roman"/>
        <family val="1"/>
        <charset val="1"/>
      </rPr>
      <t xml:space="preserve">3)</t>
    </r>
  </si>
  <si>
    <t xml:space="preserve">  ASIEN (Nicht-OECD-Länder) ohne China</t>
  </si>
  <si>
    <t xml:space="preserve">  CHINA</t>
  </si>
  <si>
    <t xml:space="preserve">  MITTLERER OSTEN</t>
  </si>
  <si>
    <t xml:space="preserve">  EUROPA (OECD - Länder)</t>
  </si>
  <si>
    <t xml:space="preserve">  EUROPA (EU - 27)</t>
  </si>
  <si>
    <t xml:space="preserve">  EUROPA  (Nicht-OECD-Länder)</t>
  </si>
  <si>
    <r>
      <rPr>
        <b val="true"/>
        <sz val="10"/>
        <rFont val="Times New Roman"/>
        <family val="1"/>
        <charset val="1"/>
      </rPr>
      <t xml:space="preserve">  Frühere SU </t>
    </r>
    <r>
      <rPr>
        <b val="true"/>
        <vertAlign val="superscript"/>
        <sz val="10"/>
        <rFont val="Times New Roman"/>
        <family val="1"/>
        <charset val="1"/>
      </rPr>
      <t xml:space="preserve">2)</t>
    </r>
  </si>
  <si>
    <r>
      <rPr>
        <b val="true"/>
        <sz val="10"/>
        <rFont val="Times New Roman"/>
        <family val="1"/>
        <charset val="1"/>
      </rPr>
      <t xml:space="preserve">  PAZIFIK (OECD-Länder) </t>
    </r>
    <r>
      <rPr>
        <b val="true"/>
        <vertAlign val="superscript"/>
        <sz val="10"/>
        <rFont val="Times New Roman"/>
        <family val="1"/>
        <charset val="1"/>
      </rPr>
      <t xml:space="preserve">1)</t>
    </r>
  </si>
  <si>
    <t xml:space="preserve">  OECD-Länder gesamt</t>
  </si>
  <si>
    <t xml:space="preserve">Primärenergieverbrauch pro Einheit Bruttoinlandsprodukt (in GJ / 1.000 US-$(real 2015))</t>
  </si>
  <si>
    <t xml:space="preserve">  Asien (Nicht-OECD-Länder) ohne China</t>
  </si>
  <si>
    <t xml:space="preserve">  EUROPA (EU - 28)</t>
  </si>
  <si>
    <t xml:space="preserve">  EUROPA (Nicht-OECD-Länder)</t>
  </si>
  <si>
    <t xml:space="preserve">1) umfasst Japan, Süd-Korea, Australien, Neuseeland</t>
  </si>
  <si>
    <t xml:space="preserve">2) ab 1990 Russische Föderation</t>
  </si>
  <si>
    <t xml:space="preserve">3) ohne Chile</t>
  </si>
  <si>
    <t xml:space="preserve">Hinweis: Differenzen zu den Angaben für Deutschland in vorangegangener Tabelle aufgrund unterschiedlicher Berechnungsverfahren</t>
  </si>
  <si>
    <t xml:space="preserve">Tabelle 32a</t>
  </si>
  <si>
    <t xml:space="preserve">Stromverbrauch pro Kopf (in kWh)</t>
  </si>
  <si>
    <t xml:space="preserve">Stromverbrauch pro Einheit Bruttoinlandsprodukt (in kWh / 1.000 US-$(real 2015))</t>
  </si>
  <si>
    <t xml:space="preserve">Tabelle 33</t>
  </si>
  <si>
    <t xml:space="preserve"> in Mio. t</t>
  </si>
  <si>
    <t xml:space="preserve">  davon OPEC</t>
  </si>
  <si>
    <t xml:space="preserve">   - Algerien</t>
  </si>
  <si>
    <t xml:space="preserve">   -  Ägypten</t>
  </si>
  <si>
    <t xml:space="preserve">    - Libyen</t>
  </si>
  <si>
    <t xml:space="preserve">  SÜDAMERIKA</t>
  </si>
  <si>
    <t xml:space="preserve">  ASIEN (Nicht-OECD-Länder)</t>
  </si>
  <si>
    <t xml:space="preserve">    - Irak</t>
  </si>
  <si>
    <t xml:space="preserve">    - Kuwait</t>
  </si>
  <si>
    <t xml:space="preserve">    - Oman</t>
  </si>
  <si>
    <t xml:space="preserve">    - Ver. Arab. Emirate</t>
  </si>
  <si>
    <t xml:space="preserve">  EUROPA (OECD-Länder) </t>
  </si>
  <si>
    <t xml:space="preserve">  Europa (Nicht-OECD-Länder)</t>
  </si>
  <si>
    <t xml:space="preserve">Quelle: Internationale Energie Agentur, Oil Information 2021</t>
  </si>
  <si>
    <t xml:space="preserve">Tabelle 34</t>
  </si>
  <si>
    <r>
      <rPr>
        <b val="true"/>
        <sz val="10"/>
        <rFont val="Times New Roman"/>
        <family val="1"/>
        <charset val="1"/>
      </rPr>
      <t xml:space="preserve"> in Mio. m</t>
    </r>
    <r>
      <rPr>
        <b val="true"/>
        <vertAlign val="superscript"/>
        <sz val="10"/>
        <rFont val="Times New Roman"/>
        <family val="1"/>
        <charset val="1"/>
      </rPr>
      <t xml:space="preserve">3</t>
    </r>
  </si>
  <si>
    <t xml:space="preserve">    - Algerien</t>
  </si>
  <si>
    <t xml:space="preserve">    - Malaysia</t>
  </si>
  <si>
    <t xml:space="preserve">   - Bahrain</t>
  </si>
  <si>
    <t xml:space="preserve">    - Qatar</t>
  </si>
  <si>
    <t xml:space="preserve">    - Deutschland  </t>
  </si>
  <si>
    <t xml:space="preserve">    - Ungarn</t>
  </si>
  <si>
    <t xml:space="preserve">Quelle: Internationale Energie Agentur, Gas Information 2021</t>
  </si>
  <si>
    <t xml:space="preserve">Tabelle 35</t>
  </si>
  <si>
    <t xml:space="preserve"> in Mio. Tonnen</t>
  </si>
  <si>
    <t xml:space="preserve">  AFRIKA (UN)</t>
  </si>
  <si>
    <t xml:space="preserve">  AMERIKA (UN)</t>
  </si>
  <si>
    <t xml:space="preserve">  ASIEN (UN)</t>
  </si>
  <si>
    <t xml:space="preserve">    - Nord-Korea</t>
  </si>
  <si>
    <t xml:space="preserve">    - Vietnam</t>
  </si>
  <si>
    <t xml:space="preserve">  EUROPA (UN)</t>
  </si>
  <si>
    <t xml:space="preserve">    - Polen</t>
  </si>
  <si>
    <t xml:space="preserve">    - Tschechien</t>
  </si>
  <si>
    <t xml:space="preserve">  OZIANIEN (UN)</t>
  </si>
  <si>
    <t xml:space="preserve">1) inkl. Mittlerer Osten</t>
  </si>
  <si>
    <t xml:space="preserve">Quelle: Internationale Energie Agentur, Coal Information 2021</t>
  </si>
  <si>
    <t xml:space="preserve">Tabelle 36</t>
  </si>
  <si>
    <t xml:space="preserve">    - Ägypten</t>
  </si>
  <si>
    <t xml:space="preserve">  PAZIFIK (OECD-Länder)</t>
  </si>
  <si>
    <t xml:space="preserve">Südamerika ohne Chile</t>
  </si>
  <si>
    <t xml:space="preserve">Quelle: Electricity Information 2021</t>
  </si>
  <si>
    <t xml:space="preserve">Kernkraftwerke der Welt</t>
  </si>
  <si>
    <t xml:space="preserve">Tabelle 37</t>
  </si>
  <si>
    <t xml:space="preserve">letzte Änderung: 28.08.2014</t>
  </si>
  <si>
    <t xml:space="preserve">Stand: April 2014</t>
  </si>
  <si>
    <t xml:space="preserve">In Betrieb</t>
  </si>
  <si>
    <t xml:space="preserve">In Bau Stand August 2014</t>
  </si>
  <si>
    <t xml:space="preserve">Beantragt Stand August 2015</t>
  </si>
  <si>
    <t xml:space="preserve">Vorplanung in den nächsten 15 Jahren Stand August 2014</t>
  </si>
  <si>
    <t xml:space="preserve">Kernenergie-erzeugung 2013</t>
  </si>
  <si>
    <t xml:space="preserve">Anteil Gesamt-erzeugung 2013</t>
  </si>
  <si>
    <t xml:space="preserve">Uranium-Ensatz 2014</t>
  </si>
  <si>
    <t xml:space="preserve">Anzahl</t>
  </si>
  <si>
    <t xml:space="preserve">Netto</t>
  </si>
  <si>
    <t xml:space="preserve">Brutto</t>
  </si>
  <si>
    <t xml:space="preserve">t U</t>
  </si>
  <si>
    <t xml:space="preserve">MW e</t>
  </si>
  <si>
    <t xml:space="preserve">Argentina</t>
  </si>
  <si>
    <t xml:space="preserve">Armenia</t>
  </si>
  <si>
    <t xml:space="preserve">Bangladesh</t>
  </si>
  <si>
    <t xml:space="preserve">Belarus</t>
  </si>
  <si>
    <t xml:space="preserve">Belgium</t>
  </si>
  <si>
    <t xml:space="preserve">Brazil</t>
  </si>
  <si>
    <t xml:space="preserve">Bulgaria</t>
  </si>
  <si>
    <t xml:space="preserve">Canada</t>
  </si>
  <si>
    <t xml:space="preserve">Chile</t>
  </si>
  <si>
    <t xml:space="preserve">Czech Republic</t>
  </si>
  <si>
    <t xml:space="preserve">Egypt</t>
  </si>
  <si>
    <t xml:space="preserve">Finland</t>
  </si>
  <si>
    <t xml:space="preserve">France</t>
  </si>
  <si>
    <t xml:space="preserve">Germany</t>
  </si>
  <si>
    <t xml:space="preserve">Hungary</t>
  </si>
  <si>
    <t xml:space="preserve">India</t>
  </si>
  <si>
    <t xml:space="preserve">Indonesia</t>
  </si>
  <si>
    <t xml:space="preserve">Iran</t>
  </si>
  <si>
    <t xml:space="preserve">Israel</t>
  </si>
  <si>
    <t xml:space="preserve">Italy</t>
  </si>
  <si>
    <t xml:space="preserve">Japan</t>
  </si>
  <si>
    <t xml:space="preserve">Jordan</t>
  </si>
  <si>
    <t xml:space="preserve">Kazakhstan</t>
  </si>
  <si>
    <t xml:space="preserve">Korea DPR (North)</t>
  </si>
  <si>
    <t xml:space="preserve">Korea RO (South)</t>
  </si>
  <si>
    <t xml:space="preserve">Lithuania</t>
  </si>
  <si>
    <t xml:space="preserve">Malaysia</t>
  </si>
  <si>
    <t xml:space="preserve">Mexico</t>
  </si>
  <si>
    <t xml:space="preserve">Netherlands</t>
  </si>
  <si>
    <t xml:space="preserve">Pakistan</t>
  </si>
  <si>
    <t xml:space="preserve">Poland</t>
  </si>
  <si>
    <t xml:space="preserve">Romania</t>
  </si>
  <si>
    <t xml:space="preserve">Russia</t>
  </si>
  <si>
    <t xml:space="preserve">Saudi Arabia</t>
  </si>
  <si>
    <t xml:space="preserve">Slovakia</t>
  </si>
  <si>
    <t xml:space="preserve">Slovenia</t>
  </si>
  <si>
    <t xml:space="preserve">South Africa</t>
  </si>
  <si>
    <t xml:space="preserve">Spain</t>
  </si>
  <si>
    <t xml:space="preserve">Sweden</t>
  </si>
  <si>
    <t xml:space="preserve">Switzerland</t>
  </si>
  <si>
    <t xml:space="preserve">Thailand</t>
  </si>
  <si>
    <t xml:space="preserve">Turkey</t>
  </si>
  <si>
    <t xml:space="preserve">Ukraine</t>
  </si>
  <si>
    <t xml:space="preserve">UAE</t>
  </si>
  <si>
    <t xml:space="preserve">United Kingdom</t>
  </si>
  <si>
    <t xml:space="preserve">Vietnam</t>
  </si>
  <si>
    <t xml:space="preserve">andere</t>
  </si>
  <si>
    <t xml:space="preserve"> -</t>
  </si>
  <si>
    <t xml:space="preserve">WORLD</t>
  </si>
  <si>
    <t xml:space="preserve">Quelle: World Nuclear Association 2014 (WNA)</t>
  </si>
  <si>
    <t xml:space="preserve">Summe 439 392.958 372.433 32 28.446 26.940 2.781,9 2.595,3 - 68</t>
  </si>
  <si>
    <t xml:space="preserve">Anmerkungen: In den vergangenen Jahren sind die genehmigten und tatsächlichen Leistungswerte einer Reihe von Kernkraftwerken zum Teil erheblich aufgrund von</t>
  </si>
  <si>
    <t xml:space="preserve">technischen Maßnahmen erhöht bzw. angepasst worden, so in Deutschland, Finnland, Korea, den Niederlanden, Schweden, Slowenien, Ungarn und den USA.</t>
  </si>
  <si>
    <t xml:space="preserve">Entsprechende Änderungen der Brutto- bzw. Nettoleistung sind in den vorliegenden Daten mit Stand 04/2008 berücksichtigt.</t>
  </si>
  <si>
    <t xml:space="preserve">Die atw listet Kernkraftwerke als „in Betrieb“ befindlich ab Erreichen der Erstkritikalität als „nukleares“ Kriterium. Andere Quellen verweisen hier auf die 1. Stromerzeugung</t>
  </si>
  <si>
    <t xml:space="preserve">oder die kommerzielle Inbetriebnahme.</t>
  </si>
  <si>
    <t xml:space="preserve">Projekte werden als „in Bau“ befindlich gelistet, wenn eine Errichtungsgenehmigung vorliegt bzw. nach Aufnahme erster Bautätigkeiten ab Ausschachten der Baugrube.</t>
  </si>
  <si>
    <t xml:space="preserve">[Quellen: Betreiberangaben, IAEO]</t>
  </si>
  <si>
    <t xml:space="preserve">Quelle: atw</t>
  </si>
  <si>
    <t xml:space="preserve">Welturanerzeugung</t>
  </si>
  <si>
    <t xml:space="preserve">Tabelle 38</t>
  </si>
  <si>
    <t xml:space="preserve">in Tonnen Uran</t>
  </si>
  <si>
    <t xml:space="preserve">  Land</t>
  </si>
  <si>
    <t xml:space="preserve">  Australien</t>
  </si>
  <si>
    <t xml:space="preserve">  Kanada</t>
  </si>
  <si>
    <t xml:space="preserve">  Frankreich</t>
  </si>
  <si>
    <t xml:space="preserve">  Gabun</t>
  </si>
  <si>
    <t xml:space="preserve">  Namibia</t>
  </si>
  <si>
    <t xml:space="preserve">  Niger</t>
  </si>
  <si>
    <t xml:space="preserve">  Südafrika</t>
  </si>
  <si>
    <t xml:space="preserve">  USA</t>
  </si>
  <si>
    <t xml:space="preserve">  Russland 1)</t>
  </si>
  <si>
    <t xml:space="preserve">  Kasachstan</t>
  </si>
  <si>
    <t xml:space="preserve">  Ukraine 1)</t>
  </si>
  <si>
    <t xml:space="preserve">  Usbekistan</t>
  </si>
  <si>
    <t xml:space="preserve">  China</t>
  </si>
  <si>
    <t xml:space="preserve">  Tschechische Republik</t>
  </si>
  <si>
    <t xml:space="preserve">  andere Länder</t>
  </si>
  <si>
    <t xml:space="preserve">Welt (gerundet)</t>
  </si>
  <si>
    <t xml:space="preserve">1) geschätzte Werte</t>
  </si>
  <si>
    <t xml:space="preserve"> Quelle: Bundesanstalt für Geowissenschaften und Rohstoffe, ab 1999 World Nuclear Association (WNA)</t>
  </si>
  <si>
    <t xml:space="preserve">Anteil der Kernenergie an der Stromerzeugung </t>
  </si>
  <si>
    <t xml:space="preserve">nach Ländern und Regionen</t>
  </si>
  <si>
    <t xml:space="preserve">Tabelle 39</t>
  </si>
  <si>
    <t xml:space="preserve">Anteil in % an der Gesamtstromerzeugung</t>
  </si>
  <si>
    <t xml:space="preserve">  Deutschland </t>
  </si>
  <si>
    <t xml:space="preserve">  Belgien</t>
  </si>
  <si>
    <t xml:space="preserve">  Niederlande</t>
  </si>
  <si>
    <t xml:space="preserve">  Spanien</t>
  </si>
  <si>
    <t xml:space="preserve">  Japan</t>
  </si>
  <si>
    <t xml:space="preserve">  Schweden</t>
  </si>
  <si>
    <t xml:space="preserve">  Schweiz</t>
  </si>
  <si>
    <t xml:space="preserve">  Finnland</t>
  </si>
  <si>
    <t xml:space="preserve">  Korea (Republik)</t>
  </si>
  <si>
    <t xml:space="preserve">  Russland</t>
  </si>
  <si>
    <t xml:space="preserve">  Litauen</t>
  </si>
  <si>
    <t xml:space="preserve">  Slowakei</t>
  </si>
  <si>
    <t xml:space="preserve">  Slowenien</t>
  </si>
  <si>
    <t xml:space="preserve">  Bulgarien</t>
  </si>
  <si>
    <t xml:space="preserve">  Ukraine</t>
  </si>
  <si>
    <t xml:space="preserve">  Ungarn</t>
  </si>
  <si>
    <t xml:space="preserve">  Rumänien</t>
  </si>
  <si>
    <t xml:space="preserve">  Indien</t>
  </si>
  <si>
    <t xml:space="preserve">  Argentinien</t>
  </si>
  <si>
    <t xml:space="preserve">  Süd-Afrika</t>
  </si>
  <si>
    <t xml:space="preserve">  Frühere Sovietunion</t>
  </si>
  <si>
    <t xml:space="preserve">  Früheres Jugoslawien</t>
  </si>
  <si>
    <t xml:space="preserve">  Europa (EU-27)</t>
  </si>
  <si>
    <t xml:space="preserve">  Afrika</t>
  </si>
  <si>
    <t xml:space="preserve">  OECD</t>
  </si>
  <si>
    <t xml:space="preserve">  OECD Amerika</t>
  </si>
  <si>
    <t xml:space="preserve">  OECD Ozeanien</t>
  </si>
  <si>
    <t xml:space="preserve">  weltweit</t>
  </si>
  <si>
    <t xml:space="preserve">Quellen: Internationale Energieagentur Electricity Information (IEA 2021)</t>
  </si>
  <si>
    <t xml:space="preserve">Tabelle 40</t>
  </si>
  <si>
    <t xml:space="preserve">Anteile in % (2018)</t>
  </si>
  <si>
    <t xml:space="preserve">  WELT  </t>
  </si>
  <si>
    <t xml:space="preserve">    - Saudi-Arabien 1)</t>
  </si>
  <si>
    <t xml:space="preserve">    - Kuwait 1)</t>
  </si>
  <si>
    <t xml:space="preserve">    - Ver.Arab.Emirate</t>
  </si>
  <si>
    <t xml:space="preserve">    - Syrien</t>
  </si>
  <si>
    <t xml:space="preserve">  NORDAMERIKA</t>
  </si>
  <si>
    <t xml:space="preserve">  Asien/Ozeanien</t>
  </si>
  <si>
    <t xml:space="preserve">   GUS</t>
  </si>
  <si>
    <t xml:space="preserve">    - Russland</t>
  </si>
  <si>
    <t xml:space="preserve">    - Kasachstan</t>
  </si>
  <si>
    <t xml:space="preserve">    - Aserbaidschan</t>
  </si>
  <si>
    <t xml:space="preserve">    Europa/ohne GUS</t>
  </si>
  <si>
    <t xml:space="preserve">1) einschließlich der Anteile aus der Neutralen Zone</t>
  </si>
  <si>
    <t xml:space="preserve">Quelle: Bundesanstalt für Geowissenschaften und Rohstoffe</t>
  </si>
  <si>
    <t xml:space="preserve">Erdöl, kumulierte Förderung, Reserven und Ressourcen</t>
  </si>
  <si>
    <t xml:space="preserve">nach wirtschaftspolitischen Ländergruppen 2018</t>
  </si>
  <si>
    <t xml:space="preserve">  Region</t>
  </si>
  <si>
    <t xml:space="preserve">kumulierte Förderung</t>
  </si>
  <si>
    <t xml:space="preserve">Sicher gewinnbare Reserven in Mio. t</t>
  </si>
  <si>
    <t xml:space="preserve">Geschätzte, zusätzliche gewinnbare Ressourcen in Mio. t</t>
  </si>
  <si>
    <t xml:space="preserve">Mio.t</t>
  </si>
  <si>
    <t xml:space="preserve">konven-tionell</t>
  </si>
  <si>
    <t xml:space="preserve">in % an Gesamt-reserven     in %</t>
  </si>
  <si>
    <t xml:space="preserve">Gesamt-ressourcen in %</t>
  </si>
  <si>
    <t xml:space="preserve">OPEC</t>
  </si>
  <si>
    <t xml:space="preserve">OPEC-Golf</t>
  </si>
  <si>
    <t xml:space="preserve">OECD</t>
  </si>
  <si>
    <t xml:space="preserve">EU-28</t>
  </si>
  <si>
    <t xml:space="preserve">Welt</t>
  </si>
  <si>
    <t xml:space="preserve">Tabelle 41</t>
  </si>
  <si>
    <t xml:space="preserve">letzte Änderung: 10.06.2020</t>
  </si>
  <si>
    <r>
      <rPr>
        <b val="true"/>
        <sz val="10"/>
        <rFont val="Times New Roman"/>
        <family val="1"/>
        <charset val="1"/>
      </rPr>
      <t xml:space="preserve">in Mrd. m</t>
    </r>
    <r>
      <rPr>
        <b val="true"/>
        <vertAlign val="superscript"/>
        <sz val="10"/>
        <rFont val="Times New Roman"/>
        <family val="1"/>
        <charset val="1"/>
      </rPr>
      <t xml:space="preserve">3</t>
    </r>
  </si>
  <si>
    <t xml:space="preserve">  WELT 1)</t>
  </si>
  <si>
    <t xml:space="preserve">    - Katar</t>
  </si>
  <si>
    <t xml:space="preserve">    - Saudi-Arabien 2)</t>
  </si>
  <si>
    <t xml:space="preserve">    - Kuwait 2)</t>
  </si>
  <si>
    <t xml:space="preserve"> ---</t>
  </si>
  <si>
    <t xml:space="preserve">  ASIEN/OZEANIEN </t>
  </si>
  <si>
    <t xml:space="preserve">  GUS</t>
  </si>
  <si>
    <t xml:space="preserve">    - Turkmenistan</t>
  </si>
  <si>
    <t xml:space="preserve">    - Usbekistan</t>
  </si>
  <si>
    <t xml:space="preserve">    - Ukraine</t>
  </si>
  <si>
    <t xml:space="preserve">  EUROPA/ohne GUS</t>
  </si>
  <si>
    <t xml:space="preserve">1) Abweichungen in der Summe durch statistische Differenzen</t>
  </si>
  <si>
    <t xml:space="preserve">2) einschließlich der Anteile aus der Neutralen Zone</t>
  </si>
  <si>
    <t xml:space="preserve">Erdgas, kumulierte Förderung, Reserven und Ressourcen</t>
  </si>
  <si>
    <t xml:space="preserve">Sicher gewinnbare Reserven in Mrd.m³</t>
  </si>
  <si>
    <t xml:space="preserve">Geschätzte, zusätzliche gewinnbare Ressourcen in Mrd.m³</t>
  </si>
  <si>
    <r>
      <rPr>
        <b val="true"/>
        <sz val="10"/>
        <rFont val="Times New Roman"/>
        <family val="1"/>
        <charset val="1"/>
      </rPr>
      <t xml:space="preserve">Mrd. m</t>
    </r>
    <r>
      <rPr>
        <b val="true"/>
        <vertAlign val="superscript"/>
        <sz val="10"/>
        <rFont val="Times New Roman"/>
        <family val="1"/>
        <charset val="1"/>
      </rPr>
      <t xml:space="preserve">3</t>
    </r>
  </si>
  <si>
    <t xml:space="preserve">Abweichungen durch Rundungen </t>
  </si>
  <si>
    <t xml:space="preserve">Steinkohle-Vorräte</t>
  </si>
  <si>
    <t xml:space="preserve">Tabelle 42</t>
  </si>
  <si>
    <t xml:space="preserve">Gesamtressourcen</t>
  </si>
  <si>
    <t xml:space="preserve">bauwürdige, ausbringbare Reserven</t>
  </si>
  <si>
    <t xml:space="preserve">in Mio. t </t>
  </si>
  <si>
    <t xml:space="preserve"> Südafrika</t>
  </si>
  <si>
    <t xml:space="preserve"> Mosambik</t>
  </si>
  <si>
    <t xml:space="preserve"> Botswana</t>
  </si>
  <si>
    <t xml:space="preserve"> Simbabwe</t>
  </si>
  <si>
    <t xml:space="preserve"> Nigeria</t>
  </si>
  <si>
    <t xml:space="preserve"> Swaziland</t>
  </si>
  <si>
    <t xml:space="preserve"> Tansania</t>
  </si>
  <si>
    <t xml:space="preserve"> USA</t>
  </si>
  <si>
    <t xml:space="preserve"> Kanada</t>
  </si>
  <si>
    <t xml:space="preserve"> Mexiko</t>
  </si>
  <si>
    <t xml:space="preserve"> Brasilien</t>
  </si>
  <si>
    <t xml:space="preserve"> Kolumbien</t>
  </si>
  <si>
    <t xml:space="preserve"> Venezuela</t>
  </si>
  <si>
    <t xml:space="preserve"> Chile</t>
  </si>
  <si>
    <t xml:space="preserve">  ASIEN/OZEANIEN</t>
  </si>
  <si>
    <t xml:space="preserve"> China</t>
  </si>
  <si>
    <t xml:space="preserve"> Indien</t>
  </si>
  <si>
    <t xml:space="preserve"> Vietnam</t>
  </si>
  <si>
    <t xml:space="preserve"> Indonesien</t>
  </si>
  <si>
    <t xml:space="preserve"> Nordkorea</t>
  </si>
  <si>
    <t xml:space="preserve"> Südkorea</t>
  </si>
  <si>
    <t xml:space="preserve"> Russland</t>
  </si>
  <si>
    <t xml:space="preserve"> Ukraine</t>
  </si>
  <si>
    <t xml:space="preserve"> Kasachstan</t>
  </si>
  <si>
    <t xml:space="preserve"> Usbekistan</t>
  </si>
  <si>
    <t xml:space="preserve"> Polen</t>
  </si>
  <si>
    <t xml:space="preserve"> Deutschland</t>
  </si>
  <si>
    <t xml:space="preserve"> Großbritannien</t>
  </si>
  <si>
    <t xml:space="preserve"> Tschech. Republik</t>
  </si>
  <si>
    <t xml:space="preserve"> Ungarn</t>
  </si>
  <si>
    <t xml:space="preserve"> Türkei</t>
  </si>
  <si>
    <t xml:space="preserve"> Bulgarien</t>
  </si>
  <si>
    <t xml:space="preserve"> Frankreich</t>
  </si>
  <si>
    <t xml:space="preserve"> Slowakei</t>
  </si>
  <si>
    <t xml:space="preserve">  AUSTRALIEN</t>
  </si>
  <si>
    <t xml:space="preserve">Naher Osten</t>
  </si>
  <si>
    <t xml:space="preserve">  ANTARKTIS</t>
  </si>
  <si>
    <t xml:space="preserve">Weichbraunkohle-Vorräte</t>
  </si>
  <si>
    <t xml:space="preserve">Tabelle 42a</t>
  </si>
  <si>
    <t xml:space="preserve">Madagaskar</t>
  </si>
  <si>
    <t xml:space="preserve">Mali</t>
  </si>
  <si>
    <t xml:space="preserve">Marokko</t>
  </si>
  <si>
    <t xml:space="preserve">Niger</t>
  </si>
  <si>
    <t xml:space="preserve">Nigeria</t>
  </si>
  <si>
    <t xml:space="preserve">Sierra Leone</t>
  </si>
  <si>
    <t xml:space="preserve">Zentralafrikanische Republik</t>
  </si>
  <si>
    <t xml:space="preserve">Mexiko</t>
  </si>
  <si>
    <t xml:space="preserve">Argentinien</t>
  </si>
  <si>
    <t xml:space="preserve">Brasilien</t>
  </si>
  <si>
    <t xml:space="preserve">Dominikanische Republik</t>
  </si>
  <si>
    <t xml:space="preserve">Ecuador</t>
  </si>
  <si>
    <t xml:space="preserve">Haiti</t>
  </si>
  <si>
    <t xml:space="preserve">Peru</t>
  </si>
  <si>
    <t xml:space="preserve">Indien</t>
  </si>
  <si>
    <t xml:space="preserve">Mongolei</t>
  </si>
  <si>
    <t xml:space="preserve">Belarus (Weißrussland)</t>
  </si>
  <si>
    <t xml:space="preserve">Russland</t>
  </si>
  <si>
    <t xml:space="preserve">Albanien</t>
  </si>
  <si>
    <t xml:space="preserve">Bosnien-Herzegowina</t>
  </si>
  <si>
    <t xml:space="preserve">Kosovo</t>
  </si>
  <si>
    <t xml:space="preserve">Mazedonien</t>
  </si>
  <si>
    <t xml:space="preserve">Montenegro</t>
  </si>
  <si>
    <t xml:space="preserve">Serbien</t>
  </si>
  <si>
    <t xml:space="preserve">Türkei</t>
  </si>
  <si>
    <t xml:space="preserve">Tabelle 43</t>
  </si>
  <si>
    <t xml:space="preserve">letzter Stand: 08.09.2021</t>
  </si>
  <si>
    <t xml:space="preserve">AUSGABEN FÜR ENERGIEFORSCHUNG</t>
  </si>
  <si>
    <t xml:space="preserve">Bund</t>
  </si>
  <si>
    <t xml:space="preserve">in Mio. € (real 2020)</t>
  </si>
  <si>
    <t xml:space="preserve">in € je Kopf</t>
  </si>
  <si>
    <t xml:space="preserve">in € je 1.000 € BIP (real 2015)</t>
  </si>
  <si>
    <t xml:space="preserve">Anteil der Energieforschung des Bundes an der gesamten Forschungsförderung des Bundes</t>
  </si>
  <si>
    <t xml:space="preserve">Ausgaben für Energieforschung aus Bundesmitteln nach Sektoren in Mio. € (2020)</t>
  </si>
  <si>
    <r>
      <rPr>
        <sz val="10"/>
        <rFont val="Times New Roman"/>
        <family val="1"/>
        <charset val="1"/>
      </rPr>
      <t xml:space="preserve">Energieeffizienz </t>
    </r>
    <r>
      <rPr>
        <vertAlign val="superscript"/>
        <sz val="10"/>
        <rFont val="Times New Roman"/>
        <family val="1"/>
        <charset val="1"/>
      </rPr>
      <t xml:space="preserve">2)</t>
    </r>
  </si>
  <si>
    <t xml:space="preserve">Fossile Energieträger</t>
  </si>
  <si>
    <t xml:space="preserve">Nukleartechnologie</t>
  </si>
  <si>
    <t xml:space="preserve">Wasserstoff und Brennstoffzellen</t>
  </si>
  <si>
    <t xml:space="preserve">Sonstige Energien und Speichertechnologien</t>
  </si>
  <si>
    <t xml:space="preserve">Andere übergreifende Technologieforschung</t>
  </si>
  <si>
    <t xml:space="preserve">Gesamtausgaben</t>
  </si>
  <si>
    <t xml:space="preserve">Quellen:Stifterverband für die Deutsche Wissenschaft, Internationale Energieagentur, Bundesbericht Forschung und Innovation, IEA Energy Technology RD&amp;D (2021 edition)</t>
  </si>
  <si>
    <t xml:space="preserve">1) ausgewählte Schlüsselbranchen, geschätzt</t>
  </si>
  <si>
    <t xml:space="preserve">2) ohne fossile Energieträger, Wasserstoff/Brennstoffzellen und Speicher</t>
  </si>
  <si>
    <t xml:space="preserve">Tabelle 44</t>
  </si>
  <si>
    <t xml:space="preserve">Jährliche Bewilligungen der EU-Kommission für Energieforschung in Mio. Euro (nominal)</t>
  </si>
  <si>
    <t xml:space="preserve">Nichtnukleare Energieforschung </t>
  </si>
  <si>
    <t xml:space="preserve">  - Demonstrationsmaßnahmen (DG TREN/ ENER) 1)</t>
  </si>
  <si>
    <r>
      <rPr>
        <sz val="10"/>
        <rFont val="Times New Roman"/>
        <family val="1"/>
        <charset val="1"/>
      </rPr>
      <t xml:space="preserve">  - FuE-Maßnahmen (DG Forschung)</t>
    </r>
    <r>
      <rPr>
        <vertAlign val="superscript"/>
        <sz val="10"/>
        <rFont val="Times New Roman"/>
        <family val="1"/>
        <charset val="1"/>
      </rPr>
      <t xml:space="preserve">*)</t>
    </r>
    <r>
      <rPr>
        <sz val="10"/>
        <rFont val="Times New Roman"/>
        <family val="1"/>
        <charset val="1"/>
      </rPr>
      <t xml:space="preserve"> </t>
    </r>
    <r>
      <rPr>
        <vertAlign val="superscript"/>
        <sz val="10"/>
        <rFont val="Times New Roman"/>
        <family val="1"/>
        <charset val="1"/>
      </rPr>
      <t xml:space="preserve"> 2)</t>
    </r>
  </si>
  <si>
    <t xml:space="preserve">  - Energiestrategie </t>
  </si>
  <si>
    <t xml:space="preserve">  - Forschungsinfrastrukturen   </t>
  </si>
  <si>
    <r>
      <rPr>
        <sz val="10"/>
        <rFont val="Times New Roman"/>
        <family val="1"/>
        <charset val="1"/>
      </rPr>
      <t xml:space="preserve">  - Verbreitung von Energietechnologien</t>
    </r>
    <r>
      <rPr>
        <vertAlign val="superscript"/>
        <sz val="10"/>
        <rFont val="Times New Roman"/>
        <family val="1"/>
        <charset val="1"/>
      </rPr>
      <t xml:space="preserve"> **)</t>
    </r>
  </si>
  <si>
    <t xml:space="preserve">Nukleare Energieforschung (EURATOM)</t>
  </si>
  <si>
    <t xml:space="preserve">  - Sicherheit Kernspaltung</t>
  </si>
  <si>
    <t xml:space="preserve">  - Fusion</t>
  </si>
  <si>
    <t xml:space="preserve">Jährliche Bewilligung der EU-Kommission für Energieforschung in Mio. Euro (real 2010) ***)</t>
  </si>
  <si>
    <r>
      <rPr>
        <sz val="10"/>
        <rFont val="Times New Roman"/>
        <family val="1"/>
        <charset val="1"/>
      </rPr>
      <t xml:space="preserve">  - Demonstrationsmaßnahmen (DG TREN)</t>
    </r>
    <r>
      <rPr>
        <vertAlign val="superscript"/>
        <sz val="10"/>
        <rFont val="Times New Roman"/>
        <family val="1"/>
        <charset val="1"/>
      </rPr>
      <t xml:space="preserve"> 1)</t>
    </r>
  </si>
  <si>
    <r>
      <rPr>
        <sz val="10"/>
        <rFont val="Times New Roman"/>
        <family val="1"/>
        <charset val="1"/>
      </rPr>
      <t xml:space="preserve">  - FuE-Maßnahmen (DG Forschung)</t>
    </r>
    <r>
      <rPr>
        <vertAlign val="superscript"/>
        <sz val="10"/>
        <rFont val="Times New Roman"/>
        <family val="1"/>
        <charset val="1"/>
      </rPr>
      <t xml:space="preserve"> *) 2)</t>
    </r>
  </si>
  <si>
    <r>
      <rPr>
        <sz val="10"/>
        <rFont val="Times New Roman"/>
        <family val="1"/>
        <charset val="1"/>
      </rPr>
      <t xml:space="preserve">  - Verbreitung von Energietechnologien </t>
    </r>
    <r>
      <rPr>
        <vertAlign val="superscript"/>
        <sz val="10"/>
        <rFont val="Times New Roman"/>
        <family val="1"/>
        <charset val="1"/>
      </rPr>
      <t xml:space="preserve">**)</t>
    </r>
  </si>
  <si>
    <t xml:space="preserve">Ausgaben ausgesuchter IEA-Mitgliedstaaten für Energieforschung in Mio. € (real 2020)</t>
  </si>
  <si>
    <t xml:space="preserve">  Dänemark</t>
  </si>
  <si>
    <t xml:space="preserve">..</t>
  </si>
  <si>
    <r>
      <rPr>
        <b val="true"/>
        <sz val="10"/>
        <rFont val="Times New Roman"/>
        <family val="1"/>
        <charset val="1"/>
      </rPr>
      <t xml:space="preserve">  Deutschland </t>
    </r>
    <r>
      <rPr>
        <b val="true"/>
        <vertAlign val="superscript"/>
        <sz val="10"/>
        <rFont val="Times New Roman"/>
        <family val="1"/>
        <charset val="1"/>
      </rPr>
      <t xml:space="preserve">3)</t>
    </r>
  </si>
  <si>
    <t xml:space="preserve">  Italien</t>
  </si>
  <si>
    <t xml:space="preserve">  EU</t>
  </si>
  <si>
    <t xml:space="preserve">***) Deflationiert mit dem BIP-Index EU-27</t>
  </si>
  <si>
    <t xml:space="preserve">Quellen: Europäische Kommission, Bundesministerium für Wirtschaft und Energie, Internationale Energie Agentur 2021</t>
  </si>
</sst>
</file>

<file path=xl/styles.xml><?xml version="1.0" encoding="utf-8"?>
<styleSheet xmlns="http://schemas.openxmlformats.org/spreadsheetml/2006/main">
  <numFmts count="78">
    <numFmt numFmtId="164" formatCode="General"/>
    <numFmt numFmtId="165" formatCode="#,##0.00"/>
    <numFmt numFmtId="166" formatCode="_(* #,##0_);_(* \(#,##0\);_(* \-_);_(@_)"/>
    <numFmt numFmtId="167" formatCode="_-* #,##0\ _€_-;\-* #,##0\ _€_-;_-* &quot;- &quot;_€_-;_-@_-"/>
    <numFmt numFmtId="168" formatCode="_(\$* #,##0_);_(\$* \(#,##0\);_(\$* \-_);_(@_)"/>
    <numFmt numFmtId="169" formatCode="_-* #,##0.00\ _D_M_-;\-* #,##0.00\ _D_M_-;_-* \-??\ _D_M_-;_-@_-"/>
    <numFmt numFmtId="170" formatCode="@"/>
    <numFmt numFmtId="171" formatCode="0"/>
    <numFmt numFmtId="172" formatCode="General&quot;  &quot;"/>
    <numFmt numFmtId="173" formatCode="#,##0&quot;  &quot;"/>
    <numFmt numFmtId="174" formatCode="#,###&quot;       &quot;"/>
    <numFmt numFmtId="175" formatCode="0.000"/>
    <numFmt numFmtId="176" formatCode="0.0&quot;   &quot;"/>
    <numFmt numFmtId="177" formatCode="0.000&quot;   &quot;"/>
    <numFmt numFmtId="178" formatCode="#,##0&quot;   &quot;"/>
    <numFmt numFmtId="179" formatCode="0.0&quot;  &quot;"/>
    <numFmt numFmtId="180" formatCode="0&quot;   &quot;"/>
    <numFmt numFmtId="181" formatCode="0&quot;  &quot;"/>
    <numFmt numFmtId="182" formatCode="#,##0.00&quot;   &quot;"/>
    <numFmt numFmtId="183" formatCode="#,##0.0&quot;   &quot;"/>
    <numFmt numFmtId="184" formatCode="#,##0.000000&quot;   &quot;"/>
    <numFmt numFmtId="185" formatCode="#,###.0&quot;   &quot;"/>
    <numFmt numFmtId="186" formatCode="0,000.0&quot;   &quot;"/>
    <numFmt numFmtId="187" formatCode="0.0"/>
    <numFmt numFmtId="188" formatCode="#\ ##0.00;\-#\ ##0.00;\–"/>
    <numFmt numFmtId="189" formatCode="#,##0.0&quot;  &quot;"/>
    <numFmt numFmtId="190" formatCode="#,##0.000&quot;   &quot;"/>
    <numFmt numFmtId="191" formatCode="dd/mm/yyyy"/>
    <numFmt numFmtId="192" formatCode="dd/\ mmm"/>
    <numFmt numFmtId="193" formatCode="#,##0"/>
    <numFmt numFmtId="194" formatCode="0.00000"/>
    <numFmt numFmtId="195" formatCode="General"/>
    <numFmt numFmtId="196" formatCode="0.0_ ;[RED]\-0.0\ "/>
    <numFmt numFmtId="197" formatCode="\(0.0\)"/>
    <numFmt numFmtId="198" formatCode="0.0\ "/>
    <numFmt numFmtId="199" formatCode="#,##0.00000&quot;   &quot;"/>
    <numFmt numFmtId="200" formatCode="#,##0.0000&quot;   &quot;"/>
    <numFmt numFmtId="201" formatCode="0.00"/>
    <numFmt numFmtId="202" formatCode="#,##0.0"/>
    <numFmt numFmtId="203" formatCode="#,##0.000&quot;  &quot;"/>
    <numFmt numFmtId="204" formatCode="#,##0.00&quot;  &quot;"/>
    <numFmt numFmtId="205" formatCode="#\ ##0"/>
    <numFmt numFmtId="206" formatCode="#,##0.000"/>
    <numFmt numFmtId="207" formatCode="#,##0.000000&quot;  &quot;"/>
    <numFmt numFmtId="208" formatCode="#,#00.0"/>
    <numFmt numFmtId="209" formatCode="#,##0&quot;    &quot;"/>
    <numFmt numFmtId="210" formatCode="#,##0.00&quot;    &quot;"/>
    <numFmt numFmtId="211" formatCode="#,##0.0&quot;    &quot;"/>
    <numFmt numFmtId="212" formatCode="\(0,000\)"/>
    <numFmt numFmtId="213" formatCode="#,##0\ "/>
    <numFmt numFmtId="214" formatCode="#,##0.000\ "/>
    <numFmt numFmtId="215" formatCode="_-* #,##0\ _-;\-* #,##0\ _-;_-* &quot;- &quot;_-;_-@_-"/>
    <numFmt numFmtId="216" formatCode="\+0&quot;  &quot;"/>
    <numFmt numFmtId="217" formatCode="#,##0&quot;      &quot;"/>
    <numFmt numFmtId="218" formatCode="#,##0&quot;     &quot;"/>
    <numFmt numFmtId="219" formatCode="#,##0.00_ ;[RED]\-#,##0.00\ "/>
    <numFmt numFmtId="220" formatCode="0.000\ "/>
    <numFmt numFmtId="221" formatCode="0.000&quot;  &quot;"/>
    <numFmt numFmtId="222" formatCode="0.0000&quot;  &quot;"/>
    <numFmt numFmtId="223" formatCode="0.0000"/>
    <numFmt numFmtId="224" formatCode="#,##0.0000"/>
    <numFmt numFmtId="225" formatCode="#,##0.0#"/>
    <numFmt numFmtId="226" formatCode="0,000&quot;          &quot;"/>
    <numFmt numFmtId="227" formatCode="0&quot;          &quot;"/>
    <numFmt numFmtId="228" formatCode="0.00&quot;  &quot;"/>
    <numFmt numFmtId="229" formatCode="0.00&quot;    &quot;"/>
    <numFmt numFmtId="230" formatCode="0.000&quot;    &quot;"/>
    <numFmt numFmtId="231" formatCode="0.0&quot;    &quot;"/>
    <numFmt numFmtId="232" formatCode="0.00_ ;[RED]\-0.00\ "/>
    <numFmt numFmtId="233" formatCode="#,###&quot;  &quot;"/>
    <numFmt numFmtId="234" formatCode="0,000&quot;  &quot;"/>
    <numFmt numFmtId="235" formatCode="0&quot;    &quot;"/>
    <numFmt numFmtId="236" formatCode="0.0&quot;     &quot;"/>
    <numFmt numFmtId="237" formatCode="0.00&quot;     &quot;"/>
    <numFmt numFmtId="238" formatCode="0&quot;     &quot;"/>
    <numFmt numFmtId="239" formatCode="0\ "/>
    <numFmt numFmtId="240" formatCode="0.00\ "/>
    <numFmt numFmtId="241" formatCode="0.00&quot;   &quot;"/>
  </numFmts>
  <fonts count="96">
    <font>
      <b val="true"/>
      <sz val="12"/>
      <name val="NewCenturySchlbk"/>
      <family val="0"/>
      <charset val="1"/>
    </font>
    <font>
      <sz val="10"/>
      <name val="Arial"/>
      <family val="0"/>
    </font>
    <font>
      <sz val="10"/>
      <name val="Arial"/>
      <family val="0"/>
    </font>
    <font>
      <sz val="10"/>
      <name val="Arial"/>
      <family val="0"/>
    </font>
    <font>
      <sz val="11"/>
      <color rgb="FF000000"/>
      <name val="Calibri"/>
      <family val="2"/>
      <charset val="1"/>
    </font>
    <font>
      <sz val="11"/>
      <color rgb="FFFFFFFF"/>
      <name val="Calibri"/>
      <family val="2"/>
      <charset val="1"/>
    </font>
    <font>
      <b val="true"/>
      <sz val="9"/>
      <name val="Times New Roman"/>
      <family val="1"/>
      <charset val="1"/>
    </font>
    <font>
      <sz val="10"/>
      <name val="Arial"/>
      <family val="2"/>
      <charset val="1"/>
    </font>
    <font>
      <sz val="10"/>
      <color rgb="FF000000"/>
      <name val="Calibri"/>
      <family val="2"/>
      <charset val="1"/>
    </font>
    <font>
      <sz val="11"/>
      <name val="Arial"/>
      <family val="2"/>
      <charset val="1"/>
    </font>
    <font>
      <b val="true"/>
      <sz val="10"/>
      <name val="Arial"/>
      <family val="0"/>
      <charset val="1"/>
    </font>
    <font>
      <sz val="10"/>
      <name val="MS Sans Serif"/>
      <family val="2"/>
      <charset val="1"/>
    </font>
    <font>
      <sz val="10"/>
      <name val="Arial"/>
      <family val="0"/>
      <charset val="1"/>
    </font>
    <font>
      <b val="true"/>
      <sz val="11"/>
      <name val="Arial"/>
      <family val="2"/>
      <charset val="1"/>
    </font>
    <font>
      <b val="true"/>
      <sz val="12"/>
      <name val="Arial"/>
      <family val="2"/>
      <charset val="1"/>
    </font>
    <font>
      <sz val="12"/>
      <name val="Arial"/>
      <family val="2"/>
      <charset val="1"/>
    </font>
    <font>
      <sz val="8"/>
      <name val="Arial"/>
      <family val="2"/>
      <charset val="1"/>
    </font>
    <font>
      <b val="true"/>
      <sz val="10"/>
      <color rgb="FF0066CC"/>
      <name val="Arial"/>
      <family val="2"/>
      <charset val="1"/>
    </font>
    <font>
      <b val="true"/>
      <sz val="10"/>
      <color rgb="FF0000FF"/>
      <name val="Arial"/>
      <family val="2"/>
      <charset val="1"/>
    </font>
    <font>
      <b val="true"/>
      <sz val="14"/>
      <name val="Arial"/>
      <family val="0"/>
      <charset val="1"/>
    </font>
    <font>
      <b val="true"/>
      <sz val="18"/>
      <name val="Times New Roman"/>
      <family val="1"/>
      <charset val="1"/>
    </font>
    <font>
      <b val="true"/>
      <sz val="16"/>
      <name val="Times New Roman"/>
      <family val="1"/>
      <charset val="1"/>
    </font>
    <font>
      <b val="true"/>
      <sz val="14"/>
      <name val="Times New Roman"/>
      <family val="1"/>
      <charset val="1"/>
    </font>
    <font>
      <sz val="16"/>
      <name val="Times New Roman"/>
      <family val="1"/>
      <charset val="1"/>
    </font>
    <font>
      <sz val="10"/>
      <name val="Times New Roman"/>
      <family val="1"/>
      <charset val="1"/>
    </font>
    <font>
      <vertAlign val="subscript"/>
      <sz val="10"/>
      <name val="Times New Roman"/>
      <family val="1"/>
      <charset val="1"/>
    </font>
    <font>
      <sz val="12"/>
      <name val="Times New Roman"/>
      <family val="1"/>
      <charset val="1"/>
    </font>
    <font>
      <sz val="14"/>
      <name val="Times New Roman"/>
      <family val="1"/>
      <charset val="1"/>
    </font>
    <font>
      <sz val="12"/>
      <name val="NewCenturySchlbk"/>
      <family val="0"/>
      <charset val="1"/>
    </font>
    <font>
      <sz val="8"/>
      <name val="Times New Roman"/>
      <family val="1"/>
      <charset val="1"/>
    </font>
    <font>
      <b val="true"/>
      <sz val="10"/>
      <name val="Times New Roman"/>
      <family val="1"/>
      <charset val="1"/>
    </font>
    <font>
      <vertAlign val="superscript"/>
      <sz val="10"/>
      <name val="Times New Roman"/>
      <family val="1"/>
      <charset val="1"/>
    </font>
    <font>
      <b val="true"/>
      <vertAlign val="superscript"/>
      <sz val="10"/>
      <name val="Times New Roman"/>
      <family val="1"/>
      <charset val="1"/>
    </font>
    <font>
      <sz val="10"/>
      <name val="NewCenturySchlbk"/>
      <family val="0"/>
      <charset val="1"/>
    </font>
    <font>
      <b val="true"/>
      <sz val="12"/>
      <name val="Times New Roman"/>
      <family val="1"/>
      <charset val="1"/>
    </font>
    <font>
      <vertAlign val="superscript"/>
      <sz val="10"/>
      <name val="Arial"/>
      <family val="2"/>
      <charset val="1"/>
    </font>
    <font>
      <b val="true"/>
      <i val="true"/>
      <sz val="12"/>
      <name val="NewCenturySchlbk"/>
      <family val="0"/>
      <charset val="1"/>
    </font>
    <font>
      <vertAlign val="superscript"/>
      <sz val="9"/>
      <name val="Arial"/>
      <family val="2"/>
      <charset val="1"/>
    </font>
    <font>
      <sz val="9"/>
      <name val="Arial"/>
      <family val="2"/>
      <charset val="1"/>
    </font>
    <font>
      <b val="true"/>
      <sz val="9"/>
      <name val="NewCenturySchlbk"/>
      <family val="0"/>
      <charset val="1"/>
    </font>
    <font>
      <b val="true"/>
      <sz val="8"/>
      <name val="NewCenturySchlbk"/>
      <family val="0"/>
      <charset val="1"/>
    </font>
    <font>
      <i val="true"/>
      <sz val="6"/>
      <name val="Times New Roman"/>
      <family val="1"/>
      <charset val="1"/>
    </font>
    <font>
      <sz val="8"/>
      <name val="Arial"/>
      <family val="0"/>
      <charset val="1"/>
    </font>
    <font>
      <b val="true"/>
      <sz val="8"/>
      <name val="Times New Roman"/>
      <family val="1"/>
      <charset val="1"/>
    </font>
    <font>
      <sz val="7"/>
      <name val="Times New Roman"/>
      <family val="1"/>
      <charset val="1"/>
    </font>
    <font>
      <i val="true"/>
      <sz val="8"/>
      <name val="Times New Roman"/>
      <family val="1"/>
      <charset val="1"/>
    </font>
    <font>
      <b val="true"/>
      <vertAlign val="superscript"/>
      <sz val="12"/>
      <name val="Times New Roman"/>
      <family val="1"/>
      <charset val="1"/>
    </font>
    <font>
      <sz val="11"/>
      <color rgb="FF000000"/>
      <name val="Arial"/>
      <family val="0"/>
    </font>
    <font>
      <i val="true"/>
      <sz val="10"/>
      <name val="Times New Roman"/>
      <family val="1"/>
      <charset val="1"/>
    </font>
    <font>
      <i val="true"/>
      <sz val="12"/>
      <name val="Times New Roman"/>
      <family val="1"/>
      <charset val="1"/>
    </font>
    <font>
      <b val="true"/>
      <sz val="12"/>
      <color rgb="FFFF0000"/>
      <name val="Times New Roman"/>
      <family val="1"/>
      <charset val="1"/>
    </font>
    <font>
      <sz val="10"/>
      <color rgb="FF000000"/>
      <name val="Tahoma"/>
      <family val="2"/>
      <charset val="1"/>
    </font>
    <font>
      <b val="true"/>
      <u val="single"/>
      <sz val="12"/>
      <name val="NewCenturySchlbk"/>
      <family val="0"/>
      <charset val="1"/>
    </font>
    <font>
      <b val="true"/>
      <i val="true"/>
      <sz val="10"/>
      <name val="Times New Roman"/>
      <family val="1"/>
      <charset val="1"/>
    </font>
    <font>
      <b val="true"/>
      <u val="single"/>
      <sz val="10"/>
      <name val="NewCenturySchlbk"/>
      <family val="0"/>
      <charset val="1"/>
    </font>
    <font>
      <b val="true"/>
      <sz val="10"/>
      <name val="NewCenturySchlbk"/>
      <family val="0"/>
      <charset val="1"/>
    </font>
    <font>
      <b val="true"/>
      <u val="single"/>
      <sz val="10"/>
      <name val="Times New Roman"/>
      <family val="1"/>
      <charset val="1"/>
    </font>
    <font>
      <i val="true"/>
      <sz val="12"/>
      <name val="NewCenturySchlbk"/>
      <family val="0"/>
      <charset val="1"/>
    </font>
    <font>
      <b val="true"/>
      <i val="true"/>
      <sz val="12"/>
      <name val="Times New Roman"/>
      <family val="1"/>
      <charset val="1"/>
    </font>
    <font>
      <b val="true"/>
      <sz val="11"/>
      <name val="Times New Roman"/>
      <family val="1"/>
      <charset val="1"/>
    </font>
    <font>
      <b val="true"/>
      <vertAlign val="subscript"/>
      <sz val="10"/>
      <name val="Times New Roman"/>
      <family val="1"/>
      <charset val="1"/>
    </font>
    <font>
      <b val="true"/>
      <vertAlign val="subscript"/>
      <sz val="8"/>
      <name val="Times New Roman"/>
      <family val="1"/>
      <charset val="1"/>
    </font>
    <font>
      <vertAlign val="superscript"/>
      <sz val="14"/>
      <name val="Arial"/>
      <family val="2"/>
      <charset val="1"/>
    </font>
    <font>
      <b val="true"/>
      <vertAlign val="subscript"/>
      <sz val="14"/>
      <name val="Times New Roman"/>
      <family val="1"/>
      <charset val="1"/>
    </font>
    <font>
      <sz val="9"/>
      <name val="Times New Roman"/>
      <family val="1"/>
      <charset val="1"/>
    </font>
    <font>
      <i val="true"/>
      <sz val="9"/>
      <name val="Times New Roman"/>
      <family val="1"/>
      <charset val="1"/>
    </font>
    <font>
      <i val="true"/>
      <sz val="8"/>
      <name val="Arial"/>
      <family val="0"/>
      <charset val="1"/>
    </font>
    <font>
      <i val="true"/>
      <sz val="16"/>
      <name val="Times New Roman"/>
      <family val="1"/>
      <charset val="1"/>
    </font>
    <font>
      <b val="true"/>
      <sz val="13"/>
      <name val="Times New Roman"/>
      <family val="1"/>
      <charset val="1"/>
    </font>
    <font>
      <sz val="8.25"/>
      <name val="Times New Roman"/>
      <family val="1"/>
      <charset val="1"/>
    </font>
    <font>
      <b val="true"/>
      <sz val="12"/>
      <color rgb="FFFFFFFF"/>
      <name val="Times New Roman"/>
      <family val="1"/>
      <charset val="1"/>
    </font>
    <font>
      <b val="true"/>
      <i val="true"/>
      <sz val="16"/>
      <name val="Times New Roman"/>
      <family val="1"/>
      <charset val="1"/>
    </font>
    <font>
      <b val="true"/>
      <sz val="10"/>
      <name val="Arial"/>
      <family val="2"/>
      <charset val="1"/>
    </font>
    <font>
      <sz val="10"/>
      <name val="Calibri"/>
      <family val="2"/>
      <charset val="1"/>
    </font>
    <font>
      <b val="true"/>
      <sz val="10"/>
      <name val="Calibri"/>
      <family val="2"/>
      <charset val="1"/>
    </font>
    <font>
      <i val="true"/>
      <vertAlign val="superscript"/>
      <sz val="10"/>
      <name val="Times New Roman"/>
      <family val="1"/>
      <charset val="1"/>
    </font>
    <font>
      <b val="true"/>
      <vertAlign val="superscript"/>
      <sz val="11"/>
      <name val="Times New Roman"/>
      <family val="1"/>
      <charset val="1"/>
    </font>
    <font>
      <b val="true"/>
      <vertAlign val="superscript"/>
      <sz val="14"/>
      <name val="Times New Roman"/>
      <family val="1"/>
      <charset val="1"/>
    </font>
    <font>
      <b val="true"/>
      <sz val="11"/>
      <color rgb="FF808080"/>
      <name val="Arial"/>
      <family val="2"/>
      <charset val="1"/>
    </font>
    <font>
      <b val="true"/>
      <sz val="9"/>
      <color rgb="FF808080"/>
      <name val="Arial"/>
      <family val="2"/>
      <charset val="1"/>
    </font>
    <font>
      <b val="true"/>
      <sz val="9"/>
      <color rgb="FF000000"/>
      <name val="Arial"/>
      <family val="2"/>
      <charset val="1"/>
    </font>
    <font>
      <b val="true"/>
      <sz val="12"/>
      <color rgb="FF808080"/>
      <name val="Arial"/>
      <family val="2"/>
      <charset val="1"/>
    </font>
    <font>
      <b val="true"/>
      <sz val="9"/>
      <name val="Arial"/>
      <family val="0"/>
      <charset val="1"/>
    </font>
    <font>
      <b val="true"/>
      <vertAlign val="superscript"/>
      <sz val="9"/>
      <name val="Times New Roman"/>
      <family val="1"/>
      <charset val="1"/>
    </font>
    <font>
      <sz val="18"/>
      <name val="Times New Roman"/>
      <family val="1"/>
      <charset val="1"/>
    </font>
    <font>
      <b val="true"/>
      <sz val="16"/>
      <name val="NewCenturySchlbk"/>
      <family val="0"/>
      <charset val="1"/>
    </font>
    <font>
      <sz val="11"/>
      <name val="NewCenturySchlbk"/>
      <family val="0"/>
      <charset val="1"/>
    </font>
    <font>
      <sz val="9"/>
      <name val="NewCenturySchlbk"/>
      <family val="0"/>
      <charset val="1"/>
    </font>
    <font>
      <b val="true"/>
      <sz val="8"/>
      <name val="Arial"/>
      <family val="2"/>
      <charset val="1"/>
    </font>
    <font>
      <i val="true"/>
      <sz val="14"/>
      <name val="Times New Roman"/>
      <family val="1"/>
      <charset val="1"/>
    </font>
    <font>
      <sz val="8"/>
      <name val="NewCenturySchlbk"/>
      <family val="0"/>
      <charset val="1"/>
    </font>
    <font>
      <b val="true"/>
      <sz val="11"/>
      <name val="NewCenturySchlbk"/>
      <family val="0"/>
      <charset val="1"/>
    </font>
    <font>
      <i val="true"/>
      <sz val="10"/>
      <name val="Arial"/>
      <family val="0"/>
      <charset val="1"/>
    </font>
    <font>
      <sz val="8"/>
      <color rgb="FF000000"/>
      <name val="Tahoma"/>
      <family val="2"/>
      <charset val="1"/>
    </font>
    <font>
      <b val="true"/>
      <sz val="12"/>
      <color rgb="FFFF0000"/>
      <name val="NewCenturySchlbk"/>
      <family val="0"/>
      <charset val="1"/>
    </font>
    <font>
      <sz val="7"/>
      <name val="Arial"/>
      <family val="2"/>
      <charset val="1"/>
    </font>
  </fonts>
  <fills count="26">
    <fill>
      <patternFill patternType="none"/>
    </fill>
    <fill>
      <patternFill patternType="gray125"/>
    </fill>
    <fill>
      <patternFill patternType="solid">
        <fgColor rgb="FFCCCCFF"/>
        <bgColor rgb="FFC0C0C0"/>
      </patternFill>
    </fill>
    <fill>
      <patternFill patternType="solid">
        <fgColor rgb="FFFF99CC"/>
        <bgColor rgb="FFFF8080"/>
      </patternFill>
    </fill>
    <fill>
      <patternFill patternType="solid">
        <fgColor rgb="FFCCFFCC"/>
        <bgColor rgb="FFCCFFFF"/>
      </patternFill>
    </fill>
    <fill>
      <patternFill patternType="solid">
        <fgColor rgb="FFCC99FF"/>
        <bgColor rgb="FF9999FF"/>
      </patternFill>
    </fill>
    <fill>
      <patternFill patternType="solid">
        <fgColor rgb="FFCCFFFF"/>
        <bgColor rgb="FFCCFFCC"/>
      </patternFill>
    </fill>
    <fill>
      <patternFill patternType="solid">
        <fgColor rgb="FFFFCC99"/>
        <bgColor rgb="FFC0C0C0"/>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FF00"/>
      </patternFill>
    </fill>
    <fill>
      <patternFill patternType="solid">
        <fgColor rgb="FF0066CC"/>
        <bgColor rgb="FF008080"/>
      </patternFill>
    </fill>
    <fill>
      <patternFill patternType="solid">
        <fgColor rgb="FF800080"/>
        <bgColor rgb="FF800080"/>
      </patternFill>
    </fill>
    <fill>
      <patternFill patternType="solid">
        <fgColor rgb="FF33CCCC"/>
        <bgColor rgb="FF00CCFF"/>
      </patternFill>
    </fill>
    <fill>
      <patternFill patternType="solid">
        <fgColor rgb="FFFF9900"/>
        <bgColor rgb="FFFFCC00"/>
      </patternFill>
    </fill>
    <fill>
      <patternFill patternType="solid">
        <fgColor rgb="FFC0C0C0"/>
        <bgColor rgb="FFCCCCFF"/>
      </patternFill>
    </fill>
    <fill>
      <patternFill patternType="solid">
        <fgColor rgb="FFFFFF00"/>
        <bgColor rgb="FFFFFF00"/>
      </patternFill>
    </fill>
    <fill>
      <patternFill patternType="solid">
        <fgColor rgb="FF99CC00"/>
        <bgColor rgb="FF92D050"/>
      </patternFill>
    </fill>
    <fill>
      <patternFill patternType="solid">
        <fgColor rgb="FF339966"/>
        <bgColor rgb="FF008080"/>
      </patternFill>
    </fill>
    <fill>
      <patternFill patternType="solid">
        <fgColor rgb="FFFFFFFF"/>
        <bgColor rgb="FFF2F2F2"/>
      </patternFill>
    </fill>
    <fill>
      <patternFill patternType="solid">
        <fgColor rgb="FFF2F2F2"/>
        <bgColor rgb="FFFFFFFF"/>
      </patternFill>
    </fill>
    <fill>
      <patternFill patternType="solid">
        <fgColor rgb="FFFFFFCC"/>
        <bgColor rgb="FFFFFFFF"/>
      </patternFill>
    </fill>
    <fill>
      <patternFill patternType="solid">
        <fgColor rgb="FFFF6600"/>
        <bgColor rgb="FFFF9900"/>
      </patternFill>
    </fill>
    <fill>
      <patternFill patternType="solid">
        <fgColor rgb="FFFF0000"/>
        <bgColor rgb="FF993300"/>
      </patternFill>
    </fill>
    <fill>
      <patternFill patternType="solid">
        <fgColor rgb="FF92D050"/>
        <bgColor rgb="FF99CC00"/>
      </patternFill>
    </fill>
  </fills>
  <borders count="90">
    <border diagonalUp="false" diagonalDown="false">
      <left/>
      <right/>
      <top/>
      <bottom/>
      <diagonal/>
    </border>
    <border diagonalUp="false" diagonalDown="false">
      <left/>
      <right style="thin"/>
      <top/>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style="thin"/>
      <right style="thin"/>
      <top/>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thin"/>
      <top style="thin"/>
      <bottom/>
      <diagonal/>
    </border>
    <border diagonalUp="false" diagonalDown="false">
      <left style="thin"/>
      <right style="thin"/>
      <top/>
      <bottom style="thin"/>
      <diagonal/>
    </border>
    <border diagonalUp="false" diagonalDown="false">
      <left/>
      <right/>
      <top style="thin"/>
      <bottom style="thin"/>
      <diagonal/>
    </border>
    <border diagonalUp="false" diagonalDown="true">
      <left style="thin"/>
      <right style="hair"/>
      <top style="thin"/>
      <bottom style="thin"/>
      <diagonal style="thin"/>
    </border>
    <border diagonalUp="false" diagonalDown="false">
      <left style="hair"/>
      <right style="hair"/>
      <top/>
      <bottom/>
      <diagonal/>
    </border>
    <border diagonalUp="false" diagonalDown="false">
      <left style="hair"/>
      <right style="thin"/>
      <top/>
      <bottom/>
      <diagonal/>
    </border>
    <border diagonalUp="false" diagonalDown="false">
      <left style="thin"/>
      <right/>
      <top style="thin"/>
      <bottom style="hair"/>
      <diagonal/>
    </border>
    <border diagonalUp="false" diagonalDown="false">
      <left/>
      <right/>
      <top style="thin"/>
      <bottom style="hair"/>
      <diagonal/>
    </border>
    <border diagonalUp="false" diagonalDown="false">
      <left style="hair"/>
      <right style="hair"/>
      <top style="thin"/>
      <bottom style="hair"/>
      <diagonal/>
    </border>
    <border diagonalUp="false" diagonalDown="false">
      <left style="hair"/>
      <right style="thin"/>
      <top style="thin"/>
      <bottom style="hair"/>
      <diagonal/>
    </border>
    <border diagonalUp="false" diagonalDown="false">
      <left style="thin"/>
      <right/>
      <top style="hair"/>
      <bottom style="hair"/>
      <diagonal/>
    </border>
    <border diagonalUp="false" diagonalDown="false">
      <left/>
      <right/>
      <top style="hair"/>
      <bottom style="hair"/>
      <diagonal/>
    </border>
    <border diagonalUp="false" diagonalDown="false">
      <left style="hair"/>
      <right style="hair"/>
      <top style="hair"/>
      <bottom style="hair"/>
      <diagonal/>
    </border>
    <border diagonalUp="false" diagonalDown="false">
      <left style="hair"/>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hair"/>
      <right style="hair"/>
      <top style="hair"/>
      <bottom style="thin"/>
      <diagonal/>
    </border>
    <border diagonalUp="false" diagonalDown="false">
      <left style="hair"/>
      <right style="thin"/>
      <top style="hair"/>
      <bottom style="thin"/>
      <diagonal/>
    </border>
    <border diagonalUp="false" diagonalDown="false">
      <left style="thin"/>
      <right/>
      <top style="thin"/>
      <bottom style="thin"/>
      <diagonal/>
    </border>
    <border diagonalUp="false" diagonalDown="false">
      <left style="thin"/>
      <right style="thin"/>
      <top style="thin"/>
      <bottom style="thin"/>
      <diagonal/>
    </border>
    <border diagonalUp="false" diagonalDown="false">
      <left style="hair"/>
      <right/>
      <top style="thin"/>
      <bottom style="hair"/>
      <diagonal/>
    </border>
    <border diagonalUp="false" diagonalDown="false">
      <left style="hair"/>
      <right/>
      <top style="hair"/>
      <bottom style="hair"/>
      <diagonal/>
    </border>
    <border diagonalUp="false" diagonalDown="false">
      <left style="thin"/>
      <right style="hair"/>
      <top style="hair"/>
      <bottom style="thin"/>
      <diagonal/>
    </border>
    <border diagonalUp="false" diagonalDown="false">
      <left style="hair"/>
      <right/>
      <top style="hair"/>
      <bottom style="thin"/>
      <diagonal/>
    </border>
    <border diagonalUp="false" diagonalDown="false">
      <left/>
      <right style="hair"/>
      <top/>
      <bottom/>
      <diagonal/>
    </border>
    <border diagonalUp="false" diagonalDown="false">
      <left style="hair"/>
      <right/>
      <top style="thin"/>
      <bottom style="thin"/>
      <diagonal/>
    </border>
    <border diagonalUp="false" diagonalDown="false">
      <left/>
      <right style="hair"/>
      <top style="thin"/>
      <bottom style="thin"/>
      <diagonal/>
    </border>
    <border diagonalUp="false" diagonalDown="false">
      <left style="thin"/>
      <right style="hair"/>
      <top style="hair"/>
      <bottom style="hair"/>
      <diagonal/>
    </border>
    <border diagonalUp="false" diagonalDown="false">
      <left style="hair"/>
      <right style="hair"/>
      <top style="hair"/>
      <bottom/>
      <diagonal/>
    </border>
    <border diagonalUp="false" diagonalDown="false">
      <left style="hair"/>
      <right/>
      <top style="hair"/>
      <bottom/>
      <diagonal/>
    </border>
    <border diagonalUp="false" diagonalDown="false">
      <left style="thin"/>
      <right/>
      <top style="hair"/>
      <bottom/>
      <diagonal/>
    </border>
    <border diagonalUp="false" diagonalDown="false">
      <left style="hair"/>
      <right style="hair"/>
      <top/>
      <bottom style="hair"/>
      <diagonal/>
    </border>
    <border diagonalUp="false" diagonalDown="false">
      <left style="hair"/>
      <right style="hair"/>
      <top style="thin"/>
      <bottom/>
      <diagonal/>
    </border>
    <border diagonalUp="false" diagonalDown="false">
      <left style="hair"/>
      <right/>
      <top style="thin"/>
      <bottom/>
      <diagonal/>
    </border>
    <border diagonalUp="false" diagonalDown="false">
      <left style="hair"/>
      <right style="thin"/>
      <top style="thin"/>
      <bottom/>
      <diagonal/>
    </border>
    <border diagonalUp="false" diagonalDown="false">
      <left style="thin"/>
      <right/>
      <top/>
      <bottom style="hair"/>
      <diagonal/>
    </border>
    <border diagonalUp="false" diagonalDown="false">
      <left style="hair"/>
      <right/>
      <top/>
      <bottom style="hair"/>
      <diagonal/>
    </border>
    <border diagonalUp="false" diagonalDown="false">
      <left style="hair"/>
      <right style="thin"/>
      <top/>
      <bottom style="hair"/>
      <diagonal/>
    </border>
    <border diagonalUp="false" diagonalDown="false">
      <left/>
      <right/>
      <top style="hair"/>
      <bottom/>
      <diagonal/>
    </border>
    <border diagonalUp="false" diagonalDown="false">
      <left style="hair"/>
      <right style="thin"/>
      <top style="hair"/>
      <bottom/>
      <diagonal/>
    </border>
    <border diagonalUp="false" diagonalDown="false">
      <left style="hair"/>
      <right style="thin"/>
      <top/>
      <bottom style="thin"/>
      <diagonal/>
    </border>
    <border diagonalUp="false" diagonalDown="false">
      <left style="hair"/>
      <right/>
      <top/>
      <bottom/>
      <diagonal/>
    </border>
    <border diagonalUp="false" diagonalDown="false">
      <left style="hair"/>
      <right style="hair"/>
      <top/>
      <bottom style="thin"/>
      <diagonal/>
    </border>
    <border diagonalUp="false" diagonalDown="false">
      <left style="hair"/>
      <right/>
      <top/>
      <bottom style="thin"/>
      <diagonal/>
    </border>
    <border diagonalUp="false" diagonalDown="false">
      <left style="thin"/>
      <right style="hair"/>
      <top style="thin"/>
      <bottom style="hair"/>
      <diagonal/>
    </border>
    <border diagonalUp="false" diagonalDown="false">
      <left style="thin"/>
      <right style="hair"/>
      <top/>
      <bottom style="thin"/>
      <diagonal/>
    </border>
    <border diagonalUp="false" diagonalDown="false">
      <left style="thin"/>
      <right style="hair"/>
      <top/>
      <bottom style="hair"/>
      <diagonal/>
    </border>
    <border diagonalUp="false" diagonalDown="false">
      <left style="thin"/>
      <right style="hair"/>
      <top/>
      <bottom/>
      <diagonal/>
    </border>
    <border diagonalUp="false" diagonalDown="false">
      <left/>
      <right/>
      <top/>
      <bottom style="hair"/>
      <diagonal/>
    </border>
    <border diagonalUp="false" diagonalDown="false">
      <left style="double"/>
      <right style="double"/>
      <top style="double"/>
      <bottom/>
      <diagonal/>
    </border>
    <border diagonalUp="false" diagonalDown="false">
      <left style="double"/>
      <right style="double"/>
      <top/>
      <bottom/>
      <diagonal/>
    </border>
    <border diagonalUp="false" diagonalDown="false">
      <left style="double"/>
      <right style="double"/>
      <top/>
      <bottom style="medium"/>
      <diagonal/>
    </border>
    <border diagonalUp="false" diagonalDown="false">
      <left style="double"/>
      <right style="double"/>
      <top/>
      <bottom style="double"/>
      <diagonal/>
    </border>
    <border diagonalUp="false" diagonalDown="false">
      <left style="thin"/>
      <right style="hair"/>
      <top style="hair"/>
      <bottom/>
      <diagonal/>
    </border>
    <border diagonalUp="false" diagonalDown="false">
      <left/>
      <right style="thin"/>
      <top style="thin"/>
      <bottom style="thin"/>
      <diagonal/>
    </border>
    <border diagonalUp="false" diagonalDown="false">
      <left/>
      <right style="hair"/>
      <top style="thin"/>
      <bottom/>
      <diagonal/>
    </border>
    <border diagonalUp="false" diagonalDown="false">
      <left/>
      <right style="thin"/>
      <top style="hair"/>
      <bottom style="hair"/>
      <diagonal/>
    </border>
    <border diagonalUp="false" diagonalDown="false">
      <left/>
      <right style="hair"/>
      <top style="hair"/>
      <bottom style="hair"/>
      <diagonal/>
    </border>
    <border diagonalUp="false" diagonalDown="false">
      <left/>
      <right style="hair"/>
      <top/>
      <bottom style="thin"/>
      <diagonal/>
    </border>
    <border diagonalUp="false" diagonalDown="false">
      <left/>
      <right style="thin"/>
      <top style="hair"/>
      <bottom style="thin"/>
      <diagonal/>
    </border>
    <border diagonalUp="false" diagonalDown="false">
      <left/>
      <right style="hair"/>
      <top style="hair"/>
      <bottom style="thin"/>
      <diagonal/>
    </border>
    <border diagonalUp="false" diagonalDown="false">
      <left/>
      <right style="thin"/>
      <top style="hair"/>
      <bottom/>
      <diagonal/>
    </border>
    <border diagonalUp="false" diagonalDown="false">
      <left/>
      <right style="thin"/>
      <top style="thin"/>
      <bottom style="hair"/>
      <diagonal/>
    </border>
    <border diagonalUp="false" diagonalDown="false">
      <left/>
      <right style="hair"/>
      <top style="thin"/>
      <bottom style="hair"/>
      <diagonal/>
    </border>
    <border diagonalUp="false" diagonalDown="false">
      <left/>
      <right style="thin"/>
      <top/>
      <bottom style="hair"/>
      <diagonal/>
    </border>
    <border diagonalUp="false" diagonalDown="false">
      <left/>
      <right style="hair"/>
      <top/>
      <bottom style="hair"/>
      <diagonal/>
    </border>
    <border diagonalUp="false" diagonalDown="false">
      <left style="thin"/>
      <right style="thin"/>
      <top/>
      <bottom style="hair"/>
      <diagonal/>
    </border>
    <border diagonalUp="false" diagonalDown="false">
      <left style="thin"/>
      <right style="thin"/>
      <top style="hair"/>
      <bottom style="hair"/>
      <diagonal/>
    </border>
    <border diagonalUp="false" diagonalDown="false">
      <left style="thin"/>
      <right style="thin"/>
      <top style="hair"/>
      <bottom style="thin"/>
      <diagonal/>
    </border>
    <border diagonalUp="false" diagonalDown="false">
      <left style="thin"/>
      <right style="hair"/>
      <top style="thin"/>
      <bottom/>
      <diagonal/>
    </border>
    <border diagonalUp="false" diagonalDown="false">
      <left style="thin"/>
      <right style="thin"/>
      <top style="thin"/>
      <bottom style="hair"/>
      <diagonal/>
    </border>
    <border diagonalUp="false" diagonalDown="false">
      <left style="medium"/>
      <right/>
      <top style="thin"/>
      <bottom style="hair"/>
      <diagonal/>
    </border>
    <border diagonalUp="false" diagonalDown="false">
      <left style="medium"/>
      <right/>
      <top style="hair"/>
      <bottom style="hair"/>
      <diagonal/>
    </border>
    <border diagonalUp="false" diagonalDown="false">
      <left style="medium"/>
      <right/>
      <top/>
      <bottom style="hair"/>
      <diagonal/>
    </border>
    <border diagonalUp="false" diagonalDown="false">
      <left/>
      <right style="hair"/>
      <top style="hair"/>
      <bottom/>
      <diagonal/>
    </border>
    <border diagonalUp="false" diagonalDown="false">
      <left style="thin"/>
      <right style="thin"/>
      <top style="hair"/>
      <bottom/>
      <diagonal/>
    </border>
    <border diagonalUp="false" diagonalDown="false">
      <left style="thin"/>
      <right style="double"/>
      <top style="thin"/>
      <bottom style="thin"/>
      <diagonal/>
    </border>
  </borders>
  <cellStyleXfs count="67">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7" fillId="0" borderId="0" applyFont="true" applyBorder="false" applyAlignment="true" applyProtection="false">
      <alignment horizontal="general" vertical="bottom" textRotation="0" wrapText="false" indent="0" shrinkToFit="false"/>
    </xf>
    <xf numFmtId="164" fontId="4" fillId="2"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4" fillId="4" borderId="0" applyFont="true" applyBorder="false" applyAlignment="true" applyProtection="false">
      <alignment horizontal="general" vertical="bottom" textRotation="0" wrapText="false" indent="0" shrinkToFit="false"/>
    </xf>
    <xf numFmtId="164" fontId="4" fillId="5" borderId="0" applyFont="true" applyBorder="false" applyAlignment="true" applyProtection="false">
      <alignment horizontal="general" vertical="bottom" textRotation="0" wrapText="false" indent="0" shrinkToFit="false"/>
    </xf>
    <xf numFmtId="164" fontId="4" fillId="6" borderId="0" applyFont="true" applyBorder="false" applyAlignment="true" applyProtection="false">
      <alignment horizontal="general" vertical="bottom" textRotation="0" wrapText="false" indent="0" shrinkToFit="false"/>
    </xf>
    <xf numFmtId="164" fontId="4" fillId="7" borderId="0" applyFont="true" applyBorder="false" applyAlignment="true" applyProtection="false">
      <alignment horizontal="general" vertical="bottom" textRotation="0" wrapText="false" indent="0" shrinkToFit="false"/>
    </xf>
    <xf numFmtId="164" fontId="4" fillId="8" borderId="0" applyFont="true" applyBorder="false" applyAlignment="true" applyProtection="false">
      <alignment horizontal="general" vertical="bottom" textRotation="0" wrapText="false" indent="0" shrinkToFit="false"/>
    </xf>
    <xf numFmtId="164" fontId="4" fillId="9" borderId="0" applyFont="true" applyBorder="false" applyAlignment="true" applyProtection="false">
      <alignment horizontal="general" vertical="bottom" textRotation="0" wrapText="false" indent="0" shrinkToFit="false"/>
    </xf>
    <xf numFmtId="164" fontId="4" fillId="10" borderId="0" applyFont="true" applyBorder="false" applyAlignment="true" applyProtection="false">
      <alignment horizontal="general" vertical="bottom" textRotation="0" wrapText="false" indent="0" shrinkToFit="false"/>
    </xf>
    <xf numFmtId="164" fontId="4" fillId="5" borderId="0" applyFont="true" applyBorder="false" applyAlignment="true" applyProtection="false">
      <alignment horizontal="general" vertical="bottom" textRotation="0" wrapText="false" indent="0" shrinkToFit="false"/>
    </xf>
    <xf numFmtId="164" fontId="4" fillId="8" borderId="0" applyFont="true" applyBorder="false" applyAlignment="true" applyProtection="false">
      <alignment horizontal="general" vertical="bottom" textRotation="0" wrapText="false" indent="0" shrinkToFit="false"/>
    </xf>
    <xf numFmtId="164" fontId="4" fillId="11" borderId="0" applyFont="true" applyBorder="false" applyAlignment="true" applyProtection="false">
      <alignment horizontal="general" vertical="bottom" textRotation="0" wrapText="false" indent="0" shrinkToFit="false"/>
    </xf>
    <xf numFmtId="164" fontId="5" fillId="12" borderId="0" applyFont="true" applyBorder="false" applyAlignment="true" applyProtection="false">
      <alignment horizontal="general" vertical="bottom" textRotation="0" wrapText="false" indent="0" shrinkToFit="false"/>
    </xf>
    <xf numFmtId="164" fontId="5" fillId="9" borderId="0" applyFont="true" applyBorder="false" applyAlignment="true" applyProtection="false">
      <alignment horizontal="general" vertical="bottom" textRotation="0" wrapText="false" indent="0" shrinkToFit="false"/>
    </xf>
    <xf numFmtId="164" fontId="5" fillId="10" borderId="0" applyFont="true" applyBorder="false" applyAlignment="true" applyProtection="false">
      <alignment horizontal="general" vertical="bottom" textRotation="0" wrapText="false" indent="0" shrinkToFit="false"/>
    </xf>
    <xf numFmtId="164" fontId="5" fillId="13" borderId="0" applyFont="true" applyBorder="false" applyAlignment="true" applyProtection="false">
      <alignment horizontal="general" vertical="bottom" textRotation="0" wrapText="false" indent="0" shrinkToFit="false"/>
    </xf>
    <xf numFmtId="164" fontId="5" fillId="14" borderId="0" applyFont="true" applyBorder="false" applyAlignment="true" applyProtection="false">
      <alignment horizontal="general" vertical="bottom" textRotation="0" wrapText="false" indent="0" shrinkToFit="false"/>
    </xf>
    <xf numFmtId="164" fontId="5" fillId="15" borderId="0" applyFont="true" applyBorder="false" applyAlignment="true" applyProtection="false">
      <alignment horizontal="general" vertical="bottom" textRotation="0" wrapText="false" indent="0" shrinkToFit="false"/>
    </xf>
    <xf numFmtId="165" fontId="6" fillId="0" borderId="0" applyFont="true" applyBorder="false" applyAlignment="true" applyProtection="false">
      <alignment horizontal="right" vertical="center"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2"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cellStyleXfs>
  <cellXfs count="3648">
    <xf numFmtId="164" fontId="0" fillId="0" borderId="0" xfId="0" applyFont="false" applyBorder="false" applyAlignment="false" applyProtection="false">
      <alignment horizontal="general" vertical="bottom" textRotation="0" wrapText="false" indent="0" shrinkToFit="false"/>
      <protection locked="true" hidden="false"/>
    </xf>
    <xf numFmtId="164" fontId="13" fillId="0" borderId="0" xfId="59" applyFont="true" applyBorder="false" applyAlignment="true" applyProtection="false">
      <alignment horizontal="left" vertical="bottom" textRotation="0" wrapText="false" indent="0" shrinkToFit="false"/>
      <protection locked="true" hidden="false"/>
    </xf>
    <xf numFmtId="164" fontId="9" fillId="0" borderId="0" xfId="59" applyFont="true" applyBorder="false" applyAlignment="true" applyProtection="false">
      <alignment horizontal="left" vertical="bottom" textRotation="0" wrapText="false" indent="0" shrinkToFit="false"/>
      <protection locked="true" hidden="false"/>
    </xf>
    <xf numFmtId="164" fontId="14" fillId="0" borderId="0" xfId="59" applyFont="true" applyBorder="false" applyAlignment="true" applyProtection="false">
      <alignment horizontal="center" vertical="bottom" textRotation="0" wrapText="false" indent="0" shrinkToFit="false"/>
      <protection locked="true" hidden="false"/>
    </xf>
    <xf numFmtId="164" fontId="7" fillId="0" borderId="0" xfId="59" applyFont="tru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15" fillId="0" borderId="0" xfId="59" applyFont="true" applyBorder="false" applyAlignment="true" applyProtection="false">
      <alignment horizontal="left" vertical="bottom" textRotation="0" wrapText="false" indent="0" shrinkToFit="false"/>
      <protection locked="true" hidden="false"/>
    </xf>
    <xf numFmtId="164" fontId="7" fillId="0" borderId="0" xfId="59" applyFont="false" applyBorder="false" applyAlignment="true" applyProtection="false">
      <alignment horizontal="left" vertical="bottom" textRotation="0" wrapText="false" indent="0" shrinkToFit="false"/>
      <protection locked="true" hidden="false"/>
    </xf>
    <xf numFmtId="164" fontId="7" fillId="0" borderId="0" xfId="50" applyFont="false" applyBorder="true" applyAlignment="true" applyProtection="true">
      <alignment horizontal="left" vertical="bottom" textRotation="0" wrapText="false" indent="0" shrinkToFit="false"/>
      <protection locked="true" hidden="false"/>
    </xf>
    <xf numFmtId="164" fontId="16" fillId="0" borderId="0" xfId="59" applyFont="true" applyBorder="false" applyAlignment="true" applyProtection="false">
      <alignment horizontal="left" vertical="bottom" textRotation="0" wrapText="false" indent="0" shrinkToFit="false"/>
      <protection locked="true" hidden="false"/>
    </xf>
    <xf numFmtId="164" fontId="17" fillId="0" borderId="0" xfId="48" applyFont="true" applyBorder="true" applyAlignment="true" applyProtection="true">
      <alignment horizontal="left" vertical="bottom" textRotation="0" wrapText="false" indent="0" shrinkToFit="false"/>
      <protection locked="true" hidden="false"/>
    </xf>
    <xf numFmtId="164" fontId="18" fillId="0" borderId="0" xfId="59" applyFont="true" applyBorder="false" applyAlignment="true" applyProtection="false">
      <alignment horizontal="left" vertical="bottom" textRotation="0" wrapText="false" indent="0" shrinkToFit="false"/>
      <protection locked="true" hidden="false"/>
    </xf>
    <xf numFmtId="164" fontId="12" fillId="0" borderId="0" xfId="65" applyFont="false" applyBorder="false" applyAlignment="false" applyProtection="false">
      <alignment horizontal="general" vertical="bottom" textRotation="0" wrapText="false" indent="0" shrinkToFit="false"/>
      <protection locked="true" hidden="false"/>
    </xf>
    <xf numFmtId="164" fontId="19" fillId="0" borderId="0" xfId="65" applyFont="true" applyBorder="false" applyAlignment="false" applyProtection="false">
      <alignment horizontal="general" vertical="bottom" textRotation="0" wrapText="false" indent="0" shrinkToFit="false"/>
      <protection locked="true" hidden="false"/>
    </xf>
    <xf numFmtId="164" fontId="20" fillId="0" borderId="0" xfId="65" applyFont="true" applyBorder="false" applyAlignment="false" applyProtection="false">
      <alignment horizontal="general" vertical="bottom" textRotation="0" wrapText="false" indent="0" shrinkToFit="false"/>
      <protection locked="true" hidden="false"/>
    </xf>
    <xf numFmtId="164" fontId="21" fillId="16" borderId="0" xfId="65" applyFont="true" applyBorder="false" applyAlignment="true" applyProtection="false">
      <alignment horizontal="left" vertical="bottom" textRotation="0" wrapText="false" indent="0" shrinkToFit="false"/>
      <protection locked="true" hidden="false"/>
    </xf>
    <xf numFmtId="164" fontId="22" fillId="16" borderId="0" xfId="65" applyFont="true" applyBorder="false" applyAlignment="true" applyProtection="false">
      <alignment horizontal="general" vertical="bottom" textRotation="0" wrapText="false" indent="0" shrinkToFit="false"/>
      <protection locked="true" hidden="false"/>
    </xf>
    <xf numFmtId="164" fontId="12" fillId="16" borderId="0" xfId="65" applyFont="false" applyBorder="false" applyAlignment="true" applyProtection="false">
      <alignment horizontal="general" vertical="bottom" textRotation="0" wrapText="false" indent="0" shrinkToFit="false"/>
      <protection locked="true" hidden="false"/>
    </xf>
    <xf numFmtId="164" fontId="12" fillId="16" borderId="0" xfId="65" applyFont="true" applyBorder="false" applyAlignment="true" applyProtection="false">
      <alignment horizontal="general" vertical="bottom" textRotation="0" wrapText="false" indent="0" shrinkToFit="false"/>
      <protection locked="true" hidden="false"/>
    </xf>
    <xf numFmtId="164" fontId="23" fillId="16" borderId="0" xfId="65" applyFont="true" applyBorder="false" applyAlignment="true" applyProtection="false">
      <alignment horizontal="general" vertical="bottom" textRotation="0" wrapText="false" indent="0" shrinkToFit="false"/>
      <protection locked="true" hidden="false"/>
    </xf>
    <xf numFmtId="164" fontId="24" fillId="16" borderId="0" xfId="65" applyFont="true" applyBorder="false" applyAlignment="true" applyProtection="false">
      <alignment horizontal="center" vertical="bottom" textRotation="0" wrapText="false" indent="0" shrinkToFit="false"/>
      <protection locked="true" hidden="false"/>
    </xf>
    <xf numFmtId="164" fontId="24" fillId="16" borderId="0" xfId="65" applyFont="true" applyBorder="false" applyAlignment="true" applyProtection="false">
      <alignment horizontal="right" vertical="bottom" textRotation="0" wrapText="false" indent="0" shrinkToFit="false"/>
      <protection locked="true" hidden="false"/>
    </xf>
    <xf numFmtId="164" fontId="24" fillId="16" borderId="0" xfId="65" applyFont="true" applyBorder="false" applyAlignment="true" applyProtection="false">
      <alignment horizontal="general" vertical="bottom" textRotation="0" wrapText="false" indent="0" shrinkToFit="false"/>
      <protection locked="true" hidden="false"/>
    </xf>
    <xf numFmtId="164" fontId="12" fillId="0" borderId="0" xfId="65" applyFont="false" applyBorder="false" applyAlignment="true" applyProtection="false">
      <alignment horizontal="general" vertical="center" textRotation="0" wrapText="false" indent="0" shrinkToFit="false"/>
      <protection locked="true" hidden="false"/>
    </xf>
    <xf numFmtId="164" fontId="12" fillId="0" borderId="0" xfId="65" applyFont="false" applyBorder="false" applyAlignment="true" applyProtection="false">
      <alignment horizontal="general" vertical="top" textRotation="0" wrapText="false" indent="0" shrinkToFit="false"/>
      <protection locked="true" hidden="false"/>
    </xf>
    <xf numFmtId="164" fontId="12" fillId="0" borderId="0" xfId="65" applyFont="false" applyBorder="false" applyAlignment="true" applyProtection="false">
      <alignment horizontal="general" vertical="bottom" textRotation="0" wrapText="false" indent="0" shrinkToFit="false"/>
      <protection locked="true" hidden="false"/>
    </xf>
    <xf numFmtId="164" fontId="21" fillId="0" borderId="0" xfId="65" applyFont="true" applyBorder="false" applyAlignment="true" applyProtection="false">
      <alignment horizontal="left" vertical="bottom" textRotation="0" wrapText="false" indent="0" shrinkToFit="false"/>
      <protection locked="true" hidden="false"/>
    </xf>
    <xf numFmtId="164" fontId="22" fillId="0" borderId="0" xfId="65" applyFont="true" applyBorder="false" applyAlignment="true" applyProtection="false">
      <alignment horizontal="general" vertical="bottom" textRotation="0" wrapText="false" indent="0" shrinkToFit="false"/>
      <protection locked="true" hidden="false"/>
    </xf>
    <xf numFmtId="164" fontId="21" fillId="7" borderId="0" xfId="65" applyFont="true" applyBorder="false" applyAlignment="true" applyProtection="false">
      <alignment horizontal="left" vertical="bottom" textRotation="0" wrapText="false" indent="0" shrinkToFit="false"/>
      <protection locked="true" hidden="false"/>
    </xf>
    <xf numFmtId="164" fontId="22" fillId="7" borderId="0" xfId="65" applyFont="true" applyBorder="false" applyAlignment="true" applyProtection="false">
      <alignment horizontal="general" vertical="bottom" textRotation="0" wrapText="false" indent="0" shrinkToFit="false"/>
      <protection locked="true" hidden="false"/>
    </xf>
    <xf numFmtId="164" fontId="12" fillId="7" borderId="0" xfId="65" applyFont="false" applyBorder="false" applyAlignment="true" applyProtection="false">
      <alignment horizontal="general" vertical="bottom" textRotation="0" wrapText="false" indent="0" shrinkToFit="false"/>
      <protection locked="true" hidden="false"/>
    </xf>
    <xf numFmtId="164" fontId="19" fillId="7" borderId="0" xfId="65" applyFont="true" applyBorder="false" applyAlignment="true" applyProtection="false">
      <alignment horizontal="left" vertical="bottom" textRotation="0" wrapText="false" indent="0" shrinkToFit="false"/>
      <protection locked="true" hidden="false"/>
    </xf>
    <xf numFmtId="164" fontId="24" fillId="7" borderId="0" xfId="65" applyFont="true" applyBorder="false" applyAlignment="true" applyProtection="false">
      <alignment horizontal="center" vertical="bottom" textRotation="0" wrapText="false" indent="0" shrinkToFit="false"/>
      <protection locked="true" hidden="false"/>
    </xf>
    <xf numFmtId="164" fontId="24" fillId="7" borderId="0" xfId="65" applyFont="true" applyBorder="false" applyAlignment="true" applyProtection="false">
      <alignment horizontal="general" vertical="bottom" textRotation="0" wrapText="false" indent="0" shrinkToFit="false"/>
      <protection locked="true" hidden="false"/>
    </xf>
    <xf numFmtId="164" fontId="19" fillId="0" borderId="0" xfId="65" applyFont="true" applyBorder="false" applyAlignment="true" applyProtection="false">
      <alignment horizontal="left" vertical="bottom" textRotation="0" wrapText="false" indent="0" shrinkToFit="false"/>
      <protection locked="true" hidden="false"/>
    </xf>
    <xf numFmtId="164" fontId="12" fillId="0" borderId="0" xfId="65" applyFont="true" applyBorder="false" applyAlignment="true" applyProtection="false">
      <alignment horizontal="general" vertical="bottom" textRotation="0" wrapText="false" indent="0" shrinkToFit="false"/>
      <protection locked="true" hidden="false"/>
    </xf>
    <xf numFmtId="164" fontId="21" fillId="4" borderId="0" xfId="65" applyFont="true" applyBorder="false" applyAlignment="true" applyProtection="false">
      <alignment horizontal="left" vertical="bottom" textRotation="0" wrapText="false" indent="0" shrinkToFit="false"/>
      <protection locked="true" hidden="false"/>
    </xf>
    <xf numFmtId="164" fontId="22" fillId="4" borderId="0" xfId="65" applyFont="true" applyBorder="false" applyAlignment="true" applyProtection="false">
      <alignment horizontal="general" vertical="bottom" textRotation="0" wrapText="false" indent="0" shrinkToFit="false"/>
      <protection locked="true" hidden="false"/>
    </xf>
    <xf numFmtId="164" fontId="12" fillId="4" borderId="0" xfId="65" applyFont="false" applyBorder="false" applyAlignment="true" applyProtection="false">
      <alignment horizontal="general" vertical="bottom" textRotation="0" wrapText="false" indent="0" shrinkToFit="false"/>
      <protection locked="true" hidden="false"/>
    </xf>
    <xf numFmtId="164" fontId="12" fillId="4" borderId="0" xfId="65" applyFont="true" applyBorder="false" applyAlignment="true" applyProtection="false">
      <alignment horizontal="general" vertical="bottom" textRotation="0" wrapText="false" indent="0" shrinkToFit="false"/>
      <protection locked="true" hidden="false"/>
    </xf>
    <xf numFmtId="164" fontId="24" fillId="4" borderId="0" xfId="65" applyFont="true" applyBorder="false" applyAlignment="true" applyProtection="false">
      <alignment horizontal="center" vertical="bottom" textRotation="0" wrapText="false" indent="0" shrinkToFit="false"/>
      <protection locked="true" hidden="false"/>
    </xf>
    <xf numFmtId="164" fontId="24" fillId="4" borderId="0" xfId="65" applyFont="true" applyBorder="false" applyAlignment="true" applyProtection="false">
      <alignment horizontal="general" vertical="bottom" textRotation="0" wrapText="false" indent="0" shrinkToFit="false"/>
      <protection locked="true" hidden="false"/>
    </xf>
    <xf numFmtId="164" fontId="21" fillId="17" borderId="0" xfId="65" applyFont="true" applyBorder="false" applyAlignment="true" applyProtection="false">
      <alignment horizontal="left" vertical="bottom" textRotation="0" wrapText="false" indent="0" shrinkToFit="false"/>
      <protection locked="true" hidden="false"/>
    </xf>
    <xf numFmtId="164" fontId="22" fillId="17" borderId="0" xfId="65" applyFont="true" applyBorder="false" applyAlignment="true" applyProtection="false">
      <alignment horizontal="general" vertical="bottom" textRotation="0" wrapText="false" indent="0" shrinkToFit="false"/>
      <protection locked="true" hidden="false"/>
    </xf>
    <xf numFmtId="164" fontId="12" fillId="17" borderId="0" xfId="65" applyFont="false" applyBorder="false" applyAlignment="true" applyProtection="false">
      <alignment horizontal="general" vertical="bottom" textRotation="0" wrapText="false" indent="0" shrinkToFit="false"/>
      <protection locked="true" hidden="false"/>
    </xf>
    <xf numFmtId="164" fontId="12" fillId="17" borderId="0" xfId="65" applyFont="true" applyBorder="false" applyAlignment="true" applyProtection="false">
      <alignment horizontal="general" vertical="bottom" textRotation="0" wrapText="false" indent="0" shrinkToFit="false"/>
      <protection locked="true" hidden="false"/>
    </xf>
    <xf numFmtId="164" fontId="24" fillId="17" borderId="0" xfId="65" applyFont="true" applyBorder="false" applyAlignment="true" applyProtection="false">
      <alignment horizontal="center" vertical="bottom" textRotation="0" wrapText="false" indent="0" shrinkToFit="false"/>
      <protection locked="true" hidden="false"/>
    </xf>
    <xf numFmtId="164" fontId="24" fillId="17" borderId="0" xfId="65" applyFont="true" applyBorder="false" applyAlignment="true" applyProtection="false">
      <alignment horizontal="general" vertical="bottom" textRotation="0" wrapText="false" indent="0" shrinkToFit="false"/>
      <protection locked="true" hidden="false"/>
    </xf>
    <xf numFmtId="164" fontId="21" fillId="6" borderId="0" xfId="65" applyFont="true" applyBorder="false" applyAlignment="true" applyProtection="false">
      <alignment horizontal="left" vertical="bottom" textRotation="0" wrapText="false" indent="0" shrinkToFit="false"/>
      <protection locked="true" hidden="false"/>
    </xf>
    <xf numFmtId="164" fontId="22" fillId="6" borderId="0" xfId="65" applyFont="true" applyBorder="false" applyAlignment="true" applyProtection="false">
      <alignment horizontal="general" vertical="bottom" textRotation="0" wrapText="false" indent="0" shrinkToFit="false"/>
      <protection locked="true" hidden="false"/>
    </xf>
    <xf numFmtId="164" fontId="12" fillId="6" borderId="0" xfId="65" applyFont="false" applyBorder="false" applyAlignment="true" applyProtection="false">
      <alignment horizontal="general" vertical="bottom" textRotation="0" wrapText="false" indent="0" shrinkToFit="false"/>
      <protection locked="true" hidden="false"/>
    </xf>
    <xf numFmtId="164" fontId="12" fillId="6" borderId="0" xfId="65" applyFont="true" applyBorder="false" applyAlignment="true" applyProtection="false">
      <alignment horizontal="general" vertical="bottom" textRotation="0" wrapText="false" indent="0" shrinkToFit="false"/>
      <protection locked="true" hidden="false"/>
    </xf>
    <xf numFmtId="164" fontId="24" fillId="6" borderId="0" xfId="65" applyFont="true" applyBorder="false" applyAlignment="true" applyProtection="false">
      <alignment horizontal="center" vertical="bottom" textRotation="0" wrapText="false" indent="0" shrinkToFit="false"/>
      <protection locked="true" hidden="false"/>
    </xf>
    <xf numFmtId="164" fontId="24" fillId="6" borderId="0" xfId="65" applyFont="true" applyBorder="false" applyAlignment="true" applyProtection="false">
      <alignment horizontal="general" vertical="bottom" textRotation="0" wrapText="false" indent="0" shrinkToFit="false"/>
      <protection locked="true" hidden="false"/>
    </xf>
    <xf numFmtId="164" fontId="22" fillId="0" borderId="0" xfId="0" applyFont="true" applyBorder="true" applyAlignment="true" applyProtection="false">
      <alignment horizontal="general" vertical="bottom" textRotation="0" wrapText="false" indent="0" shrinkToFit="false"/>
      <protection locked="true" hidden="false"/>
    </xf>
    <xf numFmtId="164" fontId="22" fillId="0" borderId="1" xfId="0" applyFont="true" applyBorder="true" applyAlignment="true" applyProtection="false">
      <alignment horizontal="general" vertical="bottom" textRotation="0" wrapText="false" indent="0" shrinkToFit="false"/>
      <protection locked="true" hidden="false"/>
    </xf>
    <xf numFmtId="164" fontId="24" fillId="6" borderId="0" xfId="65" applyFont="true" applyBorder="false" applyAlignment="true" applyProtection="false">
      <alignment horizontal="right" vertical="bottom" textRotation="0" wrapText="false" indent="0" shrinkToFit="false"/>
      <protection locked="true" hidden="false"/>
    </xf>
    <xf numFmtId="164" fontId="21" fillId="18" borderId="0" xfId="65" applyFont="true" applyBorder="false" applyAlignment="true" applyProtection="false">
      <alignment horizontal="left" vertical="bottom" textRotation="0" wrapText="false" indent="0" shrinkToFit="false"/>
      <protection locked="true" hidden="false"/>
    </xf>
    <xf numFmtId="164" fontId="22" fillId="18" borderId="0" xfId="65" applyFont="true" applyBorder="false" applyAlignment="true" applyProtection="false">
      <alignment horizontal="general" vertical="bottom" textRotation="0" wrapText="false" indent="0" shrinkToFit="false"/>
      <protection locked="true" hidden="false"/>
    </xf>
    <xf numFmtId="164" fontId="12" fillId="18" borderId="0" xfId="65" applyFont="false" applyBorder="false" applyAlignment="true" applyProtection="false">
      <alignment horizontal="general" vertical="bottom" textRotation="0" wrapText="false" indent="0" shrinkToFit="false"/>
      <protection locked="true" hidden="false"/>
    </xf>
    <xf numFmtId="164" fontId="12" fillId="18" borderId="0" xfId="65" applyFont="true" applyBorder="false" applyAlignment="true" applyProtection="false">
      <alignment horizontal="general" vertical="bottom" textRotation="0" wrapText="false" indent="0" shrinkToFit="false"/>
      <protection locked="true" hidden="false"/>
    </xf>
    <xf numFmtId="164" fontId="24" fillId="18" borderId="0" xfId="65" applyFont="true" applyBorder="false" applyAlignment="true" applyProtection="false">
      <alignment horizontal="center" vertical="bottom" textRotation="0" wrapText="false" indent="0" shrinkToFit="false"/>
      <protection locked="true" hidden="false"/>
    </xf>
    <xf numFmtId="164" fontId="24" fillId="18" borderId="0" xfId="65" applyFont="true" applyBorder="false" applyAlignment="true" applyProtection="false">
      <alignment horizontal="general" vertical="bottom" textRotation="0" wrapText="false" indent="0" shrinkToFit="false"/>
      <protection locked="true" hidden="false"/>
    </xf>
    <xf numFmtId="170" fontId="24" fillId="18" borderId="0" xfId="65" applyFont="true" applyBorder="false" applyAlignment="true" applyProtection="false">
      <alignment horizontal="right" vertical="bottom" textRotation="0" wrapText="false" indent="0" shrinkToFit="false"/>
      <protection locked="true" hidden="false"/>
    </xf>
    <xf numFmtId="164" fontId="21" fillId="9" borderId="0" xfId="65" applyFont="true" applyBorder="false" applyAlignment="true" applyProtection="false">
      <alignment horizontal="left" vertical="bottom" textRotation="0" wrapText="false" indent="0" shrinkToFit="false"/>
      <protection locked="true" hidden="false"/>
    </xf>
    <xf numFmtId="164" fontId="22" fillId="9" borderId="0" xfId="65" applyFont="true" applyBorder="false" applyAlignment="true" applyProtection="false">
      <alignment horizontal="general" vertical="bottom" textRotation="0" wrapText="false" indent="0" shrinkToFit="false"/>
      <protection locked="true" hidden="false"/>
    </xf>
    <xf numFmtId="164" fontId="12" fillId="9" borderId="0" xfId="65" applyFont="false" applyBorder="false" applyAlignment="true" applyProtection="false">
      <alignment horizontal="general" vertical="bottom" textRotation="0" wrapText="false" indent="0" shrinkToFit="false"/>
      <protection locked="true" hidden="false"/>
    </xf>
    <xf numFmtId="164" fontId="12" fillId="9" borderId="0" xfId="65" applyFont="true" applyBorder="false" applyAlignment="true" applyProtection="false">
      <alignment horizontal="general" vertical="bottom" textRotation="0" wrapText="false" indent="0" shrinkToFit="false"/>
      <protection locked="true" hidden="false"/>
    </xf>
    <xf numFmtId="164" fontId="24" fillId="9" borderId="0" xfId="65" applyFont="true" applyBorder="false" applyAlignment="true" applyProtection="false">
      <alignment horizontal="center" vertical="bottom" textRotation="0" wrapText="false" indent="0" shrinkToFit="false"/>
      <protection locked="true" hidden="false"/>
    </xf>
    <xf numFmtId="164" fontId="24" fillId="9" borderId="0" xfId="65" applyFont="true" applyBorder="false" applyAlignment="true" applyProtection="false">
      <alignment horizontal="general" vertical="bottom" textRotation="0" wrapText="false" indent="0" shrinkToFit="false"/>
      <protection locked="true" hidden="false"/>
    </xf>
    <xf numFmtId="164" fontId="24" fillId="9" borderId="0" xfId="65" applyFont="true" applyBorder="false" applyAlignment="true" applyProtection="false">
      <alignment horizontal="right" vertical="bottom" textRotation="0" wrapText="false" indent="0" shrinkToFit="false"/>
      <protection locked="true" hidden="false"/>
    </xf>
    <xf numFmtId="164" fontId="21" fillId="19" borderId="0" xfId="65" applyFont="true" applyBorder="false" applyAlignment="true" applyProtection="false">
      <alignment horizontal="left" vertical="bottom" textRotation="0" wrapText="false" indent="0" shrinkToFit="false"/>
      <protection locked="true" hidden="false"/>
    </xf>
    <xf numFmtId="164" fontId="22" fillId="19" borderId="0" xfId="65" applyFont="true" applyBorder="false" applyAlignment="true" applyProtection="false">
      <alignment horizontal="general" vertical="bottom" textRotation="0" wrapText="false" indent="0" shrinkToFit="false"/>
      <protection locked="true" hidden="false"/>
    </xf>
    <xf numFmtId="164" fontId="12" fillId="19" borderId="0" xfId="65" applyFont="false" applyBorder="false" applyAlignment="true" applyProtection="false">
      <alignment horizontal="general" vertical="bottom" textRotation="0" wrapText="false" indent="0" shrinkToFit="false"/>
      <protection locked="true" hidden="false"/>
    </xf>
    <xf numFmtId="164" fontId="12" fillId="19" borderId="0" xfId="65" applyFont="true" applyBorder="false" applyAlignment="true" applyProtection="false">
      <alignment horizontal="general" vertical="bottom" textRotation="0" wrapText="false" indent="0" shrinkToFit="false"/>
      <protection locked="true" hidden="false"/>
    </xf>
    <xf numFmtId="164" fontId="24" fillId="19" borderId="0" xfId="65" applyFont="true" applyBorder="false" applyAlignment="true" applyProtection="false">
      <alignment horizontal="center" vertical="bottom" textRotation="0" wrapText="false" indent="0" shrinkToFit="false"/>
      <protection locked="true" hidden="false"/>
    </xf>
    <xf numFmtId="171" fontId="24" fillId="19" borderId="0" xfId="65" applyFont="true" applyBorder="false" applyAlignment="true" applyProtection="false">
      <alignment horizontal="right" vertical="bottom" textRotation="0" wrapText="false" indent="0" shrinkToFit="false"/>
      <protection locked="true" hidden="false"/>
    </xf>
    <xf numFmtId="164" fontId="24" fillId="19" borderId="0" xfId="65" applyFont="true" applyBorder="false" applyAlignment="true" applyProtection="false">
      <alignment horizontal="general" vertical="bottom" textRotation="0" wrapText="false" indent="0" shrinkToFit="false"/>
      <protection locked="true" hidden="false"/>
    </xf>
    <xf numFmtId="164" fontId="24" fillId="19" borderId="0" xfId="65" applyFont="true" applyBorder="false" applyAlignment="true" applyProtection="false">
      <alignment horizontal="right" vertical="bottom" textRotation="0" wrapText="false" indent="0" shrinkToFit="false"/>
      <protection locked="true" hidden="false"/>
    </xf>
    <xf numFmtId="164" fontId="21" fillId="8" borderId="0" xfId="65" applyFont="true" applyBorder="false" applyAlignment="true" applyProtection="false">
      <alignment horizontal="left" vertical="bottom" textRotation="0" wrapText="false" indent="0" shrinkToFit="false"/>
      <protection locked="true" hidden="false"/>
    </xf>
    <xf numFmtId="164" fontId="22" fillId="8" borderId="0" xfId="65" applyFont="true" applyBorder="false" applyAlignment="true" applyProtection="false">
      <alignment horizontal="general" vertical="bottom" textRotation="0" wrapText="false" indent="0" shrinkToFit="false"/>
      <protection locked="true" hidden="false"/>
    </xf>
    <xf numFmtId="164" fontId="12" fillId="8" borderId="0" xfId="65" applyFont="false" applyBorder="false" applyAlignment="true" applyProtection="false">
      <alignment horizontal="general" vertical="bottom" textRotation="0" wrapText="false" indent="0" shrinkToFit="false"/>
      <protection locked="true" hidden="false"/>
    </xf>
    <xf numFmtId="164" fontId="12" fillId="8" borderId="0" xfId="65" applyFont="true" applyBorder="false" applyAlignment="true" applyProtection="false">
      <alignment horizontal="general" vertical="bottom" textRotation="0" wrapText="false" indent="0" shrinkToFit="false"/>
      <protection locked="true" hidden="false"/>
    </xf>
    <xf numFmtId="164" fontId="24" fillId="8" borderId="0" xfId="65" applyFont="true" applyBorder="false" applyAlignment="true" applyProtection="false">
      <alignment horizontal="center" vertical="bottom" textRotation="0" wrapText="false" indent="0" shrinkToFit="false"/>
      <protection locked="true" hidden="false"/>
    </xf>
    <xf numFmtId="164" fontId="24" fillId="8" borderId="0" xfId="65" applyFont="true" applyBorder="false" applyAlignment="true" applyProtection="false">
      <alignment horizontal="general" vertical="bottom" textRotation="0" wrapText="false" indent="0" shrinkToFit="false"/>
      <protection locked="true" hidden="false"/>
    </xf>
    <xf numFmtId="164" fontId="12" fillId="0" borderId="0" xfId="65" applyFont="true" applyBorder="false" applyAlignment="false" applyProtection="false">
      <alignment horizontal="general" vertical="bottom" textRotation="0" wrapText="false" indent="0" shrinkToFit="false"/>
      <protection locked="true" hidden="false"/>
    </xf>
    <xf numFmtId="164" fontId="24" fillId="0" borderId="0" xfId="0" applyFont="true" applyBorder="false" applyAlignment="true" applyProtection="false">
      <alignment horizontal="general" vertical="bottom" textRotation="0" wrapText="false" indent="0" shrinkToFit="false"/>
      <protection locked="true" hidden="false"/>
    </xf>
    <xf numFmtId="164" fontId="0" fillId="0" borderId="2" xfId="0" applyFont="false" applyBorder="true" applyAlignment="true" applyProtection="false">
      <alignment horizontal="general" vertical="bottom" textRotation="0" wrapText="false" indent="0" shrinkToFit="false"/>
      <protection locked="true" hidden="false"/>
    </xf>
    <xf numFmtId="164" fontId="0" fillId="0" borderId="3" xfId="0" applyFont="false" applyBorder="true" applyAlignment="true" applyProtection="false">
      <alignment horizontal="general" vertical="bottom" textRotation="0" wrapText="false" indent="0" shrinkToFit="false"/>
      <protection locked="true" hidden="false"/>
    </xf>
    <xf numFmtId="164" fontId="0" fillId="0" borderId="4" xfId="0" applyFont="false" applyBorder="true" applyAlignment="true" applyProtection="false">
      <alignment horizontal="general" vertical="bottom" textRotation="0" wrapText="false" indent="0" shrinkToFit="false"/>
      <protection locked="true" hidden="false"/>
    </xf>
    <xf numFmtId="164" fontId="7" fillId="16" borderId="2" xfId="0" applyFont="true" applyBorder="true" applyAlignment="true" applyProtection="false">
      <alignment horizontal="center" vertical="bottom" textRotation="0" wrapText="false" indent="0" shrinkToFit="false"/>
      <protection locked="true" hidden="false"/>
    </xf>
    <xf numFmtId="164" fontId="7" fillId="16" borderId="3" xfId="0" applyFont="true" applyBorder="true" applyAlignment="true" applyProtection="false">
      <alignment horizontal="center" vertical="bottom" textRotation="0" wrapText="false" indent="0" shrinkToFit="false"/>
      <protection locked="true" hidden="false"/>
    </xf>
    <xf numFmtId="164" fontId="7" fillId="16" borderId="4" xfId="0" applyFont="true" applyBorder="true" applyAlignment="true" applyProtection="false">
      <alignment horizontal="center" vertical="bottom" textRotation="0" wrapText="false" indent="0" shrinkToFit="false"/>
      <protection locked="true" hidden="false"/>
    </xf>
    <xf numFmtId="164" fontId="24" fillId="0" borderId="2" xfId="0" applyFont="true" applyBorder="true" applyAlignment="true" applyProtection="false">
      <alignment horizontal="center" vertical="bottom" textRotation="0" wrapText="false" indent="0" shrinkToFit="false"/>
      <protection locked="true" hidden="false"/>
    </xf>
    <xf numFmtId="164" fontId="24" fillId="0" borderId="4" xfId="0" applyFont="true" applyBorder="true" applyAlignment="true" applyProtection="false">
      <alignment horizontal="center" vertical="bottom" textRotation="0" wrapText="false" indent="0" shrinkToFit="false"/>
      <protection locked="true" hidden="false"/>
    </xf>
    <xf numFmtId="164" fontId="26" fillId="0" borderId="5" xfId="0" applyFont="true" applyBorder="true" applyAlignment="tru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general" vertical="bottom" textRotation="0" wrapText="false" indent="0" shrinkToFit="false"/>
      <protection locked="true" hidden="false"/>
    </xf>
    <xf numFmtId="164" fontId="0" fillId="0" borderId="1" xfId="0" applyFont="false" applyBorder="true" applyAlignment="true" applyProtection="false">
      <alignment horizontal="general" vertical="bottom" textRotation="0" wrapText="false" indent="0" shrinkToFit="false"/>
      <protection locked="true" hidden="false"/>
    </xf>
    <xf numFmtId="164" fontId="27" fillId="16" borderId="5" xfId="0" applyFont="true" applyBorder="true" applyAlignment="true" applyProtection="false">
      <alignment horizontal="center" vertical="bottom" textRotation="0" wrapText="false" indent="0" shrinkToFit="false"/>
      <protection locked="true" hidden="false"/>
    </xf>
    <xf numFmtId="164" fontId="7" fillId="16" borderId="0" xfId="0" applyFont="true" applyBorder="true" applyAlignment="true" applyProtection="false">
      <alignment horizontal="center" vertical="bottom" textRotation="0" wrapText="false" indent="0" shrinkToFit="false"/>
      <protection locked="true" hidden="false"/>
    </xf>
    <xf numFmtId="164" fontId="7" fillId="16" borderId="1" xfId="0" applyFont="true" applyBorder="true" applyAlignment="true" applyProtection="false">
      <alignment horizontal="center" vertical="bottom" textRotation="0" wrapText="false" indent="0" shrinkToFit="false"/>
      <protection locked="true" hidden="false"/>
    </xf>
    <xf numFmtId="164" fontId="26" fillId="0" borderId="6" xfId="0" applyFont="true" applyBorder="true" applyAlignment="true" applyProtection="false">
      <alignment horizontal="center" vertical="bottom" textRotation="0" wrapText="false" indent="0" shrinkToFit="false"/>
      <protection locked="true" hidden="false"/>
    </xf>
    <xf numFmtId="164" fontId="22" fillId="0" borderId="5" xfId="0" applyFont="true" applyBorder="true" applyAlignment="true" applyProtection="false">
      <alignment horizontal="general" vertical="bottom" textRotation="0" wrapText="false" indent="0" shrinkToFit="false"/>
      <protection locked="true" hidden="false"/>
    </xf>
    <xf numFmtId="164" fontId="22" fillId="16" borderId="6" xfId="0" applyFont="true" applyBorder="true" applyAlignment="true" applyProtection="false">
      <alignment horizontal="center" vertical="bottom" textRotation="0" wrapText="false" indent="0" shrinkToFit="false"/>
      <protection locked="true" hidden="false"/>
    </xf>
    <xf numFmtId="164" fontId="28" fillId="16" borderId="5" xfId="0" applyFont="true" applyBorder="true" applyAlignment="true" applyProtection="false">
      <alignment horizontal="center" vertical="bottom" textRotation="0" wrapText="false" indent="0" shrinkToFit="false"/>
      <protection locked="true" hidden="false"/>
    </xf>
    <xf numFmtId="164" fontId="29" fillId="0" borderId="6" xfId="0" applyFont="true" applyBorder="true" applyAlignment="true" applyProtection="false">
      <alignment horizontal="center" vertical="bottom" textRotation="0" wrapText="false" indent="0" shrinkToFit="false"/>
      <protection locked="true" hidden="false"/>
    </xf>
    <xf numFmtId="164" fontId="0" fillId="0" borderId="7" xfId="0" applyFont="false" applyBorder="true" applyAlignment="true" applyProtection="false">
      <alignment horizontal="general" vertical="bottom" textRotation="0" wrapText="false" indent="0" shrinkToFit="false"/>
      <protection locked="true" hidden="false"/>
    </xf>
    <xf numFmtId="164" fontId="0" fillId="0" borderId="8" xfId="0" applyFont="false" applyBorder="true" applyAlignment="true" applyProtection="false">
      <alignment horizontal="general" vertical="bottom" textRotation="0" wrapText="false" indent="0" shrinkToFit="false"/>
      <protection locked="true" hidden="false"/>
    </xf>
    <xf numFmtId="164" fontId="0" fillId="0" borderId="9" xfId="0" applyFont="false" applyBorder="true" applyAlignment="true" applyProtection="false">
      <alignment horizontal="general" vertical="bottom" textRotation="0" wrapText="false" indent="0" shrinkToFit="false"/>
      <protection locked="true" hidden="false"/>
    </xf>
    <xf numFmtId="164" fontId="7" fillId="16" borderId="7" xfId="0" applyFont="true" applyBorder="true" applyAlignment="true" applyProtection="false">
      <alignment horizontal="center" vertical="bottom" textRotation="0" wrapText="false" indent="0" shrinkToFit="false"/>
      <protection locked="true" hidden="false"/>
    </xf>
    <xf numFmtId="164" fontId="7" fillId="16" borderId="8" xfId="0" applyFont="true" applyBorder="true" applyAlignment="true" applyProtection="false">
      <alignment horizontal="center" vertical="bottom" textRotation="0" wrapText="false" indent="0" shrinkToFit="false"/>
      <protection locked="true" hidden="false"/>
    </xf>
    <xf numFmtId="164" fontId="7" fillId="16" borderId="9" xfId="0" applyFont="true" applyBorder="true" applyAlignment="true" applyProtection="false">
      <alignment horizontal="center" vertical="bottom" textRotation="0" wrapText="false" indent="0" shrinkToFit="false"/>
      <protection locked="true" hidden="false"/>
    </xf>
    <xf numFmtId="164" fontId="24" fillId="0" borderId="7" xfId="0" applyFont="true" applyBorder="true" applyAlignment="true" applyProtection="false">
      <alignment horizontal="center" vertical="bottom" textRotation="0" wrapText="false" indent="0" shrinkToFit="false"/>
      <protection locked="true" hidden="false"/>
    </xf>
    <xf numFmtId="164" fontId="24" fillId="0" borderId="9" xfId="0" applyFont="true" applyBorder="true" applyAlignment="true" applyProtection="false">
      <alignment horizontal="center" vertical="bottom" textRotation="0" wrapText="false" indent="0" shrinkToFit="false"/>
      <protection locked="true" hidden="false"/>
    </xf>
    <xf numFmtId="164" fontId="30" fillId="0" borderId="0" xfId="0" applyFont="true" applyBorder="false" applyAlignment="true" applyProtection="false">
      <alignment horizontal="general" vertical="bottom" textRotation="0" wrapText="false" indent="0" shrinkToFit="false"/>
      <protection locked="true" hidden="false"/>
    </xf>
    <xf numFmtId="164" fontId="24" fillId="0" borderId="10" xfId="0" applyFont="true" applyBorder="true" applyAlignment="true" applyProtection="false">
      <alignment horizontal="general" vertical="bottom" textRotation="0" wrapText="false" indent="0" shrinkToFit="false"/>
      <protection locked="true" hidden="false"/>
    </xf>
    <xf numFmtId="164" fontId="24" fillId="0" borderId="11" xfId="0" applyFont="true" applyBorder="true" applyAlignment="true" applyProtection="false">
      <alignment horizontal="general" vertical="bottom" textRotation="0" wrapText="false" indent="0" shrinkToFit="false"/>
      <protection locked="true" hidden="false"/>
    </xf>
    <xf numFmtId="164" fontId="24" fillId="0" borderId="12" xfId="0" applyFont="true" applyBorder="true" applyAlignment="true" applyProtection="false">
      <alignment horizontal="general" vertical="bottom" textRotation="0" wrapText="false" indent="0" shrinkToFit="false"/>
      <protection locked="true" hidden="false"/>
    </xf>
    <xf numFmtId="170" fontId="24" fillId="0" borderId="11" xfId="0" applyFont="true" applyBorder="true" applyAlignment="true" applyProtection="false">
      <alignment horizontal="general" vertical="bottom" textRotation="0" wrapText="false" indent="0" shrinkToFit="false"/>
      <protection locked="true" hidden="false"/>
    </xf>
    <xf numFmtId="164" fontId="33" fillId="0" borderId="0" xfId="0" applyFont="true" applyBorder="false" applyAlignment="true" applyProtection="false">
      <alignment horizontal="general" vertical="bottom" textRotation="0" wrapText="false" indent="0" shrinkToFit="false"/>
      <protection locked="true" hidden="false"/>
    </xf>
    <xf numFmtId="164" fontId="24" fillId="0" borderId="0" xfId="0" applyFont="true" applyBorder="false" applyAlignment="true" applyProtection="false">
      <alignment horizontal="center" vertical="bottom" textRotation="0" wrapText="false" indent="0" shrinkToFit="false"/>
      <protection locked="true" hidden="false"/>
    </xf>
    <xf numFmtId="170" fontId="24" fillId="0" borderId="0" xfId="0" applyFont="true" applyBorder="false" applyAlignment="true" applyProtection="false">
      <alignment horizontal="general" vertical="bottom" textRotation="0" wrapText="false" indent="0" shrinkToFit="false"/>
      <protection locked="true" hidden="false"/>
    </xf>
    <xf numFmtId="164" fontId="31" fillId="0" borderId="0" xfId="0" applyFont="tru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0" fillId="0" borderId="13" xfId="0" applyFont="false" applyBorder="true" applyAlignment="true" applyProtection="false">
      <alignment horizontal="general" vertical="bottom" textRotation="0" wrapText="false" indent="0" shrinkToFit="false"/>
      <protection locked="true" hidden="false"/>
    </xf>
    <xf numFmtId="164" fontId="0" fillId="16" borderId="2" xfId="0" applyFont="false" applyBorder="true" applyAlignment="true" applyProtection="false">
      <alignment horizontal="center" vertical="bottom" textRotation="0" wrapText="true" indent="0" shrinkToFit="false"/>
      <protection locked="true" hidden="false"/>
    </xf>
    <xf numFmtId="164" fontId="0" fillId="16" borderId="3" xfId="0" applyFont="false" applyBorder="true" applyAlignment="true" applyProtection="false">
      <alignment horizontal="center" vertical="bottom" textRotation="0" wrapText="false" indent="0" shrinkToFit="false"/>
      <protection locked="true" hidden="false"/>
    </xf>
    <xf numFmtId="164" fontId="0" fillId="0" borderId="2" xfId="0" applyFont="false" applyBorder="true" applyAlignment="true" applyProtection="false">
      <alignment horizontal="center" vertical="bottom" textRotation="0" wrapText="false" indent="0" shrinkToFit="false"/>
      <protection locked="true" hidden="false"/>
    </xf>
    <xf numFmtId="164" fontId="0" fillId="0" borderId="4" xfId="0" applyFont="fals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27" fillId="16" borderId="0" xfId="0" applyFont="true" applyBorder="true" applyAlignment="true" applyProtection="false">
      <alignment horizontal="center" vertical="bottom" textRotation="0" wrapText="true" indent="0" shrinkToFit="false"/>
      <protection locked="true" hidden="false"/>
    </xf>
    <xf numFmtId="164" fontId="27" fillId="16" borderId="0" xfId="0" applyFont="true" applyBorder="false" applyAlignment="true" applyProtection="false">
      <alignment horizontal="center" vertical="bottom" textRotation="0" wrapText="false" indent="0" shrinkToFit="false"/>
      <protection locked="true" hidden="false"/>
    </xf>
    <xf numFmtId="164" fontId="22" fillId="16" borderId="6" xfId="0" applyFont="true" applyBorder="true" applyAlignment="true" applyProtection="false">
      <alignment horizontal="center" vertical="bottom" textRotation="0" wrapText="true" indent="0" shrinkToFit="false"/>
      <protection locked="true" hidden="false"/>
    </xf>
    <xf numFmtId="164" fontId="27" fillId="16" borderId="0" xfId="0" applyFont="true" applyBorder="false" applyAlignment="true" applyProtection="false">
      <alignment horizontal="center" vertical="bottom" textRotation="0" wrapText="true" indent="0" shrinkToFit="false"/>
      <protection locked="true" hidden="false"/>
    </xf>
    <xf numFmtId="164" fontId="28" fillId="16" borderId="0" xfId="0" applyFont="true" applyBorder="false" applyAlignment="true" applyProtection="false">
      <alignment horizontal="center" vertical="bottom" textRotation="0" wrapText="false" indent="0" shrinkToFit="false"/>
      <protection locked="true" hidden="false"/>
    </xf>
    <xf numFmtId="164" fontId="0" fillId="0" borderId="14" xfId="0" applyFont="false" applyBorder="true" applyAlignment="true" applyProtection="false">
      <alignment horizontal="center" vertical="bottom" textRotation="0" wrapText="false" indent="0" shrinkToFit="false"/>
      <protection locked="true" hidden="false"/>
    </xf>
    <xf numFmtId="164" fontId="0" fillId="16" borderId="7" xfId="0" applyFont="false" applyBorder="true" applyAlignment="true" applyProtection="false">
      <alignment horizontal="center" vertical="bottom" textRotation="0" wrapText="true" indent="0" shrinkToFit="false"/>
      <protection locked="true" hidden="false"/>
    </xf>
    <xf numFmtId="164" fontId="0" fillId="16" borderId="8" xfId="0" applyFont="false" applyBorder="true" applyAlignment="true" applyProtection="false">
      <alignment horizontal="center" vertical="bottom" textRotation="0" wrapText="false" indent="0" shrinkToFit="false"/>
      <protection locked="true" hidden="false"/>
    </xf>
    <xf numFmtId="164" fontId="0" fillId="0" borderId="7" xfId="0" applyFont="false" applyBorder="true" applyAlignment="true" applyProtection="false">
      <alignment horizontal="center" vertical="bottom" textRotation="0" wrapText="false" indent="0" shrinkToFit="false"/>
      <protection locked="true" hidden="false"/>
    </xf>
    <xf numFmtId="164" fontId="0" fillId="0" borderId="9" xfId="0" applyFont="false" applyBorder="true" applyAlignment="true" applyProtection="false">
      <alignment horizontal="center" vertical="bottom" textRotation="0" wrapText="false" indent="0" shrinkToFit="false"/>
      <protection locked="true" hidden="false"/>
    </xf>
    <xf numFmtId="164" fontId="0" fillId="0" borderId="15" xfId="0" applyFont="false" applyBorder="true" applyAlignment="true" applyProtection="false">
      <alignment horizontal="general" vertical="bottom" textRotation="0" wrapText="false" indent="0" shrinkToFit="false"/>
      <protection locked="true" hidden="false"/>
    </xf>
    <xf numFmtId="164" fontId="0" fillId="0" borderId="15" xfId="0" applyFont="false" applyBorder="true" applyAlignment="true" applyProtection="false">
      <alignment horizontal="general" vertical="bottom" textRotation="0" wrapText="true" indent="0" shrinkToFit="false"/>
      <protection locked="true" hidden="false"/>
    </xf>
    <xf numFmtId="164" fontId="26" fillId="0" borderId="16" xfId="0" applyFont="true" applyBorder="true" applyAlignment="true" applyProtection="false">
      <alignment horizontal="left" vertical="center" textRotation="0" wrapText="true" indent="0" shrinkToFit="false"/>
      <protection locked="true" hidden="false"/>
    </xf>
    <xf numFmtId="164" fontId="33" fillId="0" borderId="17" xfId="0" applyFont="true" applyBorder="true" applyAlignment="true" applyProtection="false">
      <alignment horizontal="center" vertical="center" textRotation="0" wrapText="false" indent="0" shrinkToFit="true"/>
      <protection locked="true" hidden="false"/>
    </xf>
    <xf numFmtId="164" fontId="24" fillId="0" borderId="17" xfId="0" applyFont="true" applyBorder="true" applyAlignment="true" applyProtection="false">
      <alignment horizontal="center" vertical="center" textRotation="0" wrapText="false" indent="0" shrinkToFit="false"/>
      <protection locked="true" hidden="false"/>
    </xf>
    <xf numFmtId="164" fontId="24" fillId="0" borderId="17" xfId="0" applyFont="true" applyBorder="true" applyAlignment="true" applyProtection="false">
      <alignment horizontal="center" vertical="center" textRotation="0" wrapText="true" indent="0" shrinkToFit="false"/>
      <protection locked="true" hidden="false"/>
    </xf>
    <xf numFmtId="164" fontId="24" fillId="0" borderId="18" xfId="0" applyFont="true" applyBorder="true" applyAlignment="true" applyProtection="false">
      <alignment horizontal="center" vertical="center" textRotation="0" wrapText="false" indent="0" shrinkToFit="false"/>
      <protection locked="true" hidden="false"/>
    </xf>
    <xf numFmtId="164" fontId="24" fillId="0" borderId="19" xfId="0" applyFont="true" applyBorder="true" applyAlignment="true" applyProtection="false">
      <alignment horizontal="general" vertical="center" textRotation="0" wrapText="false" indent="0" shrinkToFit="false"/>
      <protection locked="true" hidden="false"/>
    </xf>
    <xf numFmtId="164" fontId="7" fillId="0" borderId="20" xfId="0" applyFont="true" applyBorder="true" applyAlignment="true" applyProtection="false">
      <alignment horizontal="general" vertical="center" textRotation="0" wrapText="true" indent="0" shrinkToFit="false"/>
      <protection locked="true" hidden="false"/>
    </xf>
    <xf numFmtId="172" fontId="33" fillId="0" borderId="21" xfId="0" applyFont="true" applyBorder="true" applyAlignment="true" applyProtection="false">
      <alignment horizontal="center" vertical="center" textRotation="0" wrapText="false" indent="0" shrinkToFit="false"/>
      <protection locked="true" hidden="false"/>
    </xf>
    <xf numFmtId="172" fontId="24" fillId="0" borderId="21" xfId="0" applyFont="true" applyBorder="true" applyAlignment="true" applyProtection="false">
      <alignment horizontal="right" vertical="center" textRotation="0" wrapText="false" indent="0" shrinkToFit="false"/>
      <protection locked="true" hidden="false"/>
    </xf>
    <xf numFmtId="172" fontId="24" fillId="0" borderId="22" xfId="0" applyFont="true" applyBorder="true" applyAlignment="true" applyProtection="false">
      <alignment horizontal="right" vertical="center" textRotation="0" wrapText="false" indent="0" shrinkToFit="false"/>
      <protection locked="true" hidden="false"/>
    </xf>
    <xf numFmtId="164" fontId="24" fillId="0" borderId="23" xfId="0" applyFont="true" applyBorder="true" applyAlignment="true" applyProtection="false">
      <alignment horizontal="general" vertical="center" textRotation="0" wrapText="false" indent="0" shrinkToFit="false"/>
      <protection locked="true" hidden="false"/>
    </xf>
    <xf numFmtId="164" fontId="7" fillId="0" borderId="24" xfId="0" applyFont="true" applyBorder="true" applyAlignment="true" applyProtection="false">
      <alignment horizontal="general" vertical="center" textRotation="0" wrapText="true" indent="0" shrinkToFit="false"/>
      <protection locked="true" hidden="false"/>
    </xf>
    <xf numFmtId="172" fontId="33" fillId="0" borderId="25" xfId="0" applyFont="true" applyBorder="true" applyAlignment="true" applyProtection="false">
      <alignment horizontal="right" vertical="center" textRotation="0" wrapText="false" indent="0" shrinkToFit="false"/>
      <protection locked="true" hidden="false"/>
    </xf>
    <xf numFmtId="172" fontId="24" fillId="0" borderId="25" xfId="0" applyFont="true" applyBorder="true" applyAlignment="true" applyProtection="false">
      <alignment horizontal="center" vertical="center" textRotation="0" wrapText="false" indent="0" shrinkToFit="false"/>
      <protection locked="true" hidden="false"/>
    </xf>
    <xf numFmtId="172" fontId="24" fillId="0" borderId="25" xfId="0" applyFont="true" applyBorder="true" applyAlignment="true" applyProtection="false">
      <alignment horizontal="right" vertical="center" textRotation="0" wrapText="false" indent="0" shrinkToFit="false"/>
      <protection locked="true" hidden="false"/>
    </xf>
    <xf numFmtId="173" fontId="24" fillId="0" borderId="25" xfId="0" applyFont="true" applyBorder="true" applyAlignment="true" applyProtection="false">
      <alignment horizontal="right" vertical="center" textRotation="0" wrapText="false" indent="0" shrinkToFit="false"/>
      <protection locked="true" hidden="false"/>
    </xf>
    <xf numFmtId="172" fontId="24" fillId="0" borderId="26" xfId="0" applyFont="true" applyBorder="true" applyAlignment="true" applyProtection="false">
      <alignment horizontal="right" vertical="center" textRotation="0" wrapText="false" indent="0" shrinkToFit="false"/>
      <protection locked="true" hidden="false"/>
    </xf>
    <xf numFmtId="164" fontId="24" fillId="0" borderId="27" xfId="0" applyFont="true" applyBorder="true" applyAlignment="true" applyProtection="false">
      <alignment horizontal="general" vertical="center" textRotation="0" wrapText="false" indent="0" shrinkToFit="false"/>
      <protection locked="true" hidden="false"/>
    </xf>
    <xf numFmtId="164" fontId="7" fillId="0" borderId="28" xfId="0" applyFont="true" applyBorder="true" applyAlignment="true" applyProtection="false">
      <alignment horizontal="general" vertical="center" textRotation="0" wrapText="true" indent="0" shrinkToFit="false"/>
      <protection locked="true" hidden="false"/>
    </xf>
    <xf numFmtId="172" fontId="33" fillId="0" borderId="29" xfId="0" applyFont="true" applyBorder="true" applyAlignment="true" applyProtection="false">
      <alignment horizontal="right" vertical="center" textRotation="0" wrapText="false" indent="0" shrinkToFit="false"/>
      <protection locked="true" hidden="false"/>
    </xf>
    <xf numFmtId="172" fontId="24" fillId="0" borderId="29" xfId="0" applyFont="true" applyBorder="true" applyAlignment="true" applyProtection="false">
      <alignment horizontal="right" vertical="center" textRotation="0" wrapText="false" indent="0" shrinkToFit="false"/>
      <protection locked="true" hidden="false"/>
    </xf>
    <xf numFmtId="172" fontId="24" fillId="0" borderId="30" xfId="0" applyFont="true" applyBorder="true" applyAlignment="true" applyProtection="false">
      <alignment horizontal="center" vertical="center" textRotation="0" wrapText="false" indent="0" shrinkToFit="false"/>
      <protection locked="true" hidden="false"/>
    </xf>
    <xf numFmtId="164" fontId="24" fillId="0" borderId="0" xfId="0" applyFont="true" applyBorder="true" applyAlignment="true" applyProtection="false">
      <alignment horizontal="general" vertical="bottom" textRotation="0" wrapText="false" indent="0" shrinkToFit="false"/>
      <protection locked="true" hidden="false"/>
    </xf>
    <xf numFmtId="164" fontId="7" fillId="0" borderId="0" xfId="0" applyFont="true" applyBorder="true" applyAlignment="true" applyProtection="false">
      <alignment horizontal="general" vertical="bottom" textRotation="0" wrapText="true" indent="0" shrinkToFit="false"/>
      <protection locked="true" hidden="false"/>
    </xf>
    <xf numFmtId="164" fontId="7" fillId="0" borderId="0" xfId="0" applyFont="true" applyBorder="true" applyAlignment="true" applyProtection="false">
      <alignment horizontal="general" vertical="bottom" textRotation="0" wrapText="false" indent="0" shrinkToFit="false"/>
      <protection locked="true" hidden="false"/>
    </xf>
    <xf numFmtId="164" fontId="24" fillId="0" borderId="0" xfId="0" applyFont="true" applyBorder="true" applyAlignment="true" applyProtection="false">
      <alignment horizontal="center" vertical="bottom" textRotation="0" wrapText="false" indent="0" shrinkToFit="false"/>
      <protection locked="true" hidden="false"/>
    </xf>
    <xf numFmtId="174" fontId="24" fillId="0" borderId="0" xfId="0" applyFont="true" applyBorder="true" applyAlignment="true" applyProtection="false">
      <alignment horizontal="general" vertical="bottom" textRotation="0" wrapText="false" indent="0" shrinkToFit="false"/>
      <protection locked="true" hidden="false"/>
    </xf>
    <xf numFmtId="175" fontId="24" fillId="0" borderId="0" xfId="0" applyFont="true" applyBorder="true" applyAlignment="true" applyProtection="false">
      <alignment horizontal="center" vertical="bottom" textRotation="0" wrapText="false" indent="0" shrinkToFit="false"/>
      <protection locked="true" hidden="false"/>
    </xf>
    <xf numFmtId="164" fontId="10" fillId="0" borderId="0" xfId="0" applyFont="true" applyBorder="false" applyAlignment="true" applyProtection="false">
      <alignment horizontal="general" vertical="bottom" textRotation="0" wrapText="false" indent="0" shrinkToFit="false"/>
      <protection locked="true" hidden="false"/>
    </xf>
    <xf numFmtId="174" fontId="10" fillId="0" borderId="0" xfId="0" applyFont="true" applyBorder="false" applyAlignment="true" applyProtection="false">
      <alignment horizontal="general" vertical="bottom" textRotation="0" wrapText="false" indent="0" shrinkToFit="false"/>
      <protection locked="true" hidden="false"/>
    </xf>
    <xf numFmtId="175" fontId="10" fillId="0" borderId="0" xfId="0" applyFont="true" applyBorder="false" applyAlignment="true" applyProtection="false">
      <alignment horizontal="center" vertical="bottom" textRotation="0" wrapText="false" indent="0" shrinkToFit="false"/>
      <protection locked="true" hidden="false"/>
    </xf>
    <xf numFmtId="164" fontId="0" fillId="16" borderId="4" xfId="0" applyFont="false" applyBorder="true" applyAlignment="true" applyProtection="false">
      <alignment horizontal="center" vertical="bottom" textRotation="0" wrapText="false" indent="0" shrinkToFit="false"/>
      <protection locked="true" hidden="false"/>
    </xf>
    <xf numFmtId="164" fontId="0" fillId="0" borderId="13" xfId="0" applyFont="false" applyBorder="true" applyAlignment="true" applyProtection="false">
      <alignment horizontal="center" vertical="bottom" textRotation="0" wrapText="false" indent="0" shrinkToFit="false"/>
      <protection locked="true" hidden="false"/>
    </xf>
    <xf numFmtId="164" fontId="34" fillId="16" borderId="6" xfId="0" applyFont="true" applyBorder="true" applyAlignment="true" applyProtection="false">
      <alignment horizontal="center" vertical="bottom" textRotation="0" wrapText="false" indent="0" shrinkToFit="false"/>
      <protection locked="true" hidden="false"/>
    </xf>
    <xf numFmtId="164" fontId="0" fillId="16" borderId="9" xfId="0" applyFont="false" applyBorder="tru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4" fontId="7" fillId="0" borderId="3" xfId="0" applyFont="true" applyBorder="true" applyAlignment="true" applyProtection="false">
      <alignment horizontal="center" vertical="bottom" textRotation="0" wrapText="false" indent="0" shrinkToFit="false"/>
      <protection locked="true" hidden="false"/>
    </xf>
    <xf numFmtId="164" fontId="0" fillId="0" borderId="3" xfId="0" applyFont="true" applyBorder="true" applyAlignment="true" applyProtection="false">
      <alignment horizontal="center"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7" fillId="0" borderId="0" xfId="0" applyFont="true" applyBorder="true" applyAlignment="true" applyProtection="false">
      <alignment horizontal="center" vertical="bottom" textRotation="0" wrapText="false" indent="0" shrinkToFit="false"/>
      <protection locked="true" hidden="false"/>
    </xf>
    <xf numFmtId="164" fontId="0" fillId="0" borderId="5"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0" fillId="0" borderId="1" xfId="0" applyFont="true" applyBorder="true" applyAlignment="true" applyProtection="false">
      <alignment horizontal="center" vertical="bottom" textRotation="0" wrapText="false" indent="0" shrinkToFit="false"/>
      <protection locked="true" hidden="false"/>
    </xf>
    <xf numFmtId="164" fontId="7" fillId="20" borderId="2" xfId="0" applyFont="true" applyBorder="true" applyAlignment="true" applyProtection="false">
      <alignment horizontal="left" vertical="bottom" textRotation="0" wrapText="false" indent="0" shrinkToFit="false"/>
      <protection locked="true" hidden="false"/>
    </xf>
    <xf numFmtId="164" fontId="0" fillId="20" borderId="3" xfId="0" applyFont="true" applyBorder="true" applyAlignment="true" applyProtection="false">
      <alignment horizontal="center" vertical="bottom" textRotation="0" wrapText="false" indent="0" shrinkToFit="false"/>
      <protection locked="true" hidden="false"/>
    </xf>
    <xf numFmtId="171" fontId="7" fillId="20" borderId="3" xfId="0" applyFont="true" applyBorder="true" applyAlignment="true" applyProtection="false">
      <alignment horizontal="center" vertical="bottom" textRotation="0" wrapText="false" indent="0" shrinkToFit="false"/>
      <protection locked="true" hidden="false"/>
    </xf>
    <xf numFmtId="175" fontId="7" fillId="20" borderId="4" xfId="0" applyFont="true" applyBorder="true" applyAlignment="true" applyProtection="false">
      <alignment horizontal="center" vertical="bottom" textRotation="0" wrapText="false" indent="0" shrinkToFit="false"/>
      <protection locked="true" hidden="false"/>
    </xf>
    <xf numFmtId="171" fontId="0" fillId="0" borderId="0" xfId="0" applyFont="false" applyBorder="false" applyAlignment="true" applyProtection="false">
      <alignment horizontal="general" vertical="bottom" textRotation="0" wrapText="false" indent="0" shrinkToFit="false"/>
      <protection locked="true" hidden="false"/>
    </xf>
    <xf numFmtId="164" fontId="7" fillId="20" borderId="5" xfId="0" applyFont="true" applyBorder="true" applyAlignment="false" applyProtection="false">
      <alignment horizontal="general" vertical="bottom" textRotation="0" wrapText="false" indent="0" shrinkToFit="false"/>
      <protection locked="true" hidden="false"/>
    </xf>
    <xf numFmtId="164" fontId="0" fillId="20" borderId="0" xfId="0" applyFont="true" applyBorder="true" applyAlignment="true" applyProtection="false">
      <alignment horizontal="center" vertical="bottom" textRotation="0" wrapText="false" indent="0" shrinkToFit="false"/>
      <protection locked="true" hidden="false"/>
    </xf>
    <xf numFmtId="171" fontId="7" fillId="20" borderId="0" xfId="0" applyFont="true" applyBorder="true" applyAlignment="true" applyProtection="false">
      <alignment horizontal="center" vertical="bottom" textRotation="0" wrapText="false" indent="0" shrinkToFit="false"/>
      <protection locked="true" hidden="false"/>
    </xf>
    <xf numFmtId="175" fontId="7" fillId="20" borderId="1" xfId="0" applyFont="true" applyBorder="true" applyAlignment="true" applyProtection="false">
      <alignment horizontal="center" vertical="bottom" textRotation="0" wrapText="false" indent="0" shrinkToFit="false"/>
      <protection locked="true" hidden="false"/>
    </xf>
    <xf numFmtId="164" fontId="7" fillId="20" borderId="7" xfId="0" applyFont="true" applyBorder="true" applyAlignment="false" applyProtection="false">
      <alignment horizontal="general" vertical="bottom" textRotation="0" wrapText="false" indent="0" shrinkToFit="false"/>
      <protection locked="true" hidden="false"/>
    </xf>
    <xf numFmtId="164" fontId="0" fillId="20" borderId="8" xfId="0" applyFont="true" applyBorder="true" applyAlignment="true" applyProtection="false">
      <alignment horizontal="center" vertical="bottom" textRotation="0" wrapText="false" indent="0" shrinkToFit="false"/>
      <protection locked="true" hidden="false"/>
    </xf>
    <xf numFmtId="171" fontId="7" fillId="20" borderId="8" xfId="0" applyFont="true" applyBorder="true" applyAlignment="true" applyProtection="false">
      <alignment horizontal="center" vertical="bottom" textRotation="0" wrapText="false" indent="0" shrinkToFit="false"/>
      <protection locked="true" hidden="false"/>
    </xf>
    <xf numFmtId="175" fontId="7" fillId="20" borderId="9" xfId="0" applyFont="true" applyBorder="true" applyAlignment="true" applyProtection="false">
      <alignment horizontal="center" vertical="bottom" textRotation="0" wrapText="false" indent="0" shrinkToFit="false"/>
      <protection locked="true" hidden="false"/>
    </xf>
    <xf numFmtId="164" fontId="7" fillId="20" borderId="5" xfId="0" applyFont="true" applyBorder="true" applyAlignment="true" applyProtection="false">
      <alignment horizontal="left" vertical="bottom" textRotation="0" wrapText="false" indent="0" shrinkToFit="false"/>
      <protection locked="true" hidden="false"/>
    </xf>
    <xf numFmtId="164" fontId="36" fillId="0" borderId="0" xfId="0" applyFont="true" applyBorder="false" applyAlignment="true" applyProtection="false">
      <alignment horizontal="general" vertical="bottom" textRotation="0" wrapText="false" indent="0" shrinkToFit="false"/>
      <protection locked="true" hidden="false"/>
    </xf>
    <xf numFmtId="164" fontId="7" fillId="20" borderId="7" xfId="0" applyFont="true" applyBorder="true" applyAlignment="true" applyProtection="false">
      <alignment horizontal="left" vertical="bottom" textRotation="0" wrapText="false" indent="0" shrinkToFit="false"/>
      <protection locked="true" hidden="false"/>
    </xf>
    <xf numFmtId="164" fontId="7" fillId="0" borderId="2" xfId="0" applyFont="true" applyBorder="true" applyAlignment="false" applyProtection="false">
      <alignment horizontal="general" vertical="bottom" textRotation="0" wrapText="false" indent="0" shrinkToFit="false"/>
      <protection locked="true" hidden="false"/>
    </xf>
    <xf numFmtId="164" fontId="7" fillId="0" borderId="5" xfId="0" applyFont="true" applyBorder="true" applyAlignment="true" applyProtection="false">
      <alignment horizontal="left" vertical="bottom" textRotation="0" wrapText="false" indent="0" shrinkToFit="false"/>
      <protection locked="true" hidden="false"/>
    </xf>
    <xf numFmtId="164" fontId="7" fillId="0" borderId="5" xfId="0" applyFont="true" applyBorder="true" applyAlignment="false" applyProtection="false">
      <alignment horizontal="general" vertical="bottom" textRotation="0" wrapText="false" indent="0" shrinkToFit="false"/>
      <protection locked="true" hidden="false"/>
    </xf>
    <xf numFmtId="164" fontId="7" fillId="0" borderId="7" xfId="0" applyFont="true" applyBorder="true" applyAlignment="false" applyProtection="false">
      <alignment horizontal="general" vertical="bottom" textRotation="0" wrapText="false" indent="0" shrinkToFit="false"/>
      <protection locked="true" hidden="false"/>
    </xf>
    <xf numFmtId="164" fontId="0" fillId="0" borderId="8" xfId="0" applyFont="true" applyBorder="true" applyAlignment="true" applyProtection="false">
      <alignment horizontal="center" vertical="bottom" textRotation="0" wrapText="false" indent="0" shrinkToFit="false"/>
      <protection locked="true" hidden="false"/>
    </xf>
    <xf numFmtId="164" fontId="7" fillId="0" borderId="31" xfId="0" applyFont="true" applyBorder="true" applyAlignment="false" applyProtection="false">
      <alignment horizontal="general" vertical="bottom" textRotation="0" wrapText="false" indent="0" shrinkToFit="false"/>
      <protection locked="true" hidden="false"/>
    </xf>
    <xf numFmtId="164" fontId="0" fillId="0" borderId="15"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37" fillId="0" borderId="0" xfId="0" applyFont="true" applyBorder="false" applyAlignment="false" applyProtection="false">
      <alignment horizontal="general" vertical="bottom" textRotation="0" wrapText="false" indent="0" shrinkToFit="false"/>
      <protection locked="true" hidden="false"/>
    </xf>
    <xf numFmtId="164" fontId="38" fillId="0" borderId="0" xfId="0" applyFont="true" applyBorder="false" applyAlignment="false" applyProtection="false">
      <alignment horizontal="general" vertical="bottom" textRotation="0" wrapText="false" indent="0" shrinkToFit="false"/>
      <protection locked="true" hidden="false"/>
    </xf>
    <xf numFmtId="164" fontId="39" fillId="0" borderId="0" xfId="0" applyFont="true" applyBorder="false" applyAlignment="true" applyProtection="false">
      <alignment horizontal="general" vertical="bottom" textRotation="0" wrapText="false" indent="0" shrinkToFit="false"/>
      <protection locked="true" hidden="false"/>
    </xf>
    <xf numFmtId="164" fontId="40" fillId="0" borderId="0" xfId="0" applyFont="true" applyBorder="false" applyAlignment="true" applyProtection="false">
      <alignment horizontal="general" vertical="bottom" textRotation="0" wrapText="false" indent="0" shrinkToFit="false"/>
      <protection locked="true" hidden="false"/>
    </xf>
    <xf numFmtId="164" fontId="41" fillId="0" borderId="0" xfId="0" applyFont="true" applyBorder="false" applyAlignment="true" applyProtection="false">
      <alignment horizontal="general" vertical="bottom" textRotation="0" wrapText="false" indent="0" shrinkToFit="false"/>
      <protection locked="true" hidden="false"/>
    </xf>
    <xf numFmtId="164" fontId="42" fillId="0" borderId="13" xfId="0" applyFont="true" applyBorder="true" applyAlignment="true" applyProtection="false">
      <alignment horizontal="general" vertical="bottom" textRotation="0" wrapText="false" indent="0" shrinkToFit="false"/>
      <protection locked="true" hidden="false"/>
    </xf>
    <xf numFmtId="164" fontId="0" fillId="7" borderId="3" xfId="0" applyFont="false" applyBorder="true" applyAlignment="true" applyProtection="false">
      <alignment horizontal="center" vertical="bottom" textRotation="0" wrapText="false" indent="0" shrinkToFit="false"/>
      <protection locked="true" hidden="false"/>
    </xf>
    <xf numFmtId="164" fontId="28" fillId="7" borderId="3" xfId="0" applyFont="true" applyBorder="true" applyAlignment="true" applyProtection="false">
      <alignment horizontal="center" vertical="bottom" textRotation="0" wrapText="false" indent="0" shrinkToFit="false"/>
      <protection locked="true" hidden="false"/>
    </xf>
    <xf numFmtId="164" fontId="28" fillId="7" borderId="4" xfId="0" applyFont="true" applyBorder="true" applyAlignment="true" applyProtection="false">
      <alignment horizontal="center" vertical="bottom" textRotation="0" wrapText="false" indent="0" shrinkToFit="false"/>
      <protection locked="true" hidden="false"/>
    </xf>
    <xf numFmtId="164" fontId="28" fillId="0" borderId="3" xfId="0" applyFont="true" applyBorder="true" applyAlignment="true" applyProtection="false">
      <alignment horizontal="center" vertical="bottom" textRotation="0" wrapText="false" indent="0" shrinkToFit="false"/>
      <protection locked="true" hidden="false"/>
    </xf>
    <xf numFmtId="164" fontId="28" fillId="0" borderId="4" xfId="0" applyFont="true" applyBorder="true" applyAlignment="true" applyProtection="false">
      <alignment horizontal="center" vertical="bottom" textRotation="0" wrapText="false" indent="0" shrinkToFit="false"/>
      <protection locked="true" hidden="false"/>
    </xf>
    <xf numFmtId="164" fontId="22" fillId="7" borderId="6" xfId="0" applyFont="true" applyBorder="true" applyAlignment="true" applyProtection="false">
      <alignment horizontal="center" vertical="bottom" textRotation="0" wrapText="false" indent="0" shrinkToFit="false"/>
      <protection locked="true" hidden="false"/>
    </xf>
    <xf numFmtId="164" fontId="28" fillId="0" borderId="5" xfId="0" applyFont="true" applyBorder="true" applyAlignment="true" applyProtection="false">
      <alignment horizontal="left" vertical="bottom" textRotation="0" wrapText="false" indent="0" shrinkToFit="false"/>
      <protection locked="true" hidden="false"/>
    </xf>
    <xf numFmtId="164" fontId="0" fillId="0" borderId="1" xfId="0" applyFont="false" applyBorder="true" applyAlignment="true" applyProtection="false">
      <alignment horizontal="center" vertical="bottom" textRotation="0" wrapText="false" indent="0" shrinkToFit="false"/>
      <protection locked="true" hidden="false"/>
    </xf>
    <xf numFmtId="164" fontId="28" fillId="7" borderId="0" xfId="0" applyFont="true" applyBorder="false" applyAlignment="true" applyProtection="false">
      <alignment horizontal="center" vertical="bottom" textRotation="0" wrapText="false" indent="0" shrinkToFit="false"/>
      <protection locked="true" hidden="false"/>
    </xf>
    <xf numFmtId="164" fontId="28" fillId="7" borderId="0" xfId="0" applyFont="true" applyBorder="true" applyAlignment="true" applyProtection="false">
      <alignment horizontal="center" vertical="bottom" textRotation="0" wrapText="false" indent="0" shrinkToFit="false"/>
      <protection locked="true" hidden="false"/>
    </xf>
    <xf numFmtId="164" fontId="0" fillId="7" borderId="0" xfId="0" applyFont="false" applyBorder="true" applyAlignment="true" applyProtection="false">
      <alignment horizontal="center" vertical="bottom" textRotation="0" wrapText="false" indent="0" shrinkToFit="false"/>
      <protection locked="true" hidden="false"/>
    </xf>
    <xf numFmtId="164" fontId="0" fillId="7" borderId="1" xfId="0" applyFont="false" applyBorder="true" applyAlignment="true" applyProtection="false">
      <alignment horizontal="center" vertical="bottom" textRotation="0" wrapText="false" indent="0" shrinkToFit="false"/>
      <protection locked="true" hidden="false"/>
    </xf>
    <xf numFmtId="164" fontId="34" fillId="7" borderId="6" xfId="0" applyFont="true" applyBorder="true" applyAlignment="true" applyProtection="false">
      <alignment horizontal="center" vertical="bottom" textRotation="0" wrapText="false" indent="0" shrinkToFit="false"/>
      <protection locked="true" hidden="false"/>
    </xf>
    <xf numFmtId="164" fontId="29" fillId="0" borderId="5" xfId="0" applyFont="true" applyBorder="true" applyAlignment="true" applyProtection="false">
      <alignment horizontal="left" vertical="center" textRotation="0" wrapText="false" indent="0" shrinkToFit="false"/>
      <protection locked="true" hidden="false"/>
    </xf>
    <xf numFmtId="164" fontId="29" fillId="0" borderId="1" xfId="0" applyFont="true" applyBorder="true" applyAlignment="true" applyProtection="false">
      <alignment horizontal="center" vertical="center" textRotation="0" wrapText="false" indent="0" shrinkToFit="false"/>
      <protection locked="true" hidden="false"/>
    </xf>
    <xf numFmtId="164" fontId="28" fillId="0" borderId="14" xfId="0" applyFont="true" applyBorder="true" applyAlignment="true" applyProtection="false">
      <alignment horizontal="general" vertical="bottom" textRotation="0" wrapText="false" indent="0" shrinkToFit="false"/>
      <protection locked="true" hidden="false"/>
    </xf>
    <xf numFmtId="164" fontId="0" fillId="7" borderId="8" xfId="0" applyFont="false" applyBorder="true" applyAlignment="true" applyProtection="false">
      <alignment horizontal="center" vertical="bottom" textRotation="0" wrapText="false" indent="0" shrinkToFit="false"/>
      <protection locked="true" hidden="false"/>
    </xf>
    <xf numFmtId="164" fontId="28" fillId="7" borderId="8" xfId="0" applyFont="true" applyBorder="true" applyAlignment="true" applyProtection="false">
      <alignment horizontal="center" vertical="bottom" textRotation="0" wrapText="false" indent="0" shrinkToFit="false"/>
      <protection locked="true" hidden="false"/>
    </xf>
    <xf numFmtId="164" fontId="28" fillId="7" borderId="9" xfId="0" applyFont="true" applyBorder="true" applyAlignment="true" applyProtection="false">
      <alignment horizontal="center" vertical="bottom" textRotation="0" wrapText="false" indent="0" shrinkToFit="false"/>
      <protection locked="true" hidden="false"/>
    </xf>
    <xf numFmtId="164" fontId="28" fillId="0" borderId="8" xfId="0" applyFont="true" applyBorder="true" applyAlignment="true" applyProtection="false">
      <alignment horizontal="left" vertical="bottom" textRotation="0" wrapText="false" indent="0" shrinkToFit="false"/>
      <protection locked="true" hidden="false"/>
    </xf>
    <xf numFmtId="164" fontId="28" fillId="0" borderId="9"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0" fillId="0" borderId="0" xfId="0" applyFont="false" applyBorder="true" applyAlignment="true" applyProtection="false">
      <alignment horizontal="center" vertical="bottom" textRotation="0" wrapText="false" indent="0" shrinkToFit="false"/>
      <protection locked="true" hidden="false"/>
    </xf>
    <xf numFmtId="164" fontId="10" fillId="0" borderId="32" xfId="0" applyFont="true" applyBorder="true" applyAlignment="true" applyProtection="false">
      <alignment horizontal="general" vertical="bottom" textRotation="0" wrapText="false" indent="0" shrinkToFit="false"/>
      <protection locked="true" hidden="false"/>
    </xf>
    <xf numFmtId="164" fontId="30" fillId="0" borderId="32" xfId="0" applyFont="true" applyBorder="true" applyAlignment="true" applyProtection="false">
      <alignment horizontal="center" vertical="bottom" textRotation="0" wrapText="false" indent="0" shrinkToFit="false"/>
      <protection locked="true" hidden="false"/>
    </xf>
    <xf numFmtId="164" fontId="10" fillId="0" borderId="15" xfId="0" applyFont="true" applyBorder="true" applyAlignment="true" applyProtection="false">
      <alignment horizontal="general" vertical="bottom" textRotation="0" wrapText="false" indent="0" shrinkToFit="false"/>
      <protection locked="true" hidden="false"/>
    </xf>
    <xf numFmtId="164" fontId="30" fillId="0" borderId="15" xfId="0" applyFont="true" applyBorder="true" applyAlignment="true" applyProtection="false">
      <alignment horizontal="center" vertical="bottom" textRotation="0" wrapText="false" indent="0" shrinkToFit="false"/>
      <protection locked="true" hidden="false"/>
    </xf>
    <xf numFmtId="164" fontId="30" fillId="0" borderId="19" xfId="0" applyFont="true" applyBorder="true" applyAlignment="true" applyProtection="false">
      <alignment horizontal="general" vertical="bottom" textRotation="0" wrapText="false" indent="0" shrinkToFit="false"/>
      <protection locked="true" hidden="false"/>
    </xf>
    <xf numFmtId="176" fontId="24" fillId="0" borderId="21" xfId="0" applyFont="true" applyBorder="true" applyAlignment="true" applyProtection="false">
      <alignment horizontal="general" vertical="bottom" textRotation="0" wrapText="false" indent="0" shrinkToFit="false"/>
      <protection locked="true" hidden="false"/>
    </xf>
    <xf numFmtId="176" fontId="24" fillId="0" borderId="33" xfId="0" applyFont="true" applyBorder="true" applyAlignment="true" applyProtection="false">
      <alignment horizontal="general" vertical="bottom" textRotation="0" wrapText="false" indent="0" shrinkToFit="false"/>
      <protection locked="true" hidden="false"/>
    </xf>
    <xf numFmtId="177" fontId="24" fillId="0" borderId="33" xfId="0" applyFont="true" applyBorder="true" applyAlignment="true" applyProtection="false">
      <alignment horizontal="general" vertical="bottom" textRotation="0" wrapText="false" indent="0" shrinkToFit="false"/>
      <protection locked="true" hidden="false"/>
    </xf>
    <xf numFmtId="177" fontId="24" fillId="0" borderId="22" xfId="0" applyFont="true" applyBorder="true" applyAlignment="true" applyProtection="false">
      <alignment horizontal="general" vertical="bottom" textRotation="0" wrapText="false" indent="0" shrinkToFit="false"/>
      <protection locked="true" hidden="false"/>
    </xf>
    <xf numFmtId="164" fontId="30" fillId="0" borderId="23" xfId="0" applyFont="true" applyBorder="true" applyAlignment="true" applyProtection="false">
      <alignment horizontal="general" vertical="bottom" textRotation="0" wrapText="false" indent="0" shrinkToFit="false"/>
      <protection locked="true" hidden="false"/>
    </xf>
    <xf numFmtId="176" fontId="24" fillId="0" borderId="25" xfId="0" applyFont="true" applyBorder="true" applyAlignment="true" applyProtection="true">
      <alignment horizontal="general" vertical="bottom" textRotation="0" wrapText="false" indent="0" shrinkToFit="false"/>
      <protection locked="false" hidden="false"/>
    </xf>
    <xf numFmtId="176" fontId="24" fillId="0" borderId="25" xfId="0" applyFont="true" applyBorder="true" applyAlignment="true" applyProtection="false">
      <alignment horizontal="general" vertical="bottom" textRotation="0" wrapText="false" indent="0" shrinkToFit="false"/>
      <protection locked="true" hidden="false"/>
    </xf>
    <xf numFmtId="176" fontId="24" fillId="0" borderId="34" xfId="0" applyFont="true" applyBorder="true" applyAlignment="true" applyProtection="false">
      <alignment horizontal="general" vertical="bottom" textRotation="0" wrapText="false" indent="0" shrinkToFit="false"/>
      <protection locked="true" hidden="false"/>
    </xf>
    <xf numFmtId="176" fontId="24" fillId="0" borderId="26" xfId="0" applyFont="true" applyBorder="true" applyAlignment="true" applyProtection="false">
      <alignment horizontal="general" vertical="bottom" textRotation="0" wrapText="false" indent="0" shrinkToFit="false"/>
      <protection locked="true" hidden="false"/>
    </xf>
    <xf numFmtId="164" fontId="24" fillId="0" borderId="23" xfId="0" applyFont="true" applyBorder="true" applyAlignment="true" applyProtection="false">
      <alignment horizontal="general" vertical="bottom" textRotation="0" wrapText="false" indent="0" shrinkToFit="false"/>
      <protection locked="true" hidden="false"/>
    </xf>
    <xf numFmtId="164" fontId="30" fillId="0" borderId="27" xfId="0" applyFont="true" applyBorder="true" applyAlignment="true" applyProtection="false">
      <alignment horizontal="general" vertical="bottom" textRotation="0" wrapText="false" indent="0" shrinkToFit="false"/>
      <protection locked="true" hidden="false"/>
    </xf>
    <xf numFmtId="178" fontId="24" fillId="0" borderId="35" xfId="0" applyFont="true" applyBorder="true" applyAlignment="true" applyProtection="false">
      <alignment horizontal="general" vertical="bottom" textRotation="0" wrapText="false" indent="0" shrinkToFit="false"/>
      <protection locked="true" hidden="false"/>
    </xf>
    <xf numFmtId="178" fontId="24" fillId="0" borderId="29" xfId="0" applyFont="true" applyBorder="true" applyAlignment="true" applyProtection="false">
      <alignment horizontal="general" vertical="bottom" textRotation="0" wrapText="false" indent="0" shrinkToFit="false"/>
      <protection locked="true" hidden="false"/>
    </xf>
    <xf numFmtId="178" fontId="24" fillId="0" borderId="36" xfId="0" applyFont="true" applyBorder="true" applyAlignment="true" applyProtection="false">
      <alignment horizontal="general" vertical="bottom" textRotation="0" wrapText="false" indent="0" shrinkToFit="false"/>
      <protection locked="true" hidden="false"/>
    </xf>
    <xf numFmtId="178" fontId="24" fillId="0" borderId="30" xfId="0" applyFont="true" applyBorder="true" applyAlignment="true" applyProtection="false">
      <alignment horizontal="general" vertical="bottom" textRotation="0" wrapText="false" indent="0" shrinkToFit="false"/>
      <protection locked="true" hidden="false"/>
    </xf>
    <xf numFmtId="164" fontId="30" fillId="0" borderId="0" xfId="0" applyFont="true" applyBorder="true" applyAlignment="true" applyProtection="false">
      <alignment horizontal="general" vertical="bottom" textRotation="0" wrapText="false" indent="0" shrinkToFit="false"/>
      <protection locked="true" hidden="false"/>
    </xf>
    <xf numFmtId="176" fontId="24" fillId="0" borderId="0" xfId="0" applyFont="true" applyBorder="true" applyAlignment="true" applyProtection="false">
      <alignment horizontal="general" vertical="bottom" textRotation="0" wrapText="false" indent="0" shrinkToFit="false"/>
      <protection locked="true" hidden="false"/>
    </xf>
    <xf numFmtId="176" fontId="24" fillId="0" borderId="0" xfId="0" applyFont="true" applyBorder="true" applyAlignment="true" applyProtection="false">
      <alignment horizontal="general" vertical="center" textRotation="0" wrapText="false" indent="0" shrinkToFit="false"/>
      <protection locked="true" hidden="false"/>
    </xf>
    <xf numFmtId="179" fontId="7" fillId="0" borderId="0" xfId="0" applyFont="true" applyBorder="true" applyAlignment="true" applyProtection="false">
      <alignment horizontal="general" vertical="bottom" textRotation="0" wrapText="false" indent="0" shrinkToFit="false"/>
      <protection locked="true" hidden="false"/>
    </xf>
    <xf numFmtId="164" fontId="0" fillId="0" borderId="37" xfId="0" applyFont="false" applyBorder="true" applyAlignment="true" applyProtection="false">
      <alignment horizontal="general" vertical="bottom" textRotation="0" wrapText="false" indent="0" shrinkToFit="false"/>
      <protection locked="true" hidden="false"/>
    </xf>
    <xf numFmtId="164" fontId="0" fillId="0" borderId="38" xfId="0" applyFont="false" applyBorder="true" applyAlignment="true" applyProtection="false">
      <alignment horizontal="general" vertical="bottom" textRotation="0" wrapText="false" indent="0" shrinkToFit="false"/>
      <protection locked="true" hidden="false"/>
    </xf>
    <xf numFmtId="164" fontId="0" fillId="0" borderId="39" xfId="0" applyFont="false" applyBorder="true" applyAlignment="true" applyProtection="false">
      <alignment horizontal="general" vertical="bottom" textRotation="0" wrapText="false" indent="0" shrinkToFit="false"/>
      <protection locked="true" hidden="false"/>
    </xf>
    <xf numFmtId="164" fontId="30" fillId="20" borderId="19" xfId="0" applyFont="true" applyBorder="true" applyAlignment="true" applyProtection="false">
      <alignment horizontal="general" vertical="bottom" textRotation="0" wrapText="false" indent="0" shrinkToFit="false"/>
      <protection locked="true" hidden="false"/>
    </xf>
    <xf numFmtId="176" fontId="24" fillId="0" borderId="20" xfId="0" applyFont="true" applyBorder="true" applyAlignment="true" applyProtection="false">
      <alignment horizontal="general" vertical="bottom" textRotation="0" wrapText="false" indent="0" shrinkToFit="false"/>
      <protection locked="true" hidden="false"/>
    </xf>
    <xf numFmtId="176" fontId="24" fillId="0" borderId="22" xfId="0" applyFont="true" applyBorder="true" applyAlignment="true" applyProtection="false">
      <alignment horizontal="general" vertical="bottom" textRotation="0" wrapText="false" indent="0" shrinkToFit="false"/>
      <protection locked="true" hidden="false"/>
    </xf>
    <xf numFmtId="178" fontId="24" fillId="0" borderId="25" xfId="0" applyFont="true" applyBorder="true" applyAlignment="true" applyProtection="false">
      <alignment horizontal="general" vertical="bottom" textRotation="0" wrapText="false" indent="0" shrinkToFit="false"/>
      <protection locked="true" hidden="false"/>
    </xf>
    <xf numFmtId="178" fontId="24" fillId="0" borderId="34" xfId="0" applyFont="true" applyBorder="true" applyAlignment="true" applyProtection="false">
      <alignment horizontal="general" vertical="bottom" textRotation="0" wrapText="false" indent="0" shrinkToFit="false"/>
      <protection locked="true" hidden="false"/>
    </xf>
    <xf numFmtId="178" fontId="24" fillId="0" borderId="24" xfId="0" applyFont="true" applyBorder="true" applyAlignment="true" applyProtection="false">
      <alignment horizontal="general" vertical="bottom" textRotation="0" wrapText="false" indent="0" shrinkToFit="false"/>
      <protection locked="true" hidden="false"/>
    </xf>
    <xf numFmtId="178" fontId="24" fillId="0" borderId="26" xfId="0" applyFont="true" applyBorder="true" applyAlignment="true" applyProtection="false">
      <alignment horizontal="general" vertical="bottom" textRotation="0" wrapText="false" indent="0" shrinkToFit="false"/>
      <protection locked="true" hidden="false"/>
    </xf>
    <xf numFmtId="164" fontId="30" fillId="0" borderId="40" xfId="0" applyFont="true" applyBorder="true" applyAlignment="true" applyProtection="false">
      <alignment horizontal="general" vertical="bottom" textRotation="0" wrapText="false" indent="0" shrinkToFit="false"/>
      <protection locked="true" hidden="false"/>
    </xf>
    <xf numFmtId="176" fontId="24" fillId="0" borderId="24" xfId="0" applyFont="true" applyBorder="true" applyAlignment="true" applyProtection="false">
      <alignment horizontal="general" vertical="bottom" textRotation="0" wrapText="false" indent="0" shrinkToFit="false"/>
      <protection locked="true" hidden="false"/>
    </xf>
    <xf numFmtId="180" fontId="24" fillId="0" borderId="24" xfId="0" applyFont="true" applyBorder="true" applyAlignment="true" applyProtection="false">
      <alignment horizontal="general" vertical="center" textRotation="0" wrapText="false" indent="0" shrinkToFit="false"/>
      <protection locked="true" hidden="false"/>
    </xf>
    <xf numFmtId="181" fontId="7" fillId="0" borderId="24" xfId="0" applyFont="true" applyBorder="true" applyAlignment="true" applyProtection="false">
      <alignment horizontal="general" vertical="bottom" textRotation="0" wrapText="false" indent="0" shrinkToFit="false"/>
      <protection locked="true" hidden="false"/>
    </xf>
    <xf numFmtId="164" fontId="0" fillId="0" borderId="24" xfId="0" applyFont="false" applyBorder="true" applyAlignment="true" applyProtection="false">
      <alignment horizontal="general" vertical="bottom" textRotation="0" wrapText="false" indent="0" shrinkToFit="false"/>
      <protection locked="true" hidden="false"/>
    </xf>
    <xf numFmtId="164" fontId="0" fillId="0" borderId="25" xfId="0" applyFont="false" applyBorder="true" applyAlignment="true" applyProtection="false">
      <alignment horizontal="general" vertical="bottom" textRotation="0" wrapText="false" indent="0" shrinkToFit="false"/>
      <protection locked="true" hidden="false"/>
    </xf>
    <xf numFmtId="164" fontId="0" fillId="0" borderId="34" xfId="0" applyFont="false" applyBorder="true" applyAlignment="true" applyProtection="false">
      <alignment horizontal="general" vertical="bottom" textRotation="0" wrapText="false" indent="0" shrinkToFit="false"/>
      <protection locked="true" hidden="false"/>
    </xf>
    <xf numFmtId="164" fontId="0" fillId="0" borderId="26" xfId="0" applyFont="false" applyBorder="true" applyAlignment="true" applyProtection="false">
      <alignment horizontal="general" vertical="bottom" textRotation="0" wrapText="false" indent="0" shrinkToFit="false"/>
      <protection locked="true" hidden="false"/>
    </xf>
    <xf numFmtId="176" fontId="24" fillId="0" borderId="41" xfId="0" applyFont="true" applyBorder="true" applyAlignment="true" applyProtection="false">
      <alignment horizontal="general" vertical="bottom" textRotation="0" wrapText="false" indent="0" shrinkToFit="false"/>
      <protection locked="true" hidden="false"/>
    </xf>
    <xf numFmtId="182" fontId="24" fillId="0" borderId="41" xfId="0" applyFont="true" applyBorder="true" applyAlignment="true" applyProtection="false">
      <alignment horizontal="general" vertical="bottom" textRotation="0" wrapText="false" indent="0" shrinkToFit="false"/>
      <protection locked="true" hidden="false"/>
    </xf>
    <xf numFmtId="182" fontId="24" fillId="0" borderId="42" xfId="0" applyFont="true" applyBorder="true" applyAlignment="true" applyProtection="false">
      <alignment horizontal="general" vertical="bottom" textRotation="0" wrapText="false" indent="0" shrinkToFit="false"/>
      <protection locked="true" hidden="false"/>
    </xf>
    <xf numFmtId="182" fontId="24" fillId="0" borderId="34" xfId="0" applyFont="true" applyBorder="true" applyAlignment="true" applyProtection="false">
      <alignment horizontal="general" vertical="bottom" textRotation="0" wrapText="false" indent="0" shrinkToFit="false"/>
      <protection locked="true" hidden="false"/>
    </xf>
    <xf numFmtId="183" fontId="24" fillId="0" borderId="25" xfId="0" applyFont="true" applyBorder="true" applyAlignment="true" applyProtection="false">
      <alignment horizontal="general" vertical="bottom" textRotation="0" wrapText="false" indent="0" shrinkToFit="false"/>
      <protection locked="true" hidden="false"/>
    </xf>
    <xf numFmtId="183" fontId="24" fillId="0" borderId="26" xfId="0" applyFont="true" applyBorder="true" applyAlignment="true" applyProtection="false">
      <alignment horizontal="general" vertical="bottom" textRotation="0" wrapText="false" indent="0" shrinkToFit="false"/>
      <protection locked="true" hidden="false"/>
    </xf>
    <xf numFmtId="182" fontId="24" fillId="0" borderId="25" xfId="0" applyFont="true" applyBorder="true" applyAlignment="true" applyProtection="false">
      <alignment horizontal="general" vertical="bottom" textRotation="0" wrapText="false" indent="0" shrinkToFit="false"/>
      <protection locked="true" hidden="false"/>
    </xf>
    <xf numFmtId="184" fontId="24" fillId="0" borderId="34" xfId="0" applyFont="true" applyBorder="true" applyAlignment="true" applyProtection="false">
      <alignment horizontal="general" vertical="bottom" textRotation="0" wrapText="false" indent="0" shrinkToFit="false"/>
      <protection locked="true" hidden="false"/>
    </xf>
    <xf numFmtId="183" fontId="24" fillId="0" borderId="34" xfId="0" applyFont="true" applyBorder="true" applyAlignment="true" applyProtection="false">
      <alignment horizontal="general" vertical="bottom" textRotation="0" wrapText="false" indent="0" shrinkToFit="false"/>
      <protection locked="true" hidden="false"/>
    </xf>
    <xf numFmtId="182" fontId="24" fillId="0" borderId="24" xfId="0" applyFont="true" applyBorder="true" applyAlignment="true" applyProtection="false">
      <alignment horizontal="general" vertical="bottom" textRotation="0" wrapText="false" indent="0" shrinkToFit="false"/>
      <protection locked="true" hidden="false"/>
    </xf>
    <xf numFmtId="164" fontId="30" fillId="0" borderId="43" xfId="0" applyFont="true" applyBorder="true" applyAlignment="true" applyProtection="false">
      <alignment horizontal="general" vertical="bottom" textRotation="0" wrapText="false" indent="0" shrinkToFit="false"/>
      <protection locked="true" hidden="false"/>
    </xf>
    <xf numFmtId="185" fontId="24" fillId="0" borderId="44" xfId="0" applyFont="true" applyBorder="true" applyAlignment="true" applyProtection="false">
      <alignment horizontal="general" vertical="bottom" textRotation="0" wrapText="false" indent="0" shrinkToFit="false"/>
      <protection locked="true" hidden="false"/>
    </xf>
    <xf numFmtId="185" fontId="24" fillId="0" borderId="34" xfId="0" applyFont="true" applyBorder="true" applyAlignment="true" applyProtection="false">
      <alignment horizontal="general" vertical="bottom" textRotation="0" wrapText="false" indent="0" shrinkToFit="false"/>
      <protection locked="true" hidden="false"/>
    </xf>
    <xf numFmtId="185" fontId="24" fillId="0" borderId="25" xfId="0" applyFont="true" applyBorder="true" applyAlignment="true" applyProtection="false">
      <alignment horizontal="general" vertical="bottom" textRotation="0" wrapText="false" indent="0" shrinkToFit="false"/>
      <protection locked="true" hidden="false"/>
    </xf>
    <xf numFmtId="185" fontId="24" fillId="0" borderId="26" xfId="0" applyFont="true" applyBorder="true" applyAlignment="true" applyProtection="false">
      <alignment horizontal="general" vertical="bottom" textRotation="0" wrapText="false" indent="0" shrinkToFit="false"/>
      <protection locked="true" hidden="false"/>
    </xf>
    <xf numFmtId="164" fontId="24" fillId="0" borderId="43" xfId="0" applyFont="true" applyBorder="true" applyAlignment="true" applyProtection="false">
      <alignment horizontal="general" vertical="bottom" textRotation="0" wrapText="false" indent="0" shrinkToFit="false"/>
      <protection locked="true" hidden="false"/>
    </xf>
    <xf numFmtId="176" fontId="24" fillId="0" borderId="42" xfId="0" applyFont="true" applyBorder="true" applyAlignment="true" applyProtection="false">
      <alignment horizontal="general" vertical="bottom" textRotation="0" wrapText="false" indent="0" shrinkToFit="false"/>
      <protection locked="true" hidden="false"/>
    </xf>
    <xf numFmtId="164" fontId="24" fillId="21" borderId="43" xfId="0" applyFont="true" applyBorder="true" applyAlignment="true" applyProtection="false">
      <alignment horizontal="general" vertical="bottom" textRotation="0" wrapText="false" indent="0" shrinkToFit="false"/>
      <protection locked="true" hidden="false"/>
    </xf>
    <xf numFmtId="176" fontId="24" fillId="21" borderId="41" xfId="0" applyFont="true" applyBorder="true" applyAlignment="true" applyProtection="false">
      <alignment horizontal="general" vertical="bottom" textRotation="0" wrapText="false" indent="0" shrinkToFit="false"/>
      <protection locked="true" hidden="false"/>
    </xf>
    <xf numFmtId="176" fontId="24" fillId="21" borderId="25" xfId="0" applyFont="true" applyBorder="true" applyAlignment="true" applyProtection="false">
      <alignment horizontal="general" vertical="bottom" textRotation="0" wrapText="false" indent="0" shrinkToFit="false"/>
      <protection locked="true" hidden="false"/>
    </xf>
    <xf numFmtId="176" fontId="24" fillId="21" borderId="34" xfId="0" applyFont="true" applyBorder="true" applyAlignment="true" applyProtection="false">
      <alignment horizontal="general" vertical="bottom" textRotation="0" wrapText="false" indent="0" shrinkToFit="false"/>
      <protection locked="true" hidden="false"/>
    </xf>
    <xf numFmtId="176" fontId="24" fillId="21" borderId="26" xfId="0" applyFont="true" applyBorder="true" applyAlignment="true" applyProtection="false">
      <alignment horizontal="general" vertical="bottom" textRotation="0" wrapText="false" indent="0" shrinkToFit="false"/>
      <protection locked="true" hidden="false"/>
    </xf>
    <xf numFmtId="164" fontId="0" fillId="21" borderId="0" xfId="0" applyFont="false" applyBorder="false" applyAlignment="true" applyProtection="false">
      <alignment horizontal="general" vertical="bottom" textRotation="0" wrapText="false" indent="0" shrinkToFit="false"/>
      <protection locked="true" hidden="false"/>
    </xf>
    <xf numFmtId="164" fontId="24" fillId="0" borderId="27" xfId="0" applyFont="true" applyBorder="true" applyAlignment="true" applyProtection="false">
      <alignment horizontal="general" vertical="bottom" textRotation="0" wrapText="false" indent="0" shrinkToFit="false"/>
      <protection locked="true" hidden="false"/>
    </xf>
    <xf numFmtId="176" fontId="24" fillId="0" borderId="29" xfId="0" applyFont="true" applyBorder="true" applyAlignment="true" applyProtection="false">
      <alignment horizontal="general" vertical="bottom" textRotation="0" wrapText="false" indent="0" shrinkToFit="false"/>
      <protection locked="true" hidden="false"/>
    </xf>
    <xf numFmtId="176" fontId="24" fillId="0" borderId="36" xfId="0" applyFont="true" applyBorder="true" applyAlignment="true" applyProtection="false">
      <alignment horizontal="general" vertical="bottom" textRotation="0" wrapText="false" indent="0" shrinkToFit="false"/>
      <protection locked="true" hidden="false"/>
    </xf>
    <xf numFmtId="176" fontId="24" fillId="0" borderId="30" xfId="0" applyFont="true" applyBorder="true" applyAlignment="true" applyProtection="false">
      <alignment horizontal="general" vertical="bottom" textRotation="0" wrapText="false" indent="0" shrinkToFit="false"/>
      <protection locked="true" hidden="false"/>
    </xf>
    <xf numFmtId="178" fontId="24" fillId="0" borderId="0" xfId="0" applyFont="true" applyBorder="true" applyAlignment="true" applyProtection="false">
      <alignment horizontal="general" vertical="bottom" textRotation="0" wrapText="false" indent="0" shrinkToFit="false"/>
      <protection locked="true" hidden="false"/>
    </xf>
    <xf numFmtId="180" fontId="24" fillId="0" borderId="0" xfId="0" applyFont="true" applyBorder="true" applyAlignment="true" applyProtection="false">
      <alignment horizontal="general" vertical="center" textRotation="0" wrapText="false" indent="0" shrinkToFit="false"/>
      <protection locked="true" hidden="false"/>
    </xf>
    <xf numFmtId="179" fontId="0" fillId="0" borderId="0" xfId="0" applyFont="false" applyBorder="true" applyAlignment="true" applyProtection="false">
      <alignment horizontal="general" vertical="bottom" textRotation="0" wrapText="false" indent="0" shrinkToFit="false"/>
      <protection locked="true" hidden="false"/>
    </xf>
    <xf numFmtId="164" fontId="30" fillId="0" borderId="2" xfId="0" applyFont="true" applyBorder="true" applyAlignment="true" applyProtection="false">
      <alignment horizontal="general" vertical="bottom" textRotation="0" wrapText="false" indent="0" shrinkToFit="false"/>
      <protection locked="true" hidden="false"/>
    </xf>
    <xf numFmtId="164" fontId="24" fillId="0" borderId="45" xfId="0" applyFont="true" applyBorder="true" applyAlignment="true" applyProtection="false">
      <alignment horizontal="general" vertical="bottom" textRotation="0" wrapText="false" indent="0" shrinkToFit="false"/>
      <protection locked="true" hidden="false"/>
    </xf>
    <xf numFmtId="176" fontId="24" fillId="0" borderId="45" xfId="0" applyFont="true" applyBorder="true" applyAlignment="true" applyProtection="false">
      <alignment horizontal="general" vertical="bottom" textRotation="0" wrapText="false" indent="0" shrinkToFit="false"/>
      <protection locked="true" hidden="false"/>
    </xf>
    <xf numFmtId="176" fontId="24" fillId="0" borderId="46" xfId="0" applyFont="true" applyBorder="true" applyAlignment="true" applyProtection="false">
      <alignment horizontal="general" vertical="bottom" textRotation="0" wrapText="false" indent="0" shrinkToFit="false"/>
      <protection locked="true" hidden="false"/>
    </xf>
    <xf numFmtId="179" fontId="0" fillId="0" borderId="45" xfId="0" applyFont="false" applyBorder="true" applyAlignment="true" applyProtection="false">
      <alignment horizontal="general" vertical="bottom" textRotation="0" wrapText="false" indent="0" shrinkToFit="false"/>
      <protection locked="true" hidden="false"/>
    </xf>
    <xf numFmtId="179" fontId="0" fillId="0" borderId="3" xfId="0" applyFont="false" applyBorder="true" applyAlignment="true" applyProtection="false">
      <alignment horizontal="general" vertical="bottom" textRotation="0" wrapText="false" indent="0" shrinkToFit="false"/>
      <protection locked="true" hidden="false"/>
    </xf>
    <xf numFmtId="164" fontId="0" fillId="0" borderId="46" xfId="0" applyFont="false" applyBorder="true" applyAlignment="true" applyProtection="false">
      <alignment horizontal="general" vertical="bottom" textRotation="0" wrapText="false" indent="0" shrinkToFit="false"/>
      <protection locked="true" hidden="false"/>
    </xf>
    <xf numFmtId="164" fontId="0" fillId="0" borderId="45" xfId="0" applyFont="false" applyBorder="true" applyAlignment="true" applyProtection="false">
      <alignment horizontal="general" vertical="bottom" textRotation="0" wrapText="false" indent="0" shrinkToFit="false"/>
      <protection locked="true" hidden="false"/>
    </xf>
    <xf numFmtId="164" fontId="0" fillId="0" borderId="47" xfId="0" applyFont="false" applyBorder="true" applyAlignment="true" applyProtection="false">
      <alignment horizontal="general" vertical="bottom" textRotation="0" wrapText="false" indent="0" shrinkToFit="false"/>
      <protection locked="true" hidden="false"/>
    </xf>
    <xf numFmtId="164" fontId="30" fillId="0" borderId="48" xfId="0" applyFont="true" applyBorder="true" applyAlignment="true" applyProtection="false">
      <alignment horizontal="general" vertical="top" textRotation="0" wrapText="false" indent="0" shrinkToFit="false"/>
      <protection locked="true" hidden="false"/>
    </xf>
    <xf numFmtId="186" fontId="24" fillId="0" borderId="44" xfId="0" applyFont="true" applyBorder="true" applyAlignment="true" applyProtection="false">
      <alignment horizontal="general" vertical="top" textRotation="0" wrapText="false" indent="0" shrinkToFit="false"/>
      <protection locked="true" hidden="false"/>
    </xf>
    <xf numFmtId="186" fontId="24" fillId="0" borderId="49" xfId="0" applyFont="true" applyBorder="true" applyAlignment="true" applyProtection="false">
      <alignment horizontal="general" vertical="top" textRotation="0" wrapText="false" indent="0" shrinkToFit="false"/>
      <protection locked="true" hidden="false"/>
    </xf>
    <xf numFmtId="186" fontId="24" fillId="0" borderId="50" xfId="0" applyFont="true" applyBorder="true" applyAlignment="true" applyProtection="false">
      <alignment horizontal="general" vertical="top" textRotation="0" wrapText="false" indent="0" shrinkToFit="false"/>
      <protection locked="true" hidden="false"/>
    </xf>
    <xf numFmtId="164" fontId="0" fillId="0" borderId="0" xfId="0" applyFont="false" applyBorder="false" applyAlignment="true" applyProtection="false">
      <alignment horizontal="general" vertical="top" textRotation="0" wrapText="false" indent="0" shrinkToFit="false"/>
      <protection locked="true" hidden="false"/>
    </xf>
    <xf numFmtId="164" fontId="30" fillId="20" borderId="5" xfId="0" applyFont="true" applyBorder="true" applyAlignment="true" applyProtection="false">
      <alignment horizontal="general" vertical="bottom" textRotation="0" wrapText="false" indent="0" shrinkToFit="false"/>
      <protection locked="true" hidden="false"/>
    </xf>
    <xf numFmtId="164" fontId="24" fillId="20" borderId="41" xfId="0" applyFont="true" applyBorder="true" applyAlignment="true" applyProtection="false">
      <alignment horizontal="general" vertical="bottom" textRotation="0" wrapText="false" indent="0" shrinkToFit="false"/>
      <protection locked="true" hidden="false"/>
    </xf>
    <xf numFmtId="164" fontId="24" fillId="0" borderId="41" xfId="0" applyFont="true" applyBorder="true" applyAlignment="true" applyProtection="false">
      <alignment horizontal="general" vertical="bottom" textRotation="0" wrapText="false" indent="0" shrinkToFit="false"/>
      <protection locked="true" hidden="false"/>
    </xf>
    <xf numFmtId="164" fontId="24" fillId="0" borderId="42" xfId="0" applyFont="true" applyBorder="true" applyAlignment="true" applyProtection="false">
      <alignment horizontal="general" vertical="bottom" textRotation="0" wrapText="false" indent="0" shrinkToFit="false"/>
      <protection locked="true" hidden="false"/>
    </xf>
    <xf numFmtId="179" fontId="0" fillId="0" borderId="41" xfId="0" applyFont="false" applyBorder="true" applyAlignment="true" applyProtection="false">
      <alignment horizontal="general" vertical="bottom" textRotation="0" wrapText="false" indent="0" shrinkToFit="false"/>
      <protection locked="true" hidden="false"/>
    </xf>
    <xf numFmtId="179" fontId="0" fillId="0" borderId="51" xfId="0" applyFont="false" applyBorder="true" applyAlignment="true" applyProtection="false">
      <alignment horizontal="general" vertical="bottom" textRotation="0" wrapText="false" indent="0" shrinkToFit="false"/>
      <protection locked="true" hidden="false"/>
    </xf>
    <xf numFmtId="164" fontId="0" fillId="0" borderId="42" xfId="0" applyFont="false" applyBorder="true" applyAlignment="true" applyProtection="false">
      <alignment horizontal="general" vertical="bottom" textRotation="0" wrapText="false" indent="0" shrinkToFit="false"/>
      <protection locked="true" hidden="false"/>
    </xf>
    <xf numFmtId="164" fontId="0" fillId="0" borderId="41" xfId="0" applyFont="false" applyBorder="true" applyAlignment="true" applyProtection="false">
      <alignment horizontal="general" vertical="bottom" textRotation="0" wrapText="false" indent="0" shrinkToFit="false"/>
      <protection locked="true" hidden="false"/>
    </xf>
    <xf numFmtId="164" fontId="0" fillId="0" borderId="52" xfId="0" applyFont="false" applyBorder="true" applyAlignment="true" applyProtection="false">
      <alignment horizontal="general" vertical="bottom" textRotation="0" wrapText="false" indent="0" shrinkToFit="false"/>
      <protection locked="true" hidden="false"/>
    </xf>
    <xf numFmtId="164" fontId="24" fillId="0" borderId="44" xfId="0" applyFont="true" applyBorder="true" applyAlignment="true" applyProtection="false">
      <alignment horizontal="general" vertical="bottom" textRotation="0" wrapText="false" indent="0" shrinkToFit="false"/>
      <protection locked="true" hidden="false"/>
    </xf>
    <xf numFmtId="185" fontId="24" fillId="0" borderId="44" xfId="0" applyFont="true" applyBorder="true" applyAlignment="true" applyProtection="false">
      <alignment horizontal="general" vertical="top" textRotation="0" wrapText="false" indent="0" shrinkToFit="false"/>
      <protection locked="true" hidden="false"/>
    </xf>
    <xf numFmtId="185" fontId="24" fillId="0" borderId="49" xfId="0" applyFont="true" applyBorder="true" applyAlignment="true" applyProtection="false">
      <alignment horizontal="general" vertical="top" textRotation="0" wrapText="false" indent="0" shrinkToFit="false"/>
      <protection locked="true" hidden="false"/>
    </xf>
    <xf numFmtId="185" fontId="24" fillId="0" borderId="50" xfId="0" applyFont="true" applyBorder="true" applyAlignment="true" applyProtection="false">
      <alignment horizontal="general" vertical="top" textRotation="0" wrapText="false" indent="0" shrinkToFit="false"/>
      <protection locked="true" hidden="false"/>
    </xf>
    <xf numFmtId="164" fontId="30" fillId="0" borderId="48" xfId="0" applyFont="true" applyBorder="true" applyAlignment="true" applyProtection="false">
      <alignment horizontal="general" vertical="bottom" textRotation="0" wrapText="false" indent="0" shrinkToFit="false"/>
      <protection locked="true" hidden="false"/>
    </xf>
    <xf numFmtId="164" fontId="24" fillId="0" borderId="25" xfId="0" applyFont="true" applyBorder="true" applyAlignment="true" applyProtection="false">
      <alignment horizontal="general" vertical="bottom" textRotation="0" wrapText="false" indent="0" shrinkToFit="false"/>
      <protection locked="true" hidden="false"/>
    </xf>
    <xf numFmtId="185" fontId="24" fillId="0" borderId="41" xfId="0" applyFont="true" applyBorder="true" applyAlignment="true" applyProtection="false">
      <alignment horizontal="general" vertical="bottom" textRotation="0" wrapText="false" indent="0" shrinkToFit="false"/>
      <protection locked="true" hidden="false"/>
    </xf>
    <xf numFmtId="185" fontId="24" fillId="0" borderId="42" xfId="0" applyFont="true" applyBorder="true" applyAlignment="true" applyProtection="false">
      <alignment horizontal="general" vertical="bottom" textRotation="0" wrapText="false" indent="0" shrinkToFit="false"/>
      <protection locked="true" hidden="false"/>
    </xf>
    <xf numFmtId="185" fontId="24" fillId="0" borderId="52" xfId="0" applyFont="true" applyBorder="true" applyAlignment="true" applyProtection="false">
      <alignment horizontal="general" vertical="bottom" textRotation="0" wrapText="false" indent="0" shrinkToFit="false"/>
      <protection locked="true" hidden="false"/>
    </xf>
    <xf numFmtId="164" fontId="24" fillId="0" borderId="48" xfId="0" applyFont="true" applyBorder="true" applyAlignment="true" applyProtection="false">
      <alignment horizontal="general" vertical="top" textRotation="0" wrapText="false" indent="0" shrinkToFit="false"/>
      <protection locked="true" hidden="false"/>
    </xf>
    <xf numFmtId="164" fontId="24" fillId="0" borderId="44" xfId="0" applyFont="true" applyBorder="true" applyAlignment="true" applyProtection="false">
      <alignment horizontal="general" vertical="top" textRotation="0" wrapText="false" indent="0" shrinkToFit="false"/>
      <protection locked="true" hidden="false"/>
    </xf>
    <xf numFmtId="164" fontId="24" fillId="0" borderId="23" xfId="0" applyFont="true" applyBorder="true" applyAlignment="true" applyProtection="false">
      <alignment horizontal="general" vertical="bottom" textRotation="0" wrapText="false" indent="0" shrinkToFit="false"/>
      <protection locked="true" hidden="false"/>
    </xf>
    <xf numFmtId="164" fontId="24" fillId="0" borderId="25" xfId="0" applyFont="true" applyBorder="true" applyAlignment="true" applyProtection="false">
      <alignment horizontal="general" vertical="bottom" textRotation="0" wrapText="false" indent="0" shrinkToFit="false"/>
      <protection locked="true" hidden="false"/>
    </xf>
    <xf numFmtId="185" fontId="24" fillId="0" borderId="25" xfId="0" applyFont="true" applyBorder="true" applyAlignment="true" applyProtection="false">
      <alignment horizontal="general" vertical="bottom" textRotation="0" wrapText="false" indent="0" shrinkToFit="false"/>
      <protection locked="true" hidden="false"/>
    </xf>
    <xf numFmtId="185" fontId="24" fillId="0" borderId="34" xfId="0" applyFont="true" applyBorder="true" applyAlignment="true" applyProtection="false">
      <alignment horizontal="general" vertical="bottom" textRotation="0" wrapText="false" indent="0" shrinkToFit="false"/>
      <protection locked="true" hidden="false"/>
    </xf>
    <xf numFmtId="185" fontId="24" fillId="0" borderId="26" xfId="0" applyFont="true" applyBorder="true" applyAlignment="true" applyProtection="false">
      <alignment horizontal="general" vertical="bottom" textRotation="0" wrapText="false" indent="0" shrinkToFit="false"/>
      <protection locked="true" hidden="false"/>
    </xf>
    <xf numFmtId="164" fontId="24" fillId="0" borderId="29" xfId="0" applyFont="true" applyBorder="true" applyAlignment="true" applyProtection="false">
      <alignment horizontal="general" vertical="bottom" textRotation="0" wrapText="false" indent="0" shrinkToFit="false"/>
      <protection locked="true" hidden="false"/>
    </xf>
    <xf numFmtId="185" fontId="24" fillId="0" borderId="29" xfId="0" applyFont="true" applyBorder="true" applyAlignment="true" applyProtection="false">
      <alignment horizontal="general" vertical="bottom" textRotation="0" wrapText="false" indent="0" shrinkToFit="false"/>
      <protection locked="true" hidden="false"/>
    </xf>
    <xf numFmtId="185" fontId="24" fillId="0" borderId="36" xfId="0" applyFont="true" applyBorder="true" applyAlignment="true" applyProtection="false">
      <alignment horizontal="general" vertical="bottom" textRotation="0" wrapText="false" indent="0" shrinkToFit="false"/>
      <protection locked="true" hidden="false"/>
    </xf>
    <xf numFmtId="185" fontId="24" fillId="0" borderId="30" xfId="0" applyFont="true" applyBorder="true" applyAlignment="true" applyProtection="false">
      <alignment horizontal="general" vertical="bottom" textRotation="0" wrapText="false" indent="0" shrinkToFit="false"/>
      <protection locked="true" hidden="false"/>
    </xf>
    <xf numFmtId="187" fontId="0" fillId="0" borderId="0" xfId="0" applyFont="false" applyBorder="false" applyAlignment="false" applyProtection="false">
      <alignment horizontal="general" vertical="bottom" textRotation="0" wrapText="false" indent="0" shrinkToFit="false"/>
      <protection locked="true" hidden="false"/>
    </xf>
    <xf numFmtId="164" fontId="24" fillId="0" borderId="0" xfId="0" applyFont="true" applyBorder="false" applyAlignment="true" applyProtection="false">
      <alignment horizontal="general" vertical="bottom" textRotation="0" wrapText="false" indent="0" shrinkToFit="false"/>
      <protection locked="true" hidden="false"/>
    </xf>
    <xf numFmtId="187" fontId="7" fillId="0" borderId="0" xfId="0" applyFont="true" applyBorder="false" applyAlignment="true" applyProtection="false">
      <alignment horizontal="general" vertical="bottom" textRotation="0" wrapText="false" indent="0" shrinkToFit="false"/>
      <protection locked="true" hidden="false"/>
    </xf>
    <xf numFmtId="188" fontId="7" fillId="0" borderId="0" xfId="0" applyFont="true" applyBorder="false" applyAlignment="true" applyProtection="false">
      <alignment horizontal="general" vertical="bottom" textRotation="0" wrapText="false" indent="0" shrinkToFit="false"/>
      <protection locked="true" hidden="false"/>
    </xf>
    <xf numFmtId="165" fontId="7" fillId="0" borderId="0" xfId="0" applyFont="true" applyBorder="false" applyAlignment="true" applyProtection="false">
      <alignment horizontal="general" vertical="bottom" textRotation="0" wrapText="false" indent="0" shrinkToFit="false"/>
      <protection locked="true" hidden="false"/>
    </xf>
    <xf numFmtId="188" fontId="0" fillId="0" borderId="0" xfId="0" applyFont="false" applyBorder="false" applyAlignment="true" applyProtection="false">
      <alignment horizontal="general" vertical="bottom" textRotation="0" wrapText="false" indent="0" shrinkToFit="false"/>
      <protection locked="true" hidden="false"/>
    </xf>
    <xf numFmtId="164" fontId="30" fillId="0" borderId="12" xfId="0" applyFont="true" applyBorder="true" applyAlignment="true" applyProtection="false">
      <alignment horizontal="center" vertical="bottom" textRotation="0" wrapText="false" indent="0" shrinkToFit="false"/>
      <protection locked="true" hidden="false"/>
    </xf>
    <xf numFmtId="176" fontId="43" fillId="0" borderId="26" xfId="0" applyFont="true" applyBorder="true" applyAlignment="true" applyProtection="false">
      <alignment horizontal="general" vertical="bottom" textRotation="0" wrapText="false" indent="0" shrinkToFit="false"/>
      <protection locked="true" hidden="false"/>
    </xf>
    <xf numFmtId="176" fontId="43" fillId="0" borderId="26" xfId="0" applyFont="true" applyBorder="true" applyAlignment="true" applyProtection="false">
      <alignment horizontal="center" vertical="bottom" textRotation="0" wrapText="false" indent="0" shrinkToFit="false"/>
      <protection locked="true" hidden="false"/>
    </xf>
    <xf numFmtId="176" fontId="43" fillId="0" borderId="52" xfId="0" applyFont="true" applyBorder="true" applyAlignment="true" applyProtection="false">
      <alignment horizontal="center" vertical="bottom" textRotation="0" wrapText="false" indent="0" shrinkToFit="false"/>
      <protection locked="true" hidden="false"/>
    </xf>
    <xf numFmtId="186" fontId="43" fillId="0" borderId="50" xfId="0" applyFont="true" applyBorder="true" applyAlignment="true" applyProtection="false">
      <alignment horizontal="right" vertical="top" textRotation="0" wrapText="false" indent="0" shrinkToFit="false"/>
      <protection locked="true" hidden="false"/>
    </xf>
    <xf numFmtId="164" fontId="43" fillId="0" borderId="52" xfId="0" applyFont="true" applyBorder="true" applyAlignment="true" applyProtection="false">
      <alignment horizontal="general" vertical="bottom" textRotation="0" wrapText="false" indent="0" shrinkToFit="false"/>
      <protection locked="true" hidden="false"/>
    </xf>
    <xf numFmtId="176" fontId="43" fillId="0" borderId="50" xfId="0" applyFont="true" applyBorder="true" applyAlignment="true" applyProtection="false">
      <alignment horizontal="right" vertical="top" textRotation="0" wrapText="false" indent="0" shrinkToFit="false"/>
      <protection locked="true" hidden="false"/>
    </xf>
    <xf numFmtId="164" fontId="0" fillId="0" borderId="53" xfId="0" applyFont="false" applyBorder="true" applyAlignment="true" applyProtection="false">
      <alignment horizontal="general" vertical="bottom" textRotation="0" wrapText="false" indent="0" shrinkToFit="false"/>
      <protection locked="true" hidden="false"/>
    </xf>
    <xf numFmtId="164" fontId="28" fillId="0" borderId="13" xfId="0" applyFont="true" applyBorder="true" applyAlignment="true" applyProtection="false">
      <alignment horizontal="general" vertical="bottom" textRotation="0" wrapText="false" indent="0" shrinkToFit="false"/>
      <protection locked="true" hidden="false"/>
    </xf>
    <xf numFmtId="164" fontId="0" fillId="7" borderId="3" xfId="0" applyFont="false" applyBorder="true" applyAlignment="true" applyProtection="false">
      <alignment horizontal="center" vertical="bottom" textRotation="0" wrapText="false" indent="0" shrinkToFit="true"/>
      <protection locked="true" hidden="false"/>
    </xf>
    <xf numFmtId="164" fontId="28" fillId="7" borderId="4" xfId="0" applyFont="true" applyBorder="true" applyAlignment="true" applyProtection="false">
      <alignment horizontal="center" vertical="bottom" textRotation="0" wrapText="false" indent="0" shrinkToFit="true"/>
      <protection locked="true" hidden="false"/>
    </xf>
    <xf numFmtId="164" fontId="22" fillId="7" borderId="1" xfId="0" applyFont="true" applyBorder="true" applyAlignment="true" applyProtection="false">
      <alignment horizontal="center" vertical="bottom" textRotation="0" wrapText="false" indent="0" shrinkToFit="true"/>
      <protection locked="true" hidden="false"/>
    </xf>
    <xf numFmtId="164" fontId="26" fillId="0" borderId="5" xfId="0" applyFont="true" applyBorder="true" applyAlignment="true" applyProtection="false">
      <alignment horizontal="left" vertical="bottom" textRotation="0" wrapText="false" indent="0" shrinkToFit="false"/>
      <protection locked="true" hidden="false"/>
    </xf>
    <xf numFmtId="164" fontId="26" fillId="0" borderId="1" xfId="0" applyFont="true" applyBorder="true" applyAlignment="true" applyProtection="false">
      <alignment horizontal="center" vertical="bottom" textRotation="0" wrapText="false" indent="0" shrinkToFit="false"/>
      <protection locked="true" hidden="false"/>
    </xf>
    <xf numFmtId="164" fontId="27" fillId="7" borderId="0" xfId="0" applyFont="true" applyBorder="false" applyAlignment="true" applyProtection="false">
      <alignment horizontal="center" vertical="bottom" textRotation="0" wrapText="false" indent="0" shrinkToFit="true"/>
      <protection locked="true" hidden="false"/>
    </xf>
    <xf numFmtId="164" fontId="28" fillId="7" borderId="0" xfId="0" applyFont="true" applyBorder="false" applyAlignment="true" applyProtection="false">
      <alignment horizontal="center" vertical="bottom" textRotation="0" wrapText="false" indent="0" shrinkToFit="true"/>
      <protection locked="true" hidden="false"/>
    </xf>
    <xf numFmtId="164" fontId="28" fillId="7" borderId="1" xfId="0" applyFont="true" applyBorder="true" applyAlignment="true" applyProtection="false">
      <alignment horizontal="center" vertical="bottom" textRotation="0" wrapText="false" indent="0" shrinkToFit="true"/>
      <protection locked="true" hidden="false"/>
    </xf>
    <xf numFmtId="164" fontId="34" fillId="7" borderId="1" xfId="0" applyFont="true" applyBorder="true" applyAlignment="true" applyProtection="false">
      <alignment horizontal="center" vertical="bottom" textRotation="0" wrapText="false" indent="0" shrinkToFit="true"/>
      <protection locked="true" hidden="false"/>
    </xf>
    <xf numFmtId="164" fontId="44" fillId="0" borderId="5" xfId="0" applyFont="true" applyBorder="true" applyAlignment="true" applyProtection="false">
      <alignment horizontal="left" vertical="bottom" textRotation="0" wrapText="false" indent="0" shrinkToFit="false"/>
      <protection locked="true" hidden="false"/>
    </xf>
    <xf numFmtId="164" fontId="29" fillId="0" borderId="1" xfId="0" applyFont="true" applyBorder="true" applyAlignment="true" applyProtection="false">
      <alignment horizontal="center" vertical="bottom" textRotation="0" wrapText="false" indent="0" shrinkToFit="false"/>
      <protection locked="true" hidden="false"/>
    </xf>
    <xf numFmtId="164" fontId="0" fillId="7" borderId="8" xfId="0" applyFont="false" applyBorder="true" applyAlignment="true" applyProtection="false">
      <alignment horizontal="center" vertical="bottom" textRotation="0" wrapText="false" indent="0" shrinkToFit="true"/>
      <protection locked="true" hidden="false"/>
    </xf>
    <xf numFmtId="164" fontId="28" fillId="7" borderId="9" xfId="0" applyFont="true" applyBorder="true" applyAlignment="true" applyProtection="false">
      <alignment horizontal="center" vertical="bottom" textRotation="0" wrapText="false" indent="0" shrinkToFit="true"/>
      <protection locked="true" hidden="false"/>
    </xf>
    <xf numFmtId="164" fontId="28" fillId="0" borderId="8" xfId="0" applyFont="true" applyBorder="true" applyAlignment="true" applyProtection="false">
      <alignment horizontal="center" vertical="bottom" textRotation="0" wrapText="false" indent="0" shrinkToFit="false"/>
      <protection locked="true" hidden="false"/>
    </xf>
    <xf numFmtId="164" fontId="34" fillId="0" borderId="8" xfId="0" applyFont="true" applyBorder="true" applyAlignment="true" applyProtection="false">
      <alignment horizontal="center" vertical="bottom" textRotation="0" wrapText="false" indent="0" shrinkToFit="false"/>
      <protection locked="true" hidden="false"/>
    </xf>
    <xf numFmtId="164" fontId="42" fillId="0" borderId="32" xfId="0" applyFont="true" applyBorder="true" applyAlignment="true" applyProtection="false">
      <alignment horizontal="general" vertical="bottom" textRotation="0" wrapText="false" indent="0" shrinkToFit="false"/>
      <protection locked="true" hidden="false"/>
    </xf>
    <xf numFmtId="173" fontId="24" fillId="0" borderId="25" xfId="15" applyFont="true" applyBorder="true" applyAlignment="true" applyProtection="true">
      <alignment horizontal="right" vertical="bottom" textRotation="0" wrapText="false" indent="0" shrinkToFit="false"/>
      <protection locked="true" hidden="false"/>
    </xf>
    <xf numFmtId="173" fontId="24" fillId="0" borderId="34" xfId="15" applyFont="true" applyBorder="true" applyAlignment="true" applyProtection="true">
      <alignment horizontal="right" vertical="bottom" textRotation="0" wrapText="false" indent="0" shrinkToFit="false"/>
      <protection locked="true" hidden="false"/>
    </xf>
    <xf numFmtId="173" fontId="24" fillId="0" borderId="21" xfId="15" applyFont="true" applyBorder="true" applyAlignment="true" applyProtection="true">
      <alignment horizontal="right" vertical="bottom" textRotation="0" wrapText="false" indent="0" shrinkToFit="false"/>
      <protection locked="true" hidden="false"/>
    </xf>
    <xf numFmtId="173" fontId="24" fillId="0" borderId="33" xfId="15" applyFont="true" applyBorder="true" applyAlignment="true" applyProtection="true">
      <alignment horizontal="right" vertical="bottom" textRotation="0" wrapText="false" indent="0" shrinkToFit="false"/>
      <protection locked="true" hidden="false"/>
    </xf>
    <xf numFmtId="173" fontId="24" fillId="0" borderId="20" xfId="15" applyFont="true" applyBorder="true" applyAlignment="true" applyProtection="true">
      <alignment horizontal="right" vertical="bottom" textRotation="0" wrapText="false" indent="0" shrinkToFit="false"/>
      <protection locked="true" hidden="false"/>
    </xf>
    <xf numFmtId="173" fontId="24" fillId="0" borderId="22" xfId="15" applyFont="true" applyBorder="true" applyAlignment="true" applyProtection="true">
      <alignment horizontal="right" vertical="bottom" textRotation="0" wrapText="false" indent="0" shrinkToFit="false"/>
      <protection locked="true" hidden="false"/>
    </xf>
    <xf numFmtId="173" fontId="24" fillId="0" borderId="24" xfId="15" applyFont="true" applyBorder="true" applyAlignment="true" applyProtection="true">
      <alignment horizontal="right" vertical="bottom" textRotation="0" wrapText="false" indent="0" shrinkToFit="false"/>
      <protection locked="true" hidden="false"/>
    </xf>
    <xf numFmtId="173" fontId="24" fillId="0" borderId="26" xfId="15" applyFont="true" applyBorder="true" applyAlignment="true" applyProtection="true">
      <alignment horizontal="right" vertical="bottom" textRotation="0" wrapText="false" indent="0" shrinkToFit="false"/>
      <protection locked="true" hidden="false"/>
    </xf>
    <xf numFmtId="173" fontId="24" fillId="0" borderId="17" xfId="15" applyFont="true" applyBorder="true" applyAlignment="true" applyProtection="true">
      <alignment horizontal="right" vertical="bottom" textRotation="0" wrapText="false" indent="0" shrinkToFit="false"/>
      <protection locked="true" hidden="false"/>
    </xf>
    <xf numFmtId="173" fontId="24" fillId="0" borderId="54" xfId="15" applyFont="true" applyBorder="true" applyAlignment="true" applyProtection="true">
      <alignment horizontal="right" vertical="bottom" textRotation="0" wrapText="false" indent="0" shrinkToFit="false"/>
      <protection locked="true" hidden="false"/>
    </xf>
    <xf numFmtId="173" fontId="24" fillId="0" borderId="29" xfId="15" applyFont="true" applyBorder="true" applyAlignment="true" applyProtection="true">
      <alignment horizontal="right" vertical="bottom" textRotation="0" wrapText="false" indent="0" shrinkToFit="false"/>
      <protection locked="true" hidden="false"/>
    </xf>
    <xf numFmtId="173" fontId="24" fillId="0" borderId="36" xfId="15" applyFont="true" applyBorder="true" applyAlignment="true" applyProtection="true">
      <alignment horizontal="right" vertical="bottom" textRotation="0" wrapText="false" indent="0" shrinkToFit="false"/>
      <protection locked="true" hidden="false"/>
    </xf>
    <xf numFmtId="173" fontId="24" fillId="0" borderId="55" xfId="15" applyFont="true" applyBorder="true" applyAlignment="true" applyProtection="true">
      <alignment horizontal="right" vertical="bottom" textRotation="0" wrapText="false" indent="0" shrinkToFit="false"/>
      <protection locked="true" hidden="false"/>
    </xf>
    <xf numFmtId="173" fontId="24" fillId="0" borderId="56" xfId="15" applyFont="true" applyBorder="true" applyAlignment="true" applyProtection="true">
      <alignment horizontal="right" vertical="bottom" textRotation="0" wrapText="false" indent="0" shrinkToFit="false"/>
      <protection locked="true" hidden="false"/>
    </xf>
    <xf numFmtId="173" fontId="24" fillId="0" borderId="28" xfId="15" applyFont="true" applyBorder="true" applyAlignment="true" applyProtection="true">
      <alignment horizontal="right" vertical="bottom" textRotation="0" wrapText="false" indent="0" shrinkToFit="false"/>
      <protection locked="true" hidden="false"/>
    </xf>
    <xf numFmtId="173" fontId="24" fillId="0" borderId="30" xfId="15" applyFont="true" applyBorder="true" applyAlignment="true" applyProtection="true">
      <alignment horizontal="right" vertical="bottom" textRotation="0" wrapText="false" indent="0" shrinkToFit="false"/>
      <protection locked="true" hidden="false"/>
    </xf>
    <xf numFmtId="164" fontId="30" fillId="0" borderId="57" xfId="0" applyFont="true" applyBorder="true" applyAlignment="true" applyProtection="false">
      <alignment horizontal="general" vertical="bottom" textRotation="0" wrapText="false" indent="0" shrinkToFit="false"/>
      <protection locked="true" hidden="false"/>
    </xf>
    <xf numFmtId="164" fontId="30" fillId="0" borderId="35" xfId="0" applyFont="true" applyBorder="true" applyAlignment="true" applyProtection="false">
      <alignment horizontal="general" vertical="bottom" textRotation="0" wrapText="false" indent="0" shrinkToFit="false"/>
      <protection locked="true" hidden="false"/>
    </xf>
    <xf numFmtId="173" fontId="24" fillId="0" borderId="0" xfId="15" applyFont="true" applyBorder="true" applyAlignment="true" applyProtection="true">
      <alignment horizontal="right" vertical="bottom" textRotation="0" wrapText="false" indent="0" shrinkToFit="false"/>
      <protection locked="true" hidden="false"/>
    </xf>
    <xf numFmtId="164" fontId="30" fillId="0" borderId="0" xfId="0" applyFont="true" applyBorder="true" applyAlignment="true" applyProtection="false">
      <alignment horizontal="center" vertical="bottom" textRotation="0" wrapText="false" indent="0" shrinkToFit="false"/>
      <protection locked="true" hidden="false"/>
    </xf>
    <xf numFmtId="173" fontId="24" fillId="0" borderId="0" xfId="15" applyFont="true" applyBorder="true" applyAlignment="true" applyProtection="true">
      <alignment horizontal="center" vertical="bottom" textRotation="0" wrapText="false" indent="0" shrinkToFit="false"/>
      <protection locked="true" hidden="false"/>
    </xf>
    <xf numFmtId="173" fontId="30" fillId="0" borderId="0" xfId="0" applyFont="true" applyBorder="true" applyAlignment="true" applyProtection="false">
      <alignment horizontal="center" vertical="bottom" textRotation="0" wrapText="false" indent="0" shrinkToFit="false"/>
      <protection locked="true" hidden="false"/>
    </xf>
    <xf numFmtId="189" fontId="24" fillId="0" borderId="25" xfId="15" applyFont="true" applyBorder="true" applyAlignment="true" applyProtection="true">
      <alignment horizontal="right" vertical="bottom" textRotation="0" wrapText="false" indent="0" shrinkToFit="false"/>
      <protection locked="true" hidden="false"/>
    </xf>
    <xf numFmtId="189" fontId="24" fillId="0" borderId="33" xfId="15" applyFont="true" applyBorder="true" applyAlignment="true" applyProtection="true">
      <alignment horizontal="right" vertical="bottom" textRotation="0" wrapText="false" indent="0" shrinkToFit="false"/>
      <protection locked="true" hidden="false"/>
    </xf>
    <xf numFmtId="189" fontId="24" fillId="0" borderId="22" xfId="15" applyFont="true" applyBorder="true" applyAlignment="true" applyProtection="true">
      <alignment horizontal="right" vertical="bottom" textRotation="0" wrapText="false" indent="0" shrinkToFit="false"/>
      <protection locked="true" hidden="false"/>
    </xf>
    <xf numFmtId="189" fontId="24" fillId="0" borderId="34" xfId="15" applyFont="true" applyBorder="true" applyAlignment="true" applyProtection="true">
      <alignment horizontal="right" vertical="bottom" textRotation="0" wrapText="false" indent="0" shrinkToFit="false"/>
      <protection locked="true" hidden="false"/>
    </xf>
    <xf numFmtId="189" fontId="24" fillId="0" borderId="26" xfId="15" applyFont="true" applyBorder="true" applyAlignment="true" applyProtection="true">
      <alignment horizontal="right" vertical="bottom" textRotation="0" wrapText="false" indent="0" shrinkToFit="false"/>
      <protection locked="true" hidden="false"/>
    </xf>
    <xf numFmtId="189" fontId="24" fillId="0" borderId="29" xfId="15" applyFont="true" applyBorder="true" applyAlignment="true" applyProtection="true">
      <alignment horizontal="right" vertical="bottom" textRotation="0" wrapText="false" indent="0" shrinkToFit="false"/>
      <protection locked="true" hidden="false"/>
    </xf>
    <xf numFmtId="189" fontId="24" fillId="0" borderId="36" xfId="15" applyFont="true" applyBorder="true" applyAlignment="true" applyProtection="true">
      <alignment horizontal="right" vertical="bottom" textRotation="0" wrapText="false" indent="0" shrinkToFit="false"/>
      <protection locked="true" hidden="false"/>
    </xf>
    <xf numFmtId="189" fontId="24" fillId="0" borderId="30" xfId="15" applyFont="true" applyBorder="true" applyAlignment="true" applyProtection="true">
      <alignment horizontal="right" vertical="bottom" textRotation="0" wrapText="false" indent="0" shrinkToFit="false"/>
      <protection locked="true" hidden="false"/>
    </xf>
    <xf numFmtId="164" fontId="24" fillId="20" borderId="0" xfId="0" applyFont="true" applyBorder="false" applyAlignment="true" applyProtection="false">
      <alignment horizontal="general" vertical="bottom" textRotation="0" wrapText="false" indent="0" shrinkToFit="false"/>
      <protection locked="true" hidden="false"/>
    </xf>
    <xf numFmtId="187" fontId="0" fillId="0" borderId="0" xfId="0" applyFont="false" applyBorder="false" applyAlignment="true" applyProtection="false">
      <alignment horizontal="general" vertical="bottom" textRotation="0" wrapText="false" indent="0" shrinkToFit="false"/>
      <protection locked="true" hidden="false"/>
    </xf>
    <xf numFmtId="164" fontId="29" fillId="0" borderId="13" xfId="0" applyFont="true" applyBorder="true" applyAlignment="true" applyProtection="false">
      <alignment horizontal="general" vertical="bottom" textRotation="0" wrapText="false" indent="0" shrinkToFit="false"/>
      <protection locked="true" hidden="false"/>
    </xf>
    <xf numFmtId="164" fontId="34" fillId="4" borderId="2" xfId="0" applyFont="true" applyBorder="true" applyAlignment="true" applyProtection="false">
      <alignment horizontal="center" vertical="center" textRotation="0" wrapText="false" indent="0" shrinkToFit="true"/>
      <protection locked="true" hidden="false"/>
    </xf>
    <xf numFmtId="164" fontId="34" fillId="4" borderId="3" xfId="0" applyFont="true" applyBorder="true" applyAlignment="true" applyProtection="false">
      <alignment horizontal="center" vertical="center" textRotation="0" wrapText="false" indent="0" shrinkToFit="true"/>
      <protection locked="true" hidden="false"/>
    </xf>
    <xf numFmtId="164" fontId="26" fillId="0" borderId="2" xfId="0" applyFont="true" applyBorder="true" applyAlignment="true" applyProtection="false">
      <alignment horizontal="center" vertical="center" textRotation="0" wrapText="false" indent="0" shrinkToFit="true"/>
      <protection locked="true" hidden="false"/>
    </xf>
    <xf numFmtId="164" fontId="26" fillId="0" borderId="3" xfId="0" applyFont="true" applyBorder="true" applyAlignment="true" applyProtection="false">
      <alignment horizontal="center" vertical="center" textRotation="0" wrapText="false" indent="0" shrinkToFit="true"/>
      <protection locked="true" hidden="false"/>
    </xf>
    <xf numFmtId="164" fontId="26" fillId="0" borderId="4" xfId="0" applyFont="true" applyBorder="true" applyAlignment="true" applyProtection="false">
      <alignment horizontal="center" vertical="center" textRotation="0" wrapText="false" indent="0" shrinkToFit="true"/>
      <protection locked="true" hidden="false"/>
    </xf>
    <xf numFmtId="164" fontId="26" fillId="0" borderId="0" xfId="0" applyFont="true" applyBorder="true" applyAlignment="true" applyProtection="false">
      <alignment horizontal="center" vertical="center" textRotation="0" wrapText="false" indent="0" shrinkToFit="true"/>
      <protection locked="true" hidden="false"/>
    </xf>
    <xf numFmtId="164" fontId="34" fillId="0" borderId="0" xfId="0" applyFont="true" applyBorder="false" applyAlignment="true" applyProtection="false">
      <alignment horizontal="general" vertical="bottom" textRotation="0" wrapText="false" indent="0" shrinkToFit="false"/>
      <protection locked="true" hidden="false"/>
    </xf>
    <xf numFmtId="164" fontId="22" fillId="4" borderId="5" xfId="0" applyFont="true" applyBorder="true" applyAlignment="true" applyProtection="false">
      <alignment horizontal="center" vertical="center" textRotation="0" wrapText="false" indent="0" shrinkToFit="true"/>
      <protection locked="true" hidden="false"/>
    </xf>
    <xf numFmtId="164" fontId="26" fillId="0" borderId="6" xfId="0" applyFont="true" applyBorder="true" applyAlignment="true" applyProtection="false">
      <alignment horizontal="center" vertical="center" textRotation="0" wrapText="false" indent="0" shrinkToFit="true"/>
      <protection locked="true" hidden="false"/>
    </xf>
    <xf numFmtId="164" fontId="27" fillId="4" borderId="5" xfId="0" applyFont="true" applyBorder="true" applyAlignment="true" applyProtection="false">
      <alignment horizontal="center" vertical="center" textRotation="0" wrapText="false" indent="0" shrinkToFit="true"/>
      <protection locked="true" hidden="false"/>
    </xf>
    <xf numFmtId="164" fontId="26" fillId="4" borderId="0" xfId="0" applyFont="true" applyBorder="true" applyAlignment="true" applyProtection="false">
      <alignment horizontal="center" vertical="center" textRotation="0" wrapText="false" indent="0" shrinkToFit="true"/>
      <protection locked="true" hidden="false"/>
    </xf>
    <xf numFmtId="164" fontId="34" fillId="4" borderId="5" xfId="0" applyFont="true" applyBorder="true" applyAlignment="true" applyProtection="false">
      <alignment horizontal="center" vertical="center" textRotation="0" wrapText="false" indent="0" shrinkToFit="true"/>
      <protection locked="true" hidden="false"/>
    </xf>
    <xf numFmtId="164" fontId="29" fillId="0" borderId="6" xfId="0" applyFont="true" applyBorder="true" applyAlignment="true" applyProtection="false">
      <alignment horizontal="center" vertical="center" textRotation="0" wrapText="false" indent="0" shrinkToFit="true"/>
      <protection locked="true" hidden="false"/>
    </xf>
    <xf numFmtId="164" fontId="29" fillId="0" borderId="0" xfId="0" applyFont="true" applyBorder="true" applyAlignment="true" applyProtection="false">
      <alignment horizontal="center" vertical="center" textRotation="0" wrapText="false" indent="0" shrinkToFit="true"/>
      <protection locked="true" hidden="false"/>
    </xf>
    <xf numFmtId="164" fontId="34" fillId="0" borderId="14" xfId="0" applyFont="true" applyBorder="true" applyAlignment="true" applyProtection="false">
      <alignment horizontal="general" vertical="bottom" textRotation="0" wrapText="false" indent="0" shrinkToFit="false"/>
      <protection locked="true" hidden="false"/>
    </xf>
    <xf numFmtId="164" fontId="34" fillId="4" borderId="8" xfId="0" applyFont="true" applyBorder="true" applyAlignment="true" applyProtection="false">
      <alignment horizontal="center" vertical="center" textRotation="0" wrapText="false" indent="0" shrinkToFit="true"/>
      <protection locked="true" hidden="false"/>
    </xf>
    <xf numFmtId="164" fontId="26" fillId="0" borderId="7" xfId="0" applyFont="true" applyBorder="true" applyAlignment="true" applyProtection="false">
      <alignment horizontal="center" vertical="center" textRotation="0" wrapText="false" indent="0" shrinkToFit="true"/>
      <protection locked="true" hidden="false"/>
    </xf>
    <xf numFmtId="164" fontId="26" fillId="0" borderId="8" xfId="0" applyFont="true" applyBorder="true" applyAlignment="true" applyProtection="false">
      <alignment horizontal="center" vertical="center" textRotation="0" wrapText="false" indent="0" shrinkToFit="true"/>
      <protection locked="true" hidden="false"/>
    </xf>
    <xf numFmtId="164" fontId="26" fillId="0" borderId="9" xfId="0" applyFont="true" applyBorder="true" applyAlignment="true" applyProtection="false">
      <alignment horizontal="center" vertical="center" textRotation="0" wrapText="false" indent="0" shrinkToFit="true"/>
      <protection locked="true" hidden="false"/>
    </xf>
    <xf numFmtId="164" fontId="34" fillId="0" borderId="0" xfId="0" applyFont="true" applyBorder="true" applyAlignment="true" applyProtection="false">
      <alignment horizontal="center" vertical="center" textRotation="0" wrapText="false" indent="0" shrinkToFit="true"/>
      <protection locked="true" hidden="false"/>
    </xf>
    <xf numFmtId="164" fontId="30" fillId="0" borderId="31" xfId="0" applyFont="true" applyBorder="true" applyAlignment="true" applyProtection="false">
      <alignment horizontal="general" vertical="bottom" textRotation="0" wrapText="false" indent="0" shrinkToFit="false"/>
      <protection locked="true" hidden="false"/>
    </xf>
    <xf numFmtId="164" fontId="30" fillId="0" borderId="31" xfId="0" applyFont="true" applyBorder="true" applyAlignment="true" applyProtection="false">
      <alignment horizontal="center" vertical="bottom" textRotation="0" wrapText="false" indent="0" shrinkToFit="false"/>
      <protection locked="true" hidden="false"/>
    </xf>
    <xf numFmtId="164" fontId="24" fillId="0" borderId="5" xfId="0" applyFont="true" applyBorder="true" applyAlignment="true" applyProtection="false">
      <alignment horizontal="general" vertical="bottom" textRotation="0" wrapText="false" indent="0" shrinkToFit="false"/>
      <protection locked="true" hidden="false"/>
    </xf>
    <xf numFmtId="178" fontId="24" fillId="0" borderId="17" xfId="0" applyFont="true" applyBorder="true" applyAlignment="true" applyProtection="false">
      <alignment horizontal="right" vertical="bottom" textRotation="0" wrapText="false" indent="0" shrinkToFit="false"/>
      <protection locked="true" hidden="false"/>
    </xf>
    <xf numFmtId="178" fontId="24" fillId="0" borderId="46" xfId="0" applyFont="true" applyBorder="true" applyAlignment="true" applyProtection="false">
      <alignment horizontal="right" vertical="bottom" textRotation="0" wrapText="false" indent="0" shrinkToFit="false"/>
      <protection locked="true" hidden="false"/>
    </xf>
    <xf numFmtId="178" fontId="24" fillId="0" borderId="45" xfId="0" applyFont="true" applyBorder="true" applyAlignment="true" applyProtection="false">
      <alignment horizontal="right" vertical="bottom" textRotation="0" wrapText="false" indent="0" shrinkToFit="false"/>
      <protection locked="true" hidden="false"/>
    </xf>
    <xf numFmtId="178" fontId="24" fillId="0" borderId="47" xfId="0" applyFont="true" applyBorder="true" applyAlignment="true" applyProtection="false">
      <alignment horizontal="right" vertical="bottom" textRotation="0" wrapText="false" indent="0" shrinkToFit="false"/>
      <protection locked="true" hidden="false"/>
    </xf>
    <xf numFmtId="164" fontId="34" fillId="0" borderId="0" xfId="0" applyFont="true" applyBorder="true" applyAlignment="true" applyProtection="false">
      <alignment horizontal="general" vertical="bottom" textRotation="0" wrapText="false" indent="0" shrinkToFit="false"/>
      <protection locked="true" hidden="false"/>
    </xf>
    <xf numFmtId="178" fontId="24" fillId="0" borderId="25" xfId="0" applyFont="true" applyBorder="true" applyAlignment="true" applyProtection="false">
      <alignment horizontal="right" vertical="bottom" textRotation="0" wrapText="false" indent="0" shrinkToFit="false"/>
      <protection locked="true" hidden="false"/>
    </xf>
    <xf numFmtId="178" fontId="24" fillId="0" borderId="34" xfId="0" applyFont="true" applyBorder="true" applyAlignment="true" applyProtection="false">
      <alignment horizontal="right" vertical="bottom" textRotation="0" wrapText="false" indent="0" shrinkToFit="false"/>
      <protection locked="true" hidden="false"/>
    </xf>
    <xf numFmtId="178" fontId="24" fillId="0" borderId="26" xfId="0" applyFont="true" applyBorder="true" applyAlignment="true" applyProtection="false">
      <alignment horizontal="right" vertical="bottom" textRotation="0" wrapText="false" indent="0" shrinkToFit="false"/>
      <protection locked="true" hidden="false"/>
    </xf>
    <xf numFmtId="164" fontId="24" fillId="0" borderId="48" xfId="0" applyFont="true" applyBorder="true" applyAlignment="true" applyProtection="false">
      <alignment horizontal="general" vertical="bottom" textRotation="0" wrapText="false" indent="0" shrinkToFit="false"/>
      <protection locked="true" hidden="false"/>
    </xf>
    <xf numFmtId="164" fontId="24" fillId="20" borderId="48" xfId="0" applyFont="true" applyBorder="true" applyAlignment="true" applyProtection="false">
      <alignment horizontal="general" vertical="bottom" textRotation="0" wrapText="false" indent="0" shrinkToFit="false"/>
      <protection locked="true" hidden="false"/>
    </xf>
    <xf numFmtId="178" fontId="24" fillId="20" borderId="25" xfId="0" applyFont="true" applyBorder="true" applyAlignment="true" applyProtection="false">
      <alignment horizontal="right" vertical="bottom" textRotation="0" wrapText="false" indent="0" shrinkToFit="false"/>
      <protection locked="true" hidden="false"/>
    </xf>
    <xf numFmtId="178" fontId="24" fillId="20" borderId="34" xfId="0" applyFont="true" applyBorder="true" applyAlignment="true" applyProtection="false">
      <alignment horizontal="right" vertical="bottom" textRotation="0" wrapText="false" indent="0" shrinkToFit="false"/>
      <protection locked="true" hidden="false"/>
    </xf>
    <xf numFmtId="178" fontId="24" fillId="20" borderId="26" xfId="0" applyFont="true" applyBorder="true" applyAlignment="true" applyProtection="false">
      <alignment horizontal="right" vertical="bottom" textRotation="0" wrapText="false" indent="0" shrinkToFit="false"/>
      <protection locked="true" hidden="false"/>
    </xf>
    <xf numFmtId="164" fontId="34" fillId="20" borderId="0" xfId="0" applyFont="true" applyBorder="true" applyAlignment="true" applyProtection="false">
      <alignment horizontal="general" vertical="bottom" textRotation="0" wrapText="false" indent="0" shrinkToFit="false"/>
      <protection locked="true" hidden="false"/>
    </xf>
    <xf numFmtId="164" fontId="24" fillId="20" borderId="5" xfId="0" applyFont="true" applyBorder="true" applyAlignment="true" applyProtection="false">
      <alignment horizontal="general" vertical="bottom" textRotation="0" wrapText="false" indent="0" shrinkToFit="false"/>
      <protection locked="true" hidden="false"/>
    </xf>
    <xf numFmtId="178" fontId="24" fillId="20" borderId="17" xfId="0" applyFont="true" applyBorder="true" applyAlignment="true" applyProtection="false">
      <alignment horizontal="right" vertical="bottom" textRotation="0" wrapText="false" indent="0" shrinkToFit="false"/>
      <protection locked="true" hidden="false"/>
    </xf>
    <xf numFmtId="178" fontId="24" fillId="20" borderId="54" xfId="0" applyFont="true" applyBorder="true" applyAlignment="true" applyProtection="false">
      <alignment horizontal="right" vertical="bottom" textRotation="0" wrapText="false" indent="0" shrinkToFit="false"/>
      <protection locked="true" hidden="false"/>
    </xf>
    <xf numFmtId="178" fontId="24" fillId="20" borderId="49" xfId="0" applyFont="true" applyBorder="true" applyAlignment="true" applyProtection="false">
      <alignment horizontal="right" vertical="bottom" textRotation="0" wrapText="false" indent="0" shrinkToFit="false"/>
      <protection locked="true" hidden="false"/>
    </xf>
    <xf numFmtId="178" fontId="24" fillId="20" borderId="44" xfId="0" applyFont="true" applyBorder="true" applyAlignment="true" applyProtection="false">
      <alignment horizontal="right" vertical="bottom" textRotation="0" wrapText="false" indent="0" shrinkToFit="false"/>
      <protection locked="true" hidden="false"/>
    </xf>
    <xf numFmtId="178" fontId="24" fillId="20" borderId="50" xfId="0" applyFont="true" applyBorder="true" applyAlignment="true" applyProtection="false">
      <alignment horizontal="right" vertical="bottom" textRotation="0" wrapText="false" indent="0" shrinkToFit="false"/>
      <protection locked="true" hidden="false"/>
    </xf>
    <xf numFmtId="164" fontId="30" fillId="4" borderId="23" xfId="0" applyFont="true" applyBorder="true" applyAlignment="true" applyProtection="false">
      <alignment horizontal="general" vertical="bottom" textRotation="0" wrapText="false" indent="0" shrinkToFit="false"/>
      <protection locked="true" hidden="false"/>
    </xf>
    <xf numFmtId="178" fontId="30" fillId="4" borderId="25" xfId="0" applyFont="true" applyBorder="true" applyAlignment="true" applyProtection="false">
      <alignment horizontal="right" vertical="bottom" textRotation="0" wrapText="false" indent="0" shrinkToFit="false"/>
      <protection locked="true" hidden="false"/>
    </xf>
    <xf numFmtId="178" fontId="30" fillId="4" borderId="36" xfId="0" applyFont="true" applyBorder="true" applyAlignment="true" applyProtection="false">
      <alignment horizontal="right" vertical="bottom" textRotation="0" wrapText="false" indent="0" shrinkToFit="false"/>
      <protection locked="true" hidden="false"/>
    </xf>
    <xf numFmtId="178" fontId="30" fillId="4" borderId="29" xfId="0" applyFont="true" applyBorder="true" applyAlignment="true" applyProtection="false">
      <alignment horizontal="right" vertical="bottom" textRotation="0" wrapText="false" indent="0" shrinkToFit="false"/>
      <protection locked="true" hidden="false"/>
    </xf>
    <xf numFmtId="178" fontId="30" fillId="4" borderId="30" xfId="0" applyFont="true" applyBorder="true" applyAlignment="true" applyProtection="false">
      <alignment horizontal="right" vertical="bottom" textRotation="0" wrapText="false" indent="0" shrinkToFit="false"/>
      <protection locked="true" hidden="false"/>
    </xf>
    <xf numFmtId="178" fontId="34" fillId="20" borderId="0" xfId="0" applyFont="true" applyBorder="false" applyAlignment="true" applyProtection="false">
      <alignment horizontal="general" vertical="bottom" textRotation="0" wrapText="false" indent="0" shrinkToFit="false"/>
      <protection locked="true" hidden="false"/>
    </xf>
    <xf numFmtId="164" fontId="34" fillId="20" borderId="0" xfId="0" applyFont="true" applyBorder="false" applyAlignment="true" applyProtection="false">
      <alignment horizontal="general" vertical="bottom" textRotation="0" wrapText="false" indent="0" shrinkToFit="false"/>
      <protection locked="true" hidden="false"/>
    </xf>
    <xf numFmtId="164" fontId="43" fillId="0" borderId="3" xfId="0" applyFont="true" applyBorder="true" applyAlignment="true" applyProtection="false">
      <alignment horizontal="general" vertical="bottom" textRotation="0" wrapText="false" indent="0" shrinkToFit="false"/>
      <protection locked="true" hidden="false"/>
    </xf>
    <xf numFmtId="178" fontId="43" fillId="0" borderId="3" xfId="0" applyFont="true" applyBorder="true" applyAlignment="true" applyProtection="false">
      <alignment horizontal="right" vertical="bottom" textRotation="0" wrapText="false" indent="0" shrinkToFit="false"/>
      <protection locked="true" hidden="false"/>
    </xf>
    <xf numFmtId="178" fontId="45" fillId="0" borderId="3" xfId="0" applyFont="true" applyBorder="true" applyAlignment="true" applyProtection="false">
      <alignment horizontal="right" vertical="bottom" textRotation="0" wrapText="false" indent="0" shrinkToFit="false"/>
      <protection locked="true" hidden="false"/>
    </xf>
    <xf numFmtId="164" fontId="34" fillId="0" borderId="8" xfId="0" applyFont="true" applyBorder="true" applyAlignment="true" applyProtection="false">
      <alignment horizontal="center" vertical="center" textRotation="0" wrapText="false" indent="0" shrinkToFit="true"/>
      <protection locked="true" hidden="false"/>
    </xf>
    <xf numFmtId="183" fontId="24" fillId="0" borderId="25" xfId="0" applyFont="true" applyBorder="true" applyAlignment="true" applyProtection="false">
      <alignment horizontal="right" vertical="bottom" textRotation="0" wrapText="false" indent="0" shrinkToFit="false"/>
      <protection locked="true" hidden="false"/>
    </xf>
    <xf numFmtId="183" fontId="24" fillId="0" borderId="33" xfId="0" applyFont="true" applyBorder="true" applyAlignment="true" applyProtection="false">
      <alignment horizontal="right" vertical="bottom" textRotation="0" wrapText="false" indent="0" shrinkToFit="false"/>
      <protection locked="true" hidden="false"/>
    </xf>
    <xf numFmtId="183" fontId="24" fillId="0" borderId="21" xfId="0" applyFont="true" applyBorder="true" applyAlignment="true" applyProtection="false">
      <alignment horizontal="right" vertical="bottom" textRotation="0" wrapText="false" indent="0" shrinkToFit="false"/>
      <protection locked="true" hidden="false"/>
    </xf>
    <xf numFmtId="183" fontId="24" fillId="0" borderId="20" xfId="0" applyFont="true" applyBorder="true" applyAlignment="true" applyProtection="false">
      <alignment horizontal="right" vertical="bottom" textRotation="0" wrapText="false" indent="0" shrinkToFit="false"/>
      <protection locked="true" hidden="false"/>
    </xf>
    <xf numFmtId="183" fontId="24" fillId="0" borderId="22" xfId="0" applyFont="true" applyBorder="true" applyAlignment="true" applyProtection="false">
      <alignment horizontal="right" vertical="bottom" textRotation="0" wrapText="false" indent="0" shrinkToFit="false"/>
      <protection locked="true" hidden="false"/>
    </xf>
    <xf numFmtId="183" fontId="0" fillId="0" borderId="0" xfId="0" applyFont="false" applyBorder="false" applyAlignment="false" applyProtection="false">
      <alignment horizontal="general" vertical="bottom" textRotation="0" wrapText="false" indent="0" shrinkToFit="false"/>
      <protection locked="true" hidden="false"/>
    </xf>
    <xf numFmtId="183" fontId="24" fillId="0" borderId="34" xfId="0" applyFont="true" applyBorder="true" applyAlignment="true" applyProtection="false">
      <alignment horizontal="right" vertical="bottom" textRotation="0" wrapText="false" indent="0" shrinkToFit="false"/>
      <protection locked="true" hidden="false"/>
    </xf>
    <xf numFmtId="183" fontId="24" fillId="0" borderId="24" xfId="0" applyFont="true" applyBorder="true" applyAlignment="true" applyProtection="false">
      <alignment horizontal="right" vertical="bottom" textRotation="0" wrapText="false" indent="0" shrinkToFit="false"/>
      <protection locked="true" hidden="false"/>
    </xf>
    <xf numFmtId="183" fontId="24" fillId="0" borderId="26" xfId="0" applyFont="true" applyBorder="true" applyAlignment="true" applyProtection="false">
      <alignment horizontal="right" vertical="bottom" textRotation="0" wrapText="false" indent="0" shrinkToFit="false"/>
      <protection locked="true" hidden="false"/>
    </xf>
    <xf numFmtId="164" fontId="30" fillId="4" borderId="27" xfId="0" applyFont="true" applyBorder="true" applyAlignment="true" applyProtection="false">
      <alignment horizontal="general" vertical="bottom" textRotation="0" wrapText="false" indent="0" shrinkToFit="false"/>
      <protection locked="true" hidden="false"/>
    </xf>
    <xf numFmtId="183" fontId="30" fillId="4" borderId="29" xfId="0" applyFont="true" applyBorder="true" applyAlignment="true" applyProtection="false">
      <alignment horizontal="right" vertical="bottom" textRotation="0" wrapText="false" indent="0" shrinkToFit="false"/>
      <protection locked="true" hidden="false"/>
    </xf>
    <xf numFmtId="183" fontId="30" fillId="4" borderId="36" xfId="0" applyFont="true" applyBorder="true" applyAlignment="true" applyProtection="false">
      <alignment horizontal="right" vertical="bottom" textRotation="0" wrapText="false" indent="0" shrinkToFit="false"/>
      <protection locked="true" hidden="false"/>
    </xf>
    <xf numFmtId="183" fontId="30" fillId="4" borderId="28" xfId="0" applyFont="true" applyBorder="true" applyAlignment="true" applyProtection="false">
      <alignment horizontal="right" vertical="bottom" textRotation="0" wrapText="false" indent="0" shrinkToFit="false"/>
      <protection locked="true" hidden="false"/>
    </xf>
    <xf numFmtId="183" fontId="30" fillId="4" borderId="30" xfId="0" applyFont="true" applyBorder="true" applyAlignment="true" applyProtection="false">
      <alignment horizontal="right" vertical="bottom" textRotation="0" wrapText="false" indent="0" shrinkToFit="false"/>
      <protection locked="true" hidden="false"/>
    </xf>
    <xf numFmtId="164" fontId="43" fillId="0" borderId="0" xfId="0" applyFont="true" applyBorder="true" applyAlignment="true" applyProtection="false">
      <alignment horizontal="general" vertical="bottom" textRotation="0" wrapText="false" indent="0" shrinkToFit="false"/>
      <protection locked="true" hidden="false"/>
    </xf>
    <xf numFmtId="178" fontId="43" fillId="0" borderId="0" xfId="0" applyFont="true" applyBorder="true" applyAlignment="true" applyProtection="false">
      <alignment horizontal="right" vertical="bottom" textRotation="0" wrapText="false" indent="0" shrinkToFit="false"/>
      <protection locked="true" hidden="false"/>
    </xf>
    <xf numFmtId="178" fontId="45" fillId="0" borderId="0" xfId="0" applyFont="true" applyBorder="true" applyAlignment="true" applyProtection="false">
      <alignment horizontal="right" vertical="bottom" textRotation="0" wrapText="false" indent="0" shrinkToFit="false"/>
      <protection locked="true" hidden="false"/>
    </xf>
    <xf numFmtId="164" fontId="34" fillId="20" borderId="0" xfId="0" applyFont="true" applyBorder="true" applyAlignment="true" applyProtection="false">
      <alignment horizontal="center" vertical="center" textRotation="0" wrapText="false" indent="0" shrinkToFit="true"/>
      <protection locked="true" hidden="false"/>
    </xf>
    <xf numFmtId="178" fontId="24" fillId="0" borderId="44" xfId="0" applyFont="true" applyBorder="true" applyAlignment="true" applyProtection="false">
      <alignment horizontal="general" vertical="bottom" textRotation="0" wrapText="false" indent="0" shrinkToFit="false"/>
      <protection locked="true" hidden="false"/>
    </xf>
    <xf numFmtId="178" fontId="24" fillId="0" borderId="21" xfId="0" applyFont="true" applyBorder="true" applyAlignment="true" applyProtection="false">
      <alignment horizontal="general" vertical="bottom" textRotation="0" wrapText="false" indent="0" shrinkToFit="false"/>
      <protection locked="true" hidden="false"/>
    </xf>
    <xf numFmtId="178" fontId="24" fillId="0" borderId="33" xfId="0" applyFont="true" applyBorder="true" applyAlignment="true" applyProtection="false">
      <alignment horizontal="general" vertical="bottom" textRotation="0" wrapText="false" indent="0" shrinkToFit="false"/>
      <protection locked="true" hidden="false"/>
    </xf>
    <xf numFmtId="178" fontId="24" fillId="0" borderId="20" xfId="0" applyFont="true" applyBorder="true" applyAlignment="true" applyProtection="false">
      <alignment horizontal="general" vertical="bottom" textRotation="0" wrapText="false" indent="0" shrinkToFit="false"/>
      <protection locked="true" hidden="false"/>
    </xf>
    <xf numFmtId="178" fontId="24" fillId="0" borderId="22" xfId="0" applyFont="true" applyBorder="true" applyAlignment="true" applyProtection="false">
      <alignment horizontal="general" vertical="bottom" textRotation="0" wrapText="false" indent="0" shrinkToFit="false"/>
      <protection locked="true" hidden="false"/>
    </xf>
    <xf numFmtId="164" fontId="24" fillId="0" borderId="40" xfId="0" applyFont="true" applyBorder="true" applyAlignment="true" applyProtection="false">
      <alignment horizontal="general" vertical="bottom" textRotation="0" wrapText="false" indent="0" shrinkToFit="false"/>
      <protection locked="true" hidden="false"/>
    </xf>
    <xf numFmtId="164" fontId="24" fillId="20" borderId="23" xfId="0" applyFont="true" applyBorder="true" applyAlignment="true" applyProtection="false">
      <alignment horizontal="general" vertical="bottom" textRotation="0" wrapText="false" indent="0" shrinkToFit="false"/>
      <protection locked="true" hidden="false"/>
    </xf>
    <xf numFmtId="178" fontId="24" fillId="0" borderId="41" xfId="0" applyFont="true" applyBorder="true" applyAlignment="true" applyProtection="false">
      <alignment horizontal="general" vertical="bottom" textRotation="0" wrapText="false" indent="0" shrinkToFit="false"/>
      <protection locked="true" hidden="false"/>
    </xf>
    <xf numFmtId="183" fontId="24" fillId="0" borderId="24" xfId="0" applyFont="true" applyBorder="true" applyAlignment="true" applyProtection="false">
      <alignment horizontal="general" vertical="bottom" textRotation="0" wrapText="false" indent="0" shrinkToFit="false"/>
      <protection locked="true" hidden="false"/>
    </xf>
    <xf numFmtId="178" fontId="30" fillId="4" borderId="29" xfId="0" applyFont="true" applyBorder="true" applyAlignment="true" applyProtection="false">
      <alignment horizontal="general" vertical="bottom" textRotation="0" wrapText="false" indent="0" shrinkToFit="false"/>
      <protection locked="true" hidden="false"/>
    </xf>
    <xf numFmtId="178" fontId="30" fillId="4" borderId="36" xfId="0" applyFont="true" applyBorder="true" applyAlignment="true" applyProtection="false">
      <alignment horizontal="general" vertical="bottom" textRotation="0" wrapText="false" indent="0" shrinkToFit="false"/>
      <protection locked="true" hidden="false"/>
    </xf>
    <xf numFmtId="178" fontId="30" fillId="4" borderId="28" xfId="0" applyFont="true" applyBorder="true" applyAlignment="true" applyProtection="false">
      <alignment horizontal="general" vertical="bottom" textRotation="0" wrapText="false" indent="0" shrinkToFit="false"/>
      <protection locked="true" hidden="false"/>
    </xf>
    <xf numFmtId="178" fontId="30" fillId="4" borderId="30" xfId="0" applyFont="true" applyBorder="true" applyAlignment="true" applyProtection="false">
      <alignment horizontal="general" vertical="bottom" textRotation="0" wrapText="false" indent="0" shrinkToFit="false"/>
      <protection locked="true" hidden="false"/>
    </xf>
    <xf numFmtId="190" fontId="45" fillId="0" borderId="0" xfId="0" applyFont="true" applyBorder="true" applyAlignment="true" applyProtection="false">
      <alignment horizontal="right" vertical="bottom" textRotation="0" wrapText="false" indent="0" shrinkToFit="false"/>
      <protection locked="true" hidden="false"/>
    </xf>
    <xf numFmtId="164" fontId="34" fillId="0" borderId="0" xfId="64" applyFont="true" applyBorder="false" applyAlignment="true" applyProtection="false">
      <alignment horizontal="general" vertical="bottom" textRotation="0" wrapText="false" indent="0" shrinkToFit="false"/>
      <protection locked="true" hidden="false"/>
    </xf>
    <xf numFmtId="164" fontId="26" fillId="0" borderId="13" xfId="64" applyFont="true" applyBorder="true" applyAlignment="true" applyProtection="false">
      <alignment horizontal="general" vertical="bottom" textRotation="0" wrapText="false" indent="0" shrinkToFit="false"/>
      <protection locked="true" hidden="false"/>
    </xf>
    <xf numFmtId="164" fontId="34" fillId="4" borderId="2" xfId="64" applyFont="true" applyBorder="true" applyAlignment="true" applyProtection="false">
      <alignment horizontal="center" vertical="bottom" textRotation="0" wrapText="false" indent="0" shrinkToFit="false"/>
      <protection locked="true" hidden="false"/>
    </xf>
    <xf numFmtId="164" fontId="34" fillId="4" borderId="3" xfId="64" applyFont="true" applyBorder="true" applyAlignment="true" applyProtection="false">
      <alignment horizontal="center" vertical="bottom" textRotation="0" wrapText="false" indent="0" shrinkToFit="false"/>
      <protection locked="true" hidden="false"/>
    </xf>
    <xf numFmtId="164" fontId="26" fillId="4" borderId="3" xfId="64" applyFont="true" applyBorder="true" applyAlignment="true" applyProtection="false">
      <alignment horizontal="center" vertical="bottom" textRotation="0" wrapText="false" indent="0" shrinkToFit="false"/>
      <protection locked="true" hidden="false"/>
    </xf>
    <xf numFmtId="164" fontId="26" fillId="0" borderId="2" xfId="64" applyFont="true" applyBorder="true" applyAlignment="true" applyProtection="false">
      <alignment horizontal="center" vertical="bottom" textRotation="0" wrapText="false" indent="0" shrinkToFit="false"/>
      <protection locked="true" hidden="false"/>
    </xf>
    <xf numFmtId="164" fontId="26" fillId="0" borderId="3" xfId="64" applyFont="true" applyBorder="true" applyAlignment="true" applyProtection="false">
      <alignment horizontal="center" vertical="bottom" textRotation="0" wrapText="false" indent="0" shrinkToFit="false"/>
      <protection locked="true" hidden="false"/>
    </xf>
    <xf numFmtId="164" fontId="26" fillId="0" borderId="4" xfId="64" applyFont="true" applyBorder="true" applyAlignment="true" applyProtection="false">
      <alignment horizontal="center" vertical="bottom" textRotation="0" wrapText="false" indent="0" shrinkToFit="false"/>
      <protection locked="true" hidden="false"/>
    </xf>
    <xf numFmtId="164" fontId="26" fillId="0" borderId="0" xfId="64" applyFont="true" applyBorder="true" applyAlignment="true" applyProtection="false">
      <alignment horizontal="center" vertical="bottom" textRotation="0" wrapText="false" indent="0" shrinkToFit="false"/>
      <protection locked="true" hidden="false"/>
    </xf>
    <xf numFmtId="164" fontId="26" fillId="0" borderId="6" xfId="64" applyFont="true" applyBorder="true" applyAlignment="true" applyProtection="false">
      <alignment horizontal="center" vertical="bottom" textRotation="0" wrapText="false" indent="0" shrinkToFit="false"/>
      <protection locked="true" hidden="false"/>
    </xf>
    <xf numFmtId="164" fontId="22" fillId="4" borderId="5" xfId="64" applyFont="true" applyBorder="true" applyAlignment="true" applyProtection="false">
      <alignment horizontal="center" vertical="bottom" textRotation="0" wrapText="false" indent="0" shrinkToFit="false"/>
      <protection locked="true" hidden="false"/>
    </xf>
    <xf numFmtId="164" fontId="27" fillId="4" borderId="5" xfId="64" applyFont="true" applyBorder="true" applyAlignment="true" applyProtection="false">
      <alignment horizontal="center" vertical="bottom" textRotation="0" wrapText="false" indent="0" shrinkToFit="false"/>
      <protection locked="true" hidden="false"/>
    </xf>
    <xf numFmtId="164" fontId="24" fillId="4" borderId="0" xfId="64" applyFont="true" applyBorder="true" applyAlignment="true" applyProtection="false">
      <alignment horizontal="center" vertical="bottom" textRotation="0" wrapText="false" indent="0" shrinkToFit="false"/>
      <protection locked="true" hidden="false"/>
    </xf>
    <xf numFmtId="164" fontId="26" fillId="4" borderId="0" xfId="64" applyFont="true" applyBorder="true" applyAlignment="true" applyProtection="false">
      <alignment horizontal="center" vertical="bottom" textRotation="0" wrapText="false" indent="0" shrinkToFit="false"/>
      <protection locked="true" hidden="false"/>
    </xf>
    <xf numFmtId="164" fontId="34" fillId="4" borderId="0" xfId="64" applyFont="true" applyBorder="true" applyAlignment="true" applyProtection="false">
      <alignment horizontal="center" vertical="bottom" textRotation="0" wrapText="false" indent="0" shrinkToFit="false"/>
      <protection locked="true" hidden="false"/>
    </xf>
    <xf numFmtId="164" fontId="34" fillId="4" borderId="5" xfId="64" applyFont="true" applyBorder="true" applyAlignment="true" applyProtection="false">
      <alignment horizontal="center" vertical="bottom" textRotation="0" wrapText="false" indent="0" shrinkToFit="false"/>
      <protection locked="true" hidden="false"/>
    </xf>
    <xf numFmtId="191" fontId="29" fillId="0" borderId="6" xfId="64" applyFont="true" applyBorder="true" applyAlignment="true" applyProtection="false">
      <alignment horizontal="center" vertical="bottom" textRotation="0" wrapText="false" indent="0" shrinkToFit="false"/>
      <protection locked="true" hidden="false"/>
    </xf>
    <xf numFmtId="191" fontId="29" fillId="0" borderId="0" xfId="64" applyFont="true" applyBorder="true" applyAlignment="true" applyProtection="false">
      <alignment horizontal="center" vertical="bottom" textRotation="0" wrapText="false" indent="0" shrinkToFit="false"/>
      <protection locked="true" hidden="false"/>
    </xf>
    <xf numFmtId="164" fontId="26" fillId="0" borderId="14" xfId="64" applyFont="true" applyBorder="true" applyAlignment="true" applyProtection="false">
      <alignment horizontal="general" vertical="bottom" textRotation="0" wrapText="false" indent="0" shrinkToFit="false"/>
      <protection locked="true" hidden="false"/>
    </xf>
    <xf numFmtId="164" fontId="34" fillId="4" borderId="7" xfId="64" applyFont="true" applyBorder="true" applyAlignment="true" applyProtection="false">
      <alignment horizontal="center" vertical="bottom" textRotation="0" wrapText="false" indent="0" shrinkToFit="false"/>
      <protection locked="true" hidden="false"/>
    </xf>
    <xf numFmtId="164" fontId="34" fillId="4" borderId="8" xfId="64" applyFont="true" applyBorder="true" applyAlignment="true" applyProtection="false">
      <alignment horizontal="center" vertical="bottom" textRotation="0" wrapText="false" indent="0" shrinkToFit="false"/>
      <protection locked="true" hidden="false"/>
    </xf>
    <xf numFmtId="192" fontId="34" fillId="4" borderId="8" xfId="64" applyFont="true" applyBorder="true" applyAlignment="true" applyProtection="false">
      <alignment horizontal="center" vertical="bottom" textRotation="0" wrapText="false" indent="0" shrinkToFit="false"/>
      <protection locked="true" hidden="false"/>
    </xf>
    <xf numFmtId="164" fontId="26" fillId="4" borderId="8" xfId="64" applyFont="true" applyBorder="true" applyAlignment="true" applyProtection="false">
      <alignment horizontal="center" vertical="bottom" textRotation="0" wrapText="false" indent="0" shrinkToFit="false"/>
      <protection locked="true" hidden="false"/>
    </xf>
    <xf numFmtId="164" fontId="26" fillId="0" borderId="7" xfId="64" applyFont="true" applyBorder="true" applyAlignment="true" applyProtection="false">
      <alignment horizontal="center" vertical="bottom" textRotation="0" wrapText="false" indent="0" shrinkToFit="false"/>
      <protection locked="true" hidden="false"/>
    </xf>
    <xf numFmtId="164" fontId="26" fillId="0" borderId="8" xfId="64" applyFont="true" applyBorder="true" applyAlignment="true" applyProtection="false">
      <alignment horizontal="center" vertical="bottom" textRotation="0" wrapText="false" indent="0" shrinkToFit="false"/>
      <protection locked="true" hidden="false"/>
    </xf>
    <xf numFmtId="164" fontId="26" fillId="0" borderId="9" xfId="64" applyFont="true" applyBorder="true" applyAlignment="true" applyProtection="false">
      <alignment horizontal="center" vertical="bottom" textRotation="0" wrapText="false" indent="0" shrinkToFit="false"/>
      <protection locked="true" hidden="false"/>
    </xf>
    <xf numFmtId="164" fontId="34" fillId="0" borderId="0" xfId="64" applyFont="true" applyBorder="false" applyAlignment="true" applyProtection="false">
      <alignment horizontal="general" vertical="bottom" textRotation="0" wrapText="false" indent="0" shrinkToFit="true"/>
      <protection locked="true" hidden="false"/>
    </xf>
    <xf numFmtId="175" fontId="34" fillId="0" borderId="0" xfId="64" applyFont="true" applyBorder="false" applyAlignment="true" applyProtection="false">
      <alignment horizontal="general" vertical="bottom" textRotation="0" wrapText="false" indent="0" shrinkToFit="false"/>
      <protection locked="true" hidden="false"/>
    </xf>
    <xf numFmtId="164" fontId="30" fillId="0" borderId="8" xfId="64" applyFont="true" applyBorder="true" applyAlignment="true" applyProtection="false">
      <alignment horizontal="center" vertical="bottom" textRotation="0" wrapText="false" indent="0" shrinkToFit="false"/>
      <protection locked="true" hidden="false"/>
    </xf>
    <xf numFmtId="164" fontId="30" fillId="0" borderId="31" xfId="64" applyFont="true" applyBorder="true" applyAlignment="true" applyProtection="false">
      <alignment horizontal="general" vertical="bottom" textRotation="0" wrapText="false" indent="0" shrinkToFit="false"/>
      <protection locked="true" hidden="false"/>
    </xf>
    <xf numFmtId="164" fontId="30" fillId="0" borderId="32" xfId="64" applyFont="true" applyBorder="true" applyAlignment="true" applyProtection="false">
      <alignment horizontal="center" vertical="bottom" textRotation="0" wrapText="false" indent="0" shrinkToFit="false"/>
      <protection locked="true" hidden="false"/>
    </xf>
    <xf numFmtId="164" fontId="30" fillId="0" borderId="31" xfId="64" applyFont="true" applyBorder="true" applyAlignment="true" applyProtection="false">
      <alignment horizontal="center" vertical="bottom" textRotation="0" wrapText="false" indent="0" shrinkToFit="false"/>
      <protection locked="true" hidden="false"/>
    </xf>
    <xf numFmtId="164" fontId="30" fillId="0" borderId="10" xfId="64" applyFont="true" applyBorder="true" applyAlignment="true" applyProtection="false">
      <alignment horizontal="center" vertical="bottom" textRotation="0" wrapText="false" indent="0" shrinkToFit="false"/>
      <protection locked="true" hidden="false"/>
    </xf>
    <xf numFmtId="164" fontId="30" fillId="0" borderId="0" xfId="64" applyFont="true" applyBorder="true" applyAlignment="true" applyProtection="false">
      <alignment horizontal="center" vertical="bottom" textRotation="0" wrapText="false" indent="0" shrinkToFit="false"/>
      <protection locked="true" hidden="false"/>
    </xf>
    <xf numFmtId="164" fontId="24" fillId="0" borderId="5" xfId="64" applyFont="true" applyBorder="true" applyAlignment="true" applyProtection="false">
      <alignment horizontal="general" vertical="bottom" textRotation="0" wrapText="false" indent="0" shrinkToFit="false"/>
      <protection locked="true" hidden="false"/>
    </xf>
    <xf numFmtId="178" fontId="24" fillId="0" borderId="17" xfId="64" applyFont="true" applyBorder="true" applyAlignment="true" applyProtection="false">
      <alignment horizontal="right" vertical="bottom" textRotation="0" wrapText="false" indent="0" shrinkToFit="false"/>
      <protection locked="true" hidden="false"/>
    </xf>
    <xf numFmtId="178" fontId="24" fillId="0" borderId="45" xfId="64" applyFont="true" applyBorder="true" applyAlignment="true" applyProtection="false">
      <alignment horizontal="right" vertical="bottom" textRotation="0" wrapText="false" indent="0" shrinkToFit="false"/>
      <protection locked="true" hidden="false"/>
    </xf>
    <xf numFmtId="178" fontId="24" fillId="0" borderId="46" xfId="64" applyFont="true" applyBorder="true" applyAlignment="true" applyProtection="false">
      <alignment horizontal="right" vertical="bottom" textRotation="0" wrapText="false" indent="0" shrinkToFit="false"/>
      <protection locked="true" hidden="false"/>
    </xf>
    <xf numFmtId="193" fontId="24" fillId="0" borderId="46" xfId="64" applyFont="true" applyBorder="true" applyAlignment="true" applyProtection="false">
      <alignment horizontal="right" vertical="bottom" textRotation="0" wrapText="false" indent="0" shrinkToFit="false"/>
      <protection locked="true" hidden="false"/>
    </xf>
    <xf numFmtId="193" fontId="24" fillId="0" borderId="47" xfId="64" applyFont="true" applyBorder="true" applyAlignment="true" applyProtection="false">
      <alignment horizontal="right" vertical="bottom" textRotation="0" wrapText="false" indent="0" shrinkToFit="false"/>
      <protection locked="true" hidden="false"/>
    </xf>
    <xf numFmtId="193" fontId="24" fillId="0" borderId="0" xfId="64" applyFont="true" applyBorder="true" applyAlignment="true" applyProtection="false">
      <alignment horizontal="right" vertical="bottom" textRotation="0" wrapText="false" indent="0" shrinkToFit="false"/>
      <protection locked="true" hidden="false"/>
    </xf>
    <xf numFmtId="164" fontId="34" fillId="0" borderId="0" xfId="64" applyFont="true" applyBorder="true" applyAlignment="true" applyProtection="false">
      <alignment horizontal="general" vertical="bottom" textRotation="0" wrapText="false" indent="0" shrinkToFit="false"/>
      <protection locked="true" hidden="false"/>
    </xf>
    <xf numFmtId="187" fontId="34" fillId="0" borderId="0" xfId="64" applyFont="true" applyBorder="true" applyAlignment="true" applyProtection="false">
      <alignment horizontal="general" vertical="bottom" textRotation="0" wrapText="false" indent="0" shrinkToFit="false"/>
      <protection locked="true" hidden="false"/>
    </xf>
    <xf numFmtId="178" fontId="34" fillId="0" borderId="0" xfId="64" applyFont="true" applyBorder="true" applyAlignment="true" applyProtection="false">
      <alignment horizontal="general" vertical="bottom" textRotation="0" wrapText="false" indent="0" shrinkToFit="false"/>
      <protection locked="true" hidden="false"/>
    </xf>
    <xf numFmtId="164" fontId="24" fillId="0" borderId="23" xfId="64" applyFont="true" applyBorder="true" applyAlignment="true" applyProtection="false">
      <alignment horizontal="general" vertical="bottom" textRotation="0" wrapText="false" indent="0" shrinkToFit="false"/>
      <protection locked="true" hidden="false"/>
    </xf>
    <xf numFmtId="178" fontId="24" fillId="0" borderId="25" xfId="64" applyFont="true" applyBorder="true" applyAlignment="true" applyProtection="false">
      <alignment horizontal="right" vertical="bottom" textRotation="0" wrapText="false" indent="0" shrinkToFit="false"/>
      <protection locked="true" hidden="false"/>
    </xf>
    <xf numFmtId="178" fontId="24" fillId="0" borderId="34" xfId="64" applyFont="true" applyBorder="true" applyAlignment="true" applyProtection="false">
      <alignment horizontal="right" vertical="bottom" textRotation="0" wrapText="false" indent="0" shrinkToFit="false"/>
      <protection locked="true" hidden="false"/>
    </xf>
    <xf numFmtId="193" fontId="24" fillId="0" borderId="34" xfId="64" applyFont="true" applyBorder="true" applyAlignment="true" applyProtection="false">
      <alignment horizontal="right" vertical="bottom" textRotation="0" wrapText="false" indent="0" shrinkToFit="false"/>
      <protection locked="true" hidden="false"/>
    </xf>
    <xf numFmtId="193" fontId="24" fillId="0" borderId="26" xfId="64" applyFont="true" applyBorder="true" applyAlignment="true" applyProtection="false">
      <alignment horizontal="right" vertical="bottom" textRotation="0" wrapText="false" indent="0" shrinkToFit="false"/>
      <protection locked="true" hidden="false"/>
    </xf>
    <xf numFmtId="164" fontId="24" fillId="20" borderId="23" xfId="64" applyFont="true" applyBorder="true" applyAlignment="true" applyProtection="false">
      <alignment horizontal="general" vertical="bottom" textRotation="0" wrapText="false" indent="0" shrinkToFit="false"/>
      <protection locked="true" hidden="false"/>
    </xf>
    <xf numFmtId="178" fontId="24" fillId="20" borderId="25" xfId="64" applyFont="true" applyBorder="true" applyAlignment="true" applyProtection="false">
      <alignment horizontal="right" vertical="bottom" textRotation="0" wrapText="false" indent="0" shrinkToFit="false"/>
      <protection locked="true" hidden="false"/>
    </xf>
    <xf numFmtId="178" fontId="24" fillId="20" borderId="34" xfId="64" applyFont="true" applyBorder="true" applyAlignment="true" applyProtection="false">
      <alignment horizontal="right" vertical="bottom" textRotation="0" wrapText="false" indent="0" shrinkToFit="false"/>
      <protection locked="true" hidden="false"/>
    </xf>
    <xf numFmtId="193" fontId="24" fillId="20" borderId="34" xfId="64" applyFont="true" applyBorder="true" applyAlignment="true" applyProtection="false">
      <alignment horizontal="right" vertical="bottom" textRotation="0" wrapText="false" indent="0" shrinkToFit="false"/>
      <protection locked="true" hidden="false"/>
    </xf>
    <xf numFmtId="193" fontId="24" fillId="20" borderId="26" xfId="64" applyFont="true" applyBorder="true" applyAlignment="true" applyProtection="false">
      <alignment horizontal="right" vertical="bottom" textRotation="0" wrapText="false" indent="0" shrinkToFit="false"/>
      <protection locked="true" hidden="false"/>
    </xf>
    <xf numFmtId="193" fontId="24" fillId="20" borderId="0" xfId="64" applyFont="true" applyBorder="true" applyAlignment="true" applyProtection="false">
      <alignment horizontal="right" vertical="bottom" textRotation="0" wrapText="false" indent="0" shrinkToFit="false"/>
      <protection locked="true" hidden="false"/>
    </xf>
    <xf numFmtId="164" fontId="34" fillId="20" borderId="0" xfId="64" applyFont="true" applyBorder="true" applyAlignment="true" applyProtection="false">
      <alignment horizontal="general" vertical="bottom" textRotation="0" wrapText="false" indent="0" shrinkToFit="false"/>
      <protection locked="true" hidden="false"/>
    </xf>
    <xf numFmtId="164" fontId="24" fillId="0" borderId="48" xfId="64" applyFont="true" applyBorder="true" applyAlignment="true" applyProtection="false">
      <alignment horizontal="general" vertical="bottom" textRotation="0" wrapText="false" indent="0" shrinkToFit="false"/>
      <protection locked="true" hidden="false"/>
    </xf>
    <xf numFmtId="178" fontId="24" fillId="0" borderId="44" xfId="64" applyFont="true" applyBorder="true" applyAlignment="true" applyProtection="false">
      <alignment horizontal="right" vertical="bottom" textRotation="0" wrapText="false" indent="0" shrinkToFit="false"/>
      <protection locked="true" hidden="false"/>
    </xf>
    <xf numFmtId="178" fontId="24" fillId="0" borderId="49" xfId="64" applyFont="true" applyBorder="true" applyAlignment="true" applyProtection="false">
      <alignment horizontal="right" vertical="bottom" textRotation="0" wrapText="false" indent="0" shrinkToFit="false"/>
      <protection locked="true" hidden="false"/>
    </xf>
    <xf numFmtId="193" fontId="24" fillId="0" borderId="49" xfId="64" applyFont="true" applyBorder="true" applyAlignment="true" applyProtection="false">
      <alignment horizontal="right" vertical="bottom" textRotation="0" wrapText="false" indent="0" shrinkToFit="false"/>
      <protection locked="true" hidden="false"/>
    </xf>
    <xf numFmtId="193" fontId="24" fillId="0" borderId="50" xfId="64" applyFont="true" applyBorder="true" applyAlignment="true" applyProtection="false">
      <alignment horizontal="right" vertical="bottom" textRotation="0" wrapText="false" indent="0" shrinkToFit="false"/>
      <protection locked="true" hidden="false"/>
    </xf>
    <xf numFmtId="164" fontId="24" fillId="20" borderId="48" xfId="64" applyFont="true" applyBorder="true" applyAlignment="true" applyProtection="false">
      <alignment horizontal="general" vertical="bottom" textRotation="0" wrapText="false" indent="0" shrinkToFit="false"/>
      <protection locked="true" hidden="false"/>
    </xf>
    <xf numFmtId="178" fontId="24" fillId="20" borderId="44" xfId="64" applyFont="true" applyBorder="true" applyAlignment="true" applyProtection="false">
      <alignment horizontal="right" vertical="bottom" textRotation="0" wrapText="false" indent="0" shrinkToFit="false"/>
      <protection locked="true" hidden="false"/>
    </xf>
    <xf numFmtId="178" fontId="24" fillId="20" borderId="49" xfId="64" applyFont="true" applyBorder="true" applyAlignment="true" applyProtection="false">
      <alignment horizontal="right" vertical="bottom" textRotation="0" wrapText="false" indent="0" shrinkToFit="false"/>
      <protection locked="true" hidden="false"/>
    </xf>
    <xf numFmtId="193" fontId="24" fillId="20" borderId="49" xfId="64" applyFont="true" applyBorder="true" applyAlignment="true" applyProtection="false">
      <alignment horizontal="right" vertical="bottom" textRotation="0" wrapText="false" indent="0" shrinkToFit="false"/>
      <protection locked="true" hidden="false"/>
    </xf>
    <xf numFmtId="193" fontId="24" fillId="20" borderId="50" xfId="64" applyFont="true" applyBorder="true" applyAlignment="true" applyProtection="false">
      <alignment horizontal="right" vertical="bottom" textRotation="0" wrapText="false" indent="0" shrinkToFit="false"/>
      <protection locked="true" hidden="false"/>
    </xf>
    <xf numFmtId="164" fontId="30" fillId="4" borderId="27" xfId="64" applyFont="true" applyBorder="true" applyAlignment="true" applyProtection="false">
      <alignment horizontal="general" vertical="bottom" textRotation="0" wrapText="false" indent="0" shrinkToFit="false"/>
      <protection locked="true" hidden="false"/>
    </xf>
    <xf numFmtId="178" fontId="30" fillId="4" borderId="36" xfId="64" applyFont="true" applyBorder="true" applyAlignment="true" applyProtection="false">
      <alignment horizontal="right" vertical="bottom" textRotation="0" wrapText="false" indent="0" shrinkToFit="false"/>
      <protection locked="true" hidden="false"/>
    </xf>
    <xf numFmtId="178" fontId="30" fillId="4" borderId="29" xfId="64" applyFont="true" applyBorder="true" applyAlignment="true" applyProtection="false">
      <alignment horizontal="right" vertical="bottom" textRotation="0" wrapText="false" indent="0" shrinkToFit="false"/>
      <protection locked="true" hidden="false"/>
    </xf>
    <xf numFmtId="193" fontId="30" fillId="4" borderId="36" xfId="64" applyFont="true" applyBorder="true" applyAlignment="true" applyProtection="false">
      <alignment horizontal="right" vertical="bottom" textRotation="0" wrapText="false" indent="0" shrinkToFit="false"/>
      <protection locked="true" hidden="false"/>
    </xf>
    <xf numFmtId="193" fontId="30" fillId="4" borderId="30" xfId="64" applyFont="true" applyBorder="true" applyAlignment="true" applyProtection="false">
      <alignment horizontal="right" vertical="bottom" textRotation="0" wrapText="false" indent="0" shrinkToFit="false"/>
      <protection locked="true" hidden="false"/>
    </xf>
    <xf numFmtId="193" fontId="30" fillId="4" borderId="0" xfId="64" applyFont="true" applyBorder="true" applyAlignment="true" applyProtection="false">
      <alignment horizontal="right" vertical="bottom" textRotation="0" wrapText="false" indent="0" shrinkToFit="false"/>
      <protection locked="true" hidden="false"/>
    </xf>
    <xf numFmtId="164" fontId="30" fillId="0" borderId="0" xfId="64" applyFont="true" applyBorder="true" applyAlignment="true" applyProtection="false">
      <alignment horizontal="general" vertical="bottom" textRotation="0" wrapText="false" indent="0" shrinkToFit="false"/>
      <protection locked="true" hidden="false"/>
    </xf>
    <xf numFmtId="178" fontId="30" fillId="0" borderId="0" xfId="64" applyFont="true" applyBorder="true" applyAlignment="true" applyProtection="false">
      <alignment horizontal="right" vertical="bottom" textRotation="0" wrapText="false" indent="0" shrinkToFit="false"/>
      <protection locked="true" hidden="false"/>
    </xf>
    <xf numFmtId="164" fontId="34" fillId="0" borderId="0" xfId="64" applyFont="true" applyBorder="true" applyAlignment="true" applyProtection="false">
      <alignment horizontal="general" vertical="bottom" textRotation="0" wrapText="false" indent="0" shrinkToFit="false"/>
      <protection locked="true" hidden="false"/>
    </xf>
    <xf numFmtId="194" fontId="34" fillId="0" borderId="0" xfId="64" applyFont="true" applyBorder="false" applyAlignment="true" applyProtection="false">
      <alignment horizontal="general" vertical="bottom" textRotation="0" wrapText="false" indent="0" shrinkToFit="false"/>
      <protection locked="true" hidden="false"/>
    </xf>
    <xf numFmtId="164" fontId="34" fillId="20" borderId="0" xfId="64" applyFont="true" applyBorder="false" applyAlignment="true" applyProtection="false">
      <alignment horizontal="general" vertical="bottom" textRotation="0" wrapText="false" indent="0" shrinkToFit="false"/>
      <protection locked="true" hidden="false"/>
    </xf>
    <xf numFmtId="164" fontId="30" fillId="0" borderId="2" xfId="64" applyFont="true" applyBorder="true" applyAlignment="true" applyProtection="false">
      <alignment horizontal="general" vertical="bottom" textRotation="0" wrapText="false" indent="0" shrinkToFit="false"/>
      <protection locked="true" hidden="false"/>
    </xf>
    <xf numFmtId="164" fontId="30" fillId="0" borderId="13" xfId="64" applyFont="true" applyBorder="true" applyAlignment="true" applyProtection="false">
      <alignment horizontal="center" vertical="bottom" textRotation="0" wrapText="false" indent="0" shrinkToFit="false"/>
      <protection locked="true" hidden="false"/>
    </xf>
    <xf numFmtId="164" fontId="30" fillId="0" borderId="2" xfId="64" applyFont="true" applyBorder="true" applyAlignment="true" applyProtection="false">
      <alignment horizontal="center" vertical="bottom" textRotation="0" wrapText="false" indent="0" shrinkToFit="false"/>
      <protection locked="true" hidden="false"/>
    </xf>
    <xf numFmtId="164" fontId="30" fillId="0" borderId="12" xfId="64" applyFont="true" applyBorder="true" applyAlignment="true" applyProtection="false">
      <alignment horizontal="center" vertical="bottom" textRotation="0" wrapText="false" indent="0" shrinkToFit="false"/>
      <protection locked="true" hidden="false"/>
    </xf>
    <xf numFmtId="164" fontId="24" fillId="0" borderId="2" xfId="64" applyFont="true" applyBorder="true" applyAlignment="true" applyProtection="false">
      <alignment horizontal="general" vertical="bottom" textRotation="0" wrapText="false" indent="0" shrinkToFit="false"/>
      <protection locked="true" hidden="false"/>
    </xf>
    <xf numFmtId="176" fontId="24" fillId="0" borderId="45" xfId="64" applyFont="true" applyBorder="true" applyAlignment="true" applyProtection="false">
      <alignment horizontal="general" vertical="bottom" textRotation="0" wrapText="false" indent="0" shrinkToFit="false"/>
      <protection locked="true" hidden="false"/>
    </xf>
    <xf numFmtId="176" fontId="24" fillId="0" borderId="46" xfId="64" applyFont="true" applyBorder="true" applyAlignment="true" applyProtection="false">
      <alignment horizontal="general" vertical="bottom" textRotation="0" wrapText="false" indent="0" shrinkToFit="false"/>
      <protection locked="true" hidden="false"/>
    </xf>
    <xf numFmtId="183" fontId="24" fillId="0" borderId="45" xfId="64" applyFont="true" applyBorder="true" applyAlignment="true" applyProtection="false">
      <alignment horizontal="right" vertical="bottom" textRotation="0" wrapText="false" indent="0" shrinkToFit="false"/>
      <protection locked="true" hidden="false"/>
    </xf>
    <xf numFmtId="176" fontId="24" fillId="0" borderId="47" xfId="64" applyFont="true" applyBorder="true" applyAlignment="true" applyProtection="false">
      <alignment horizontal="general" vertical="bottom" textRotation="0" wrapText="false" indent="0" shrinkToFit="false"/>
      <protection locked="true" hidden="false"/>
    </xf>
    <xf numFmtId="176" fontId="24" fillId="0" borderId="0" xfId="64" applyFont="true" applyBorder="true" applyAlignment="true" applyProtection="false">
      <alignment horizontal="general" vertical="bottom" textRotation="0" wrapText="false" indent="0" shrinkToFit="false"/>
      <protection locked="true" hidden="false"/>
    </xf>
    <xf numFmtId="178" fontId="34" fillId="0" borderId="0" xfId="64" applyFont="true" applyBorder="false" applyAlignment="true" applyProtection="false">
      <alignment horizontal="general" vertical="bottom" textRotation="0" wrapText="false" indent="0" shrinkToFit="false"/>
      <protection locked="true" hidden="false"/>
    </xf>
    <xf numFmtId="183" fontId="34" fillId="0" borderId="0" xfId="64" applyFont="true" applyBorder="false" applyAlignment="true" applyProtection="false">
      <alignment horizontal="general" vertical="bottom" textRotation="0" wrapText="false" indent="0" shrinkToFit="false"/>
      <protection locked="true" hidden="false"/>
    </xf>
    <xf numFmtId="176" fontId="24" fillId="0" borderId="41" xfId="64" applyFont="true" applyBorder="true" applyAlignment="true" applyProtection="false">
      <alignment horizontal="general" vertical="bottom" textRotation="0" wrapText="false" indent="0" shrinkToFit="false"/>
      <protection locked="true" hidden="false"/>
    </xf>
    <xf numFmtId="176" fontId="24" fillId="0" borderId="42" xfId="64" applyFont="true" applyBorder="true" applyAlignment="true" applyProtection="false">
      <alignment horizontal="general" vertical="bottom" textRotation="0" wrapText="false" indent="0" shrinkToFit="false"/>
      <protection locked="true" hidden="false"/>
    </xf>
    <xf numFmtId="183" fontId="24" fillId="0" borderId="25" xfId="64" applyFont="true" applyBorder="true" applyAlignment="true" applyProtection="false">
      <alignment horizontal="right" vertical="bottom" textRotation="0" wrapText="false" indent="0" shrinkToFit="false"/>
      <protection locked="true" hidden="false"/>
    </xf>
    <xf numFmtId="176" fontId="24" fillId="0" borderId="52" xfId="64" applyFont="true" applyBorder="true" applyAlignment="true" applyProtection="false">
      <alignment horizontal="general" vertical="bottom" textRotation="0" wrapText="false" indent="0" shrinkToFit="false"/>
      <protection locked="true" hidden="false"/>
    </xf>
    <xf numFmtId="176" fontId="24" fillId="0" borderId="25" xfId="64" applyFont="true" applyBorder="true" applyAlignment="true" applyProtection="false">
      <alignment horizontal="general" vertical="bottom" textRotation="0" wrapText="false" indent="0" shrinkToFit="false"/>
      <protection locked="true" hidden="false"/>
    </xf>
    <xf numFmtId="176" fontId="24" fillId="0" borderId="34" xfId="64" applyFont="true" applyBorder="true" applyAlignment="true" applyProtection="false">
      <alignment horizontal="general" vertical="bottom" textRotation="0" wrapText="false" indent="0" shrinkToFit="false"/>
      <protection locked="true" hidden="false"/>
    </xf>
    <xf numFmtId="176" fontId="24" fillId="0" borderId="26" xfId="64" applyFont="true" applyBorder="true" applyAlignment="true" applyProtection="false">
      <alignment horizontal="general" vertical="bottom" textRotation="0" wrapText="false" indent="0" shrinkToFit="false"/>
      <protection locked="true" hidden="false"/>
    </xf>
    <xf numFmtId="187" fontId="34" fillId="0" borderId="0" xfId="64" applyFont="true" applyBorder="false" applyAlignment="true" applyProtection="false">
      <alignment horizontal="general" vertical="bottom" textRotation="0" wrapText="false" indent="0" shrinkToFit="false"/>
      <protection locked="true" hidden="false"/>
    </xf>
    <xf numFmtId="195" fontId="24" fillId="0" borderId="40" xfId="64" applyFont="true" applyBorder="true" applyAlignment="true" applyProtection="false">
      <alignment horizontal="general" vertical="bottom" textRotation="0" wrapText="false" indent="0" shrinkToFit="false"/>
      <protection locked="true" hidden="false"/>
    </xf>
    <xf numFmtId="164" fontId="24" fillId="20" borderId="58" xfId="64" applyFont="true" applyBorder="true" applyAlignment="true" applyProtection="false">
      <alignment horizontal="general" vertical="bottom" textRotation="0" wrapText="false" indent="0" shrinkToFit="false"/>
      <protection locked="true" hidden="false"/>
    </xf>
    <xf numFmtId="176" fontId="24" fillId="0" borderId="29" xfId="64" applyFont="true" applyBorder="true" applyAlignment="true" applyProtection="false">
      <alignment horizontal="general" vertical="bottom" textRotation="0" wrapText="false" indent="0" shrinkToFit="false"/>
      <protection locked="true" hidden="false"/>
    </xf>
    <xf numFmtId="176" fontId="24" fillId="0" borderId="36" xfId="64" applyFont="true" applyBorder="true" applyAlignment="true" applyProtection="false">
      <alignment horizontal="general" vertical="bottom" textRotation="0" wrapText="false" indent="0" shrinkToFit="false"/>
      <protection locked="true" hidden="false"/>
    </xf>
    <xf numFmtId="176" fontId="24" fillId="0" borderId="30" xfId="64" applyFont="true" applyBorder="true" applyAlignment="true" applyProtection="false">
      <alignment horizontal="general" vertical="bottom" textRotation="0" wrapText="false" indent="0" shrinkToFit="false"/>
      <protection locked="true" hidden="false"/>
    </xf>
    <xf numFmtId="164" fontId="24" fillId="0" borderId="0" xfId="64" applyFont="true" applyBorder="false" applyAlignment="true" applyProtection="false">
      <alignment horizontal="general" vertical="bottom" textRotation="0" wrapText="false" indent="0" shrinkToFit="false"/>
      <protection locked="true" hidden="false"/>
    </xf>
    <xf numFmtId="187" fontId="45" fillId="0" borderId="0" xfId="64" applyFont="true" applyBorder="false" applyAlignment="true" applyProtection="false">
      <alignment horizontal="general" vertical="bottom" textRotation="0" wrapText="false" indent="0" shrinkToFit="false"/>
      <protection locked="true" hidden="false"/>
    </xf>
    <xf numFmtId="164" fontId="45" fillId="0" borderId="0" xfId="64" applyFont="true" applyBorder="false" applyAlignment="true" applyProtection="false">
      <alignment horizontal="general" vertical="bottom" textRotation="0" wrapText="false" indent="0" shrinkToFit="false"/>
      <protection locked="true" hidden="false"/>
    </xf>
    <xf numFmtId="176" fontId="45" fillId="0" borderId="0" xfId="64" applyFont="true" applyBorder="false" applyAlignment="true" applyProtection="false">
      <alignment horizontal="general" vertical="bottom" textRotation="0" wrapText="false" indent="0" shrinkToFit="false"/>
      <protection locked="true" hidden="false"/>
    </xf>
    <xf numFmtId="171" fontId="34" fillId="0" borderId="0" xfId="64" applyFont="true" applyBorder="false" applyAlignment="true" applyProtection="false">
      <alignment horizontal="general" vertical="bottom" textRotation="0" wrapText="false" indent="0" shrinkToFit="false"/>
      <protection locked="true" hidden="false"/>
    </xf>
    <xf numFmtId="164" fontId="24" fillId="20" borderId="0" xfId="64" applyFont="true" applyBorder="false" applyAlignment="true" applyProtection="false">
      <alignment horizontal="general" vertical="bottom" textRotation="0" wrapText="false" indent="0" shrinkToFit="false"/>
      <protection locked="true" hidden="false"/>
    </xf>
    <xf numFmtId="164" fontId="34" fillId="4" borderId="3" xfId="0" applyFont="true" applyBorder="true" applyAlignment="true" applyProtection="false">
      <alignment horizontal="general" vertical="bottom" textRotation="0" wrapText="false" indent="0" shrinkToFit="false"/>
      <protection locked="true" hidden="false"/>
    </xf>
    <xf numFmtId="164" fontId="34" fillId="0" borderId="2" xfId="0" applyFont="true" applyBorder="true" applyAlignment="true" applyProtection="false">
      <alignment horizontal="general" vertical="bottom" textRotation="0" wrapText="false" indent="0" shrinkToFit="false"/>
      <protection locked="true" hidden="false"/>
    </xf>
    <xf numFmtId="164" fontId="26" fillId="0" borderId="3" xfId="0" applyFont="true" applyBorder="true" applyAlignment="true" applyProtection="false">
      <alignment horizontal="general" vertical="bottom" textRotation="0" wrapText="false" indent="0" shrinkToFit="false"/>
      <protection locked="true" hidden="false"/>
    </xf>
    <xf numFmtId="164" fontId="26" fillId="0" borderId="4" xfId="0" applyFont="true" applyBorder="true" applyAlignment="true" applyProtection="false">
      <alignment horizontal="general" vertical="bottom" textRotation="0" wrapText="false" indent="0" shrinkToFit="false"/>
      <protection locked="true" hidden="false"/>
    </xf>
    <xf numFmtId="164" fontId="22" fillId="4" borderId="5" xfId="0" applyFont="true" applyBorder="true" applyAlignment="true" applyProtection="false">
      <alignment horizontal="center" vertical="bottom" textRotation="0" wrapText="false" indent="0" shrinkToFit="false"/>
      <protection locked="true" hidden="false"/>
    </xf>
    <xf numFmtId="164" fontId="27" fillId="4" borderId="5" xfId="0" applyFont="true" applyBorder="true" applyAlignment="true" applyProtection="false">
      <alignment horizontal="center" vertical="bottom" textRotation="0" wrapText="false" indent="0" shrinkToFit="false"/>
      <protection locked="true" hidden="false"/>
    </xf>
    <xf numFmtId="164" fontId="27" fillId="4" borderId="0" xfId="0" applyFont="true" applyBorder="false" applyAlignment="true" applyProtection="false">
      <alignment horizontal="center" vertical="bottom" textRotation="0" wrapText="false" indent="0" shrinkToFit="false"/>
      <protection locked="true" hidden="false"/>
    </xf>
    <xf numFmtId="164" fontId="27" fillId="4" borderId="0" xfId="0" applyFont="true" applyBorder="true" applyAlignment="true" applyProtection="false">
      <alignment horizontal="center" vertical="bottom" textRotation="0" wrapText="false" indent="0" shrinkToFit="false"/>
      <protection locked="true" hidden="false"/>
    </xf>
    <xf numFmtId="164" fontId="34" fillId="4" borderId="0" xfId="0" applyFont="true" applyBorder="true" applyAlignment="true" applyProtection="false">
      <alignment horizontal="center" vertical="bottom" textRotation="0" wrapText="false" indent="0" shrinkToFit="false"/>
      <protection locked="true" hidden="false"/>
    </xf>
    <xf numFmtId="164" fontId="34" fillId="4" borderId="5" xfId="0" applyFont="true" applyBorder="true" applyAlignment="true" applyProtection="false">
      <alignment horizontal="center" vertical="bottom" textRotation="0" wrapText="false" indent="0" shrinkToFit="false"/>
      <protection locked="true" hidden="false"/>
    </xf>
    <xf numFmtId="164" fontId="26" fillId="0" borderId="14" xfId="0" applyFont="true" applyBorder="true" applyAlignment="true" applyProtection="false">
      <alignment horizontal="general" vertical="bottom" textRotation="0" wrapText="false" indent="0" shrinkToFit="false"/>
      <protection locked="true" hidden="false"/>
    </xf>
    <xf numFmtId="164" fontId="34" fillId="4" borderId="8" xfId="0" applyFont="true" applyBorder="true" applyAlignment="true" applyProtection="false">
      <alignment horizontal="general" vertical="bottom" textRotation="0" wrapText="false" indent="0" shrinkToFit="false"/>
      <protection locked="true" hidden="false"/>
    </xf>
    <xf numFmtId="164" fontId="34" fillId="0" borderId="7" xfId="0" applyFont="true" applyBorder="true" applyAlignment="true" applyProtection="false">
      <alignment horizontal="general" vertical="bottom" textRotation="0" wrapText="false" indent="0" shrinkToFit="false"/>
      <protection locked="true" hidden="false"/>
    </xf>
    <xf numFmtId="164" fontId="26" fillId="0" borderId="8" xfId="0" applyFont="true" applyBorder="true" applyAlignment="true" applyProtection="false">
      <alignment horizontal="general" vertical="bottom" textRotation="0" wrapText="false" indent="0" shrinkToFit="false"/>
      <protection locked="true" hidden="false"/>
    </xf>
    <xf numFmtId="164" fontId="26" fillId="0" borderId="9" xfId="0" applyFont="true" applyBorder="true" applyAlignment="true" applyProtection="false">
      <alignment horizontal="general" vertical="bottom" textRotation="0" wrapText="false" indent="0" shrinkToFit="false"/>
      <protection locked="true" hidden="false"/>
    </xf>
    <xf numFmtId="164" fontId="30" fillId="0" borderId="0" xfId="0" applyFont="true" applyBorder="false" applyAlignment="true" applyProtection="false">
      <alignment horizontal="left" vertical="bottom" textRotation="0" wrapText="false" indent="0" shrinkToFit="false"/>
      <protection locked="true" hidden="false"/>
    </xf>
    <xf numFmtId="164" fontId="30" fillId="0" borderId="0" xfId="0" applyFont="true" applyBorder="false" applyAlignment="true" applyProtection="false">
      <alignment horizontal="center" vertical="bottom" textRotation="0" wrapText="false" indent="0" shrinkToFit="false"/>
      <protection locked="true" hidden="false"/>
    </xf>
    <xf numFmtId="178" fontId="34" fillId="0" borderId="0" xfId="0" applyFont="true" applyBorder="false" applyAlignment="true" applyProtection="false">
      <alignment horizontal="general" vertical="bottom" textRotation="0" wrapText="false" indent="0" shrinkToFit="false"/>
      <protection locked="true" hidden="false"/>
    </xf>
    <xf numFmtId="190" fontId="34" fillId="0" borderId="0" xfId="0" applyFont="true" applyBorder="false" applyAlignment="true" applyProtection="false">
      <alignment horizontal="general" vertical="bottom" textRotation="0" wrapText="false" indent="0" shrinkToFit="false"/>
      <protection locked="true" hidden="false"/>
    </xf>
    <xf numFmtId="164" fontId="34" fillId="0" borderId="32" xfId="0" applyFont="true" applyBorder="true" applyAlignment="true" applyProtection="false">
      <alignment horizontal="general" vertical="bottom" textRotation="0" wrapText="false" indent="0" shrinkToFit="false"/>
      <protection locked="true" hidden="false"/>
    </xf>
    <xf numFmtId="164" fontId="30" fillId="0" borderId="10" xfId="0" applyFont="true" applyBorder="true" applyAlignment="true" applyProtection="false">
      <alignment horizontal="center" vertical="bottom" textRotation="0" wrapText="false" indent="0" shrinkToFit="false"/>
      <protection locked="true" hidden="false"/>
    </xf>
    <xf numFmtId="164" fontId="30" fillId="4" borderId="59" xfId="0" applyFont="true" applyBorder="true" applyAlignment="true" applyProtection="false">
      <alignment horizontal="general" vertical="bottom" textRotation="0" wrapText="false" indent="0" shrinkToFit="false"/>
      <protection locked="true" hidden="false"/>
    </xf>
    <xf numFmtId="178" fontId="30" fillId="4" borderId="44" xfId="0" applyFont="true" applyBorder="true" applyAlignment="true" applyProtection="false">
      <alignment horizontal="right" vertical="bottom" textRotation="0" wrapText="false" indent="0" shrinkToFit="false"/>
      <protection locked="true" hidden="false"/>
    </xf>
    <xf numFmtId="178" fontId="30" fillId="4" borderId="33" xfId="0" applyFont="true" applyBorder="true" applyAlignment="true" applyProtection="false">
      <alignment horizontal="right" vertical="bottom" textRotation="0" wrapText="false" indent="0" shrinkToFit="false"/>
      <protection locked="true" hidden="false"/>
    </xf>
    <xf numFmtId="178" fontId="30" fillId="4" borderId="21" xfId="0" applyFont="true" applyBorder="true" applyAlignment="true" applyProtection="false">
      <alignment horizontal="right" vertical="bottom" textRotation="0" wrapText="false" indent="0" shrinkToFit="false"/>
      <protection locked="true" hidden="false"/>
    </xf>
    <xf numFmtId="178" fontId="30" fillId="4" borderId="20" xfId="0" applyFont="true" applyBorder="true" applyAlignment="true" applyProtection="false">
      <alignment horizontal="right" vertical="bottom" textRotation="0" wrapText="false" indent="0" shrinkToFit="false"/>
      <protection locked="true" hidden="false"/>
    </xf>
    <xf numFmtId="178" fontId="30" fillId="4" borderId="22" xfId="0" applyFont="true" applyBorder="true" applyAlignment="true" applyProtection="false">
      <alignment horizontal="right" vertical="bottom" textRotation="0" wrapText="false" indent="0" shrinkToFit="false"/>
      <protection locked="true" hidden="false"/>
    </xf>
    <xf numFmtId="164" fontId="24" fillId="0" borderId="60" xfId="0" applyFont="true" applyBorder="true" applyAlignment="true" applyProtection="false">
      <alignment horizontal="general" vertical="bottom" textRotation="0" wrapText="false" indent="0" shrinkToFit="false"/>
      <protection locked="true" hidden="false"/>
    </xf>
    <xf numFmtId="178" fontId="24" fillId="0" borderId="54" xfId="0" applyFont="true" applyBorder="true" applyAlignment="true" applyProtection="false">
      <alignment horizontal="right" vertical="bottom" textRotation="0" wrapText="false" indent="0" shrinkToFit="false"/>
      <protection locked="true" hidden="false"/>
    </xf>
    <xf numFmtId="178" fontId="24" fillId="0" borderId="42" xfId="0" applyFont="true" applyBorder="true" applyAlignment="true" applyProtection="false">
      <alignment horizontal="right" vertical="bottom" textRotation="0" wrapText="false" indent="0" shrinkToFit="false"/>
      <protection locked="true" hidden="false"/>
    </xf>
    <xf numFmtId="178" fontId="24" fillId="0" borderId="41" xfId="0" applyFont="true" applyBorder="true" applyAlignment="true" applyProtection="false">
      <alignment horizontal="right" vertical="bottom" textRotation="0" wrapText="false" indent="0" shrinkToFit="false"/>
      <protection locked="true" hidden="false"/>
    </xf>
    <xf numFmtId="178" fontId="24" fillId="0" borderId="51" xfId="0" applyFont="true" applyBorder="true" applyAlignment="true" applyProtection="false">
      <alignment horizontal="right" vertical="bottom" textRotation="0" wrapText="false" indent="0" shrinkToFit="false"/>
      <protection locked="true" hidden="false"/>
    </xf>
    <xf numFmtId="178" fontId="24" fillId="0" borderId="52" xfId="0" applyFont="true" applyBorder="true" applyAlignment="true" applyProtection="false">
      <alignment horizontal="right" vertical="bottom" textRotation="0" wrapText="false" indent="0" shrinkToFit="false"/>
      <protection locked="true" hidden="false"/>
    </xf>
    <xf numFmtId="164" fontId="24" fillId="0" borderId="60" xfId="0" applyFont="true" applyBorder="true" applyAlignment="true" applyProtection="false">
      <alignment horizontal="general" vertical="center" textRotation="0" wrapText="false" indent="0" shrinkToFit="false"/>
      <protection locked="true" hidden="false"/>
    </xf>
    <xf numFmtId="178" fontId="24" fillId="0" borderId="17" xfId="0" applyFont="true" applyBorder="true" applyAlignment="true" applyProtection="false">
      <alignment horizontal="general" vertical="center" textRotation="0" wrapText="false" indent="0" shrinkToFit="false"/>
      <protection locked="true" hidden="false"/>
    </xf>
    <xf numFmtId="178" fontId="24" fillId="0" borderId="54" xfId="0" applyFont="true" applyBorder="true" applyAlignment="true" applyProtection="false">
      <alignment horizontal="general" vertical="center" textRotation="0" wrapText="false" indent="0" shrinkToFit="false"/>
      <protection locked="true" hidden="false"/>
    </xf>
    <xf numFmtId="178" fontId="24" fillId="0" borderId="0" xfId="0" applyFont="true" applyBorder="true" applyAlignment="true" applyProtection="false">
      <alignment horizontal="general" vertical="center" textRotation="0" wrapText="false" indent="0" shrinkToFit="false"/>
      <protection locked="true" hidden="false"/>
    </xf>
    <xf numFmtId="178" fontId="24" fillId="0" borderId="18" xfId="0" applyFont="true" applyBorder="true" applyAlignment="true" applyProtection="false">
      <alignment horizontal="general" vertical="center" textRotation="0" wrapText="false" indent="0" shrinkToFit="false"/>
      <protection locked="true" hidden="false"/>
    </xf>
    <xf numFmtId="164" fontId="34" fillId="0" borderId="0" xfId="0" applyFont="true" applyBorder="false" applyAlignment="true" applyProtection="false">
      <alignment horizontal="general" vertical="center" textRotation="0" wrapText="false" indent="0" shrinkToFit="false"/>
      <protection locked="true" hidden="false"/>
    </xf>
    <xf numFmtId="164" fontId="24" fillId="0" borderId="60" xfId="0" applyFont="true" applyBorder="true" applyAlignment="true" applyProtection="false">
      <alignment horizontal="general" vertical="bottom" textRotation="0" wrapText="true" indent="0" shrinkToFit="false"/>
      <protection locked="true" hidden="false"/>
    </xf>
    <xf numFmtId="178" fontId="24" fillId="0" borderId="44" xfId="0" applyFont="true" applyBorder="true" applyAlignment="true" applyProtection="false">
      <alignment horizontal="right" vertical="center" textRotation="0" wrapText="false" indent="0" shrinkToFit="false"/>
      <protection locked="true" hidden="false"/>
    </xf>
    <xf numFmtId="178" fontId="24" fillId="0" borderId="49" xfId="0" applyFont="true" applyBorder="true" applyAlignment="true" applyProtection="false">
      <alignment horizontal="right" vertical="center" textRotation="0" wrapText="false" indent="0" shrinkToFit="false"/>
      <protection locked="true" hidden="false"/>
    </xf>
    <xf numFmtId="178" fontId="24" fillId="0" borderId="61" xfId="0" applyFont="true" applyBorder="true" applyAlignment="true" applyProtection="false">
      <alignment horizontal="right" vertical="center" textRotation="0" wrapText="false" indent="0" shrinkToFit="false"/>
      <protection locked="true" hidden="false"/>
    </xf>
    <xf numFmtId="178" fontId="24" fillId="0" borderId="50" xfId="0" applyFont="true" applyBorder="true" applyAlignment="true" applyProtection="false">
      <alignment horizontal="right" vertical="center" textRotation="0" wrapText="false" indent="0" shrinkToFit="false"/>
      <protection locked="true" hidden="false"/>
    </xf>
    <xf numFmtId="164" fontId="34" fillId="0" borderId="0" xfId="0" applyFont="true" applyBorder="false" applyAlignment="true" applyProtection="false">
      <alignment horizontal="general" vertical="top" textRotation="0" wrapText="false" indent="0" shrinkToFit="false"/>
      <protection locked="true" hidden="false"/>
    </xf>
    <xf numFmtId="164" fontId="24" fillId="0" borderId="59" xfId="0" applyFont="true" applyBorder="true" applyAlignment="true" applyProtection="false">
      <alignment horizontal="general" vertical="bottom" textRotation="0" wrapText="false" indent="0" shrinkToFit="false"/>
      <protection locked="true" hidden="false"/>
    </xf>
    <xf numFmtId="178" fontId="24" fillId="0" borderId="44" xfId="0" applyFont="true" applyBorder="true" applyAlignment="true" applyProtection="false">
      <alignment horizontal="right" vertical="bottom" textRotation="0" wrapText="false" indent="0" shrinkToFit="false"/>
      <protection locked="true" hidden="false"/>
    </xf>
    <xf numFmtId="178" fontId="24" fillId="0" borderId="49" xfId="0" applyFont="true" applyBorder="true" applyAlignment="true" applyProtection="false">
      <alignment horizontal="right" vertical="bottom" textRotation="0" wrapText="false" indent="0" shrinkToFit="false"/>
      <protection locked="true" hidden="false"/>
    </xf>
    <xf numFmtId="178" fontId="24" fillId="0" borderId="61" xfId="0" applyFont="true" applyBorder="true" applyAlignment="true" applyProtection="false">
      <alignment horizontal="right" vertical="bottom" textRotation="0" wrapText="false" indent="0" shrinkToFit="false"/>
      <protection locked="true" hidden="false"/>
    </xf>
    <xf numFmtId="178" fontId="24" fillId="0" borderId="50" xfId="0" applyFont="true" applyBorder="true" applyAlignment="true" applyProtection="false">
      <alignment horizontal="right" vertical="bottom" textRotation="0" wrapText="false" indent="0" shrinkToFit="false"/>
      <protection locked="true" hidden="false"/>
    </xf>
    <xf numFmtId="164" fontId="24" fillId="20" borderId="60" xfId="0" applyFont="true" applyBorder="true" applyAlignment="true" applyProtection="false">
      <alignment horizontal="general" vertical="bottom" textRotation="0" wrapText="false" indent="0" shrinkToFit="false"/>
      <protection locked="true" hidden="false"/>
    </xf>
    <xf numFmtId="178" fontId="48" fillId="20" borderId="17" xfId="0" applyFont="true" applyBorder="true" applyAlignment="true" applyProtection="false">
      <alignment horizontal="right" vertical="bottom" textRotation="0" wrapText="false" indent="0" shrinkToFit="false"/>
      <protection locked="true" hidden="false"/>
    </xf>
    <xf numFmtId="178" fontId="48" fillId="20" borderId="54" xfId="0" applyFont="true" applyBorder="true" applyAlignment="true" applyProtection="false">
      <alignment horizontal="right" vertical="bottom" textRotation="0" wrapText="false" indent="0" shrinkToFit="false"/>
      <protection locked="true" hidden="false"/>
    </xf>
    <xf numFmtId="178" fontId="48" fillId="20" borderId="0" xfId="0" applyFont="true" applyBorder="true" applyAlignment="true" applyProtection="false">
      <alignment horizontal="right" vertical="bottom" textRotation="0" wrapText="false" indent="0" shrinkToFit="false"/>
      <protection locked="true" hidden="false"/>
    </xf>
    <xf numFmtId="178" fontId="48" fillId="20" borderId="18" xfId="0" applyFont="true" applyBorder="true" applyAlignment="true" applyProtection="false">
      <alignment horizontal="right" vertical="bottom" textRotation="0" wrapText="false" indent="0" shrinkToFit="false"/>
      <protection locked="true" hidden="false"/>
    </xf>
    <xf numFmtId="164" fontId="30" fillId="4" borderId="40" xfId="0" applyFont="true" applyBorder="true" applyAlignment="true" applyProtection="false">
      <alignment horizontal="general" vertical="bottom" textRotation="0" wrapText="false" indent="0" shrinkToFit="false"/>
      <protection locked="true" hidden="false"/>
    </xf>
    <xf numFmtId="178" fontId="30" fillId="4" borderId="34" xfId="0" applyFont="true" applyBorder="true" applyAlignment="true" applyProtection="false">
      <alignment horizontal="right" vertical="bottom" textRotation="0" wrapText="false" indent="0" shrinkToFit="false"/>
      <protection locked="true" hidden="false"/>
    </xf>
    <xf numFmtId="178" fontId="30" fillId="4" borderId="24" xfId="0" applyFont="true" applyBorder="true" applyAlignment="true" applyProtection="false">
      <alignment horizontal="right" vertical="bottom" textRotation="0" wrapText="false" indent="0" shrinkToFit="false"/>
      <protection locked="true" hidden="false"/>
    </xf>
    <xf numFmtId="178" fontId="30" fillId="4" borderId="26" xfId="0" applyFont="true" applyBorder="true" applyAlignment="true" applyProtection="false">
      <alignment horizontal="right" vertical="bottom" textRotation="0" wrapText="false" indent="0" shrinkToFit="false"/>
      <protection locked="true" hidden="false"/>
    </xf>
    <xf numFmtId="178" fontId="24" fillId="0" borderId="0" xfId="0" applyFont="true" applyBorder="true" applyAlignment="true" applyProtection="false">
      <alignment horizontal="right" vertical="bottom" textRotation="0" wrapText="false" indent="0" shrinkToFit="false"/>
      <protection locked="true" hidden="false"/>
    </xf>
    <xf numFmtId="178" fontId="24" fillId="0" borderId="18" xfId="0" applyFont="true" applyBorder="true" applyAlignment="true" applyProtection="false">
      <alignment horizontal="right" vertical="bottom" textRotation="0" wrapText="false" indent="0" shrinkToFit="false"/>
      <protection locked="true" hidden="false"/>
    </xf>
    <xf numFmtId="178" fontId="24" fillId="0" borderId="24" xfId="0" applyFont="true" applyBorder="true" applyAlignment="true" applyProtection="false">
      <alignment horizontal="right" vertical="bottom" textRotation="0" wrapText="false" indent="0" shrinkToFit="false"/>
      <protection locked="true" hidden="false"/>
    </xf>
    <xf numFmtId="178" fontId="24" fillId="0" borderId="56" xfId="0" applyFont="true" applyBorder="true" applyAlignment="true" applyProtection="false">
      <alignment horizontal="right" vertical="center" textRotation="0" wrapText="false" indent="0" shrinkToFit="false"/>
      <protection locked="true" hidden="false"/>
    </xf>
    <xf numFmtId="178" fontId="24" fillId="0" borderId="55" xfId="0" applyFont="true" applyBorder="true" applyAlignment="true" applyProtection="false">
      <alignment horizontal="right" vertical="center" textRotation="0" wrapText="false" indent="0" shrinkToFit="false"/>
      <protection locked="true" hidden="false"/>
    </xf>
    <xf numFmtId="178" fontId="24" fillId="0" borderId="8" xfId="0" applyFont="true" applyBorder="true" applyAlignment="true" applyProtection="false">
      <alignment horizontal="right" vertical="center" textRotation="0" wrapText="false" indent="0" shrinkToFit="false"/>
      <protection locked="true" hidden="false"/>
    </xf>
    <xf numFmtId="178" fontId="24" fillId="0" borderId="53" xfId="0" applyFont="true" applyBorder="true" applyAlignment="true" applyProtection="false">
      <alignment horizontal="right" vertical="center" textRotation="0" wrapText="false" indent="0" shrinkToFit="false"/>
      <protection locked="true" hidden="false"/>
    </xf>
    <xf numFmtId="164" fontId="24" fillId="0" borderId="0" xfId="0" applyFont="true" applyBorder="false" applyAlignment="true" applyProtection="false">
      <alignment horizontal="general" vertical="top" textRotation="0" wrapText="false" indent="0" shrinkToFit="false"/>
      <protection locked="true" hidden="false"/>
    </xf>
    <xf numFmtId="196" fontId="29" fillId="0" borderId="3" xfId="0" applyFont="true" applyBorder="true" applyAlignment="true" applyProtection="false">
      <alignment horizontal="general" vertical="bottom" textRotation="0" wrapText="false" indent="0" shrinkToFit="false"/>
      <protection locked="true" hidden="false"/>
    </xf>
    <xf numFmtId="196" fontId="29" fillId="0" borderId="3" xfId="0" applyFont="true" applyBorder="true" applyAlignment="true" applyProtection="false">
      <alignment horizontal="center" vertical="bottom" textRotation="0" wrapText="false" indent="0" shrinkToFit="false"/>
      <protection locked="true" hidden="false"/>
    </xf>
    <xf numFmtId="196" fontId="34" fillId="0" borderId="0" xfId="0" applyFont="true" applyBorder="true" applyAlignment="true" applyProtection="false">
      <alignment horizontal="general" vertical="bottom" textRotation="0" wrapText="false" indent="0" shrinkToFit="false"/>
      <protection locked="true" hidden="false"/>
    </xf>
    <xf numFmtId="164" fontId="30" fillId="0" borderId="8" xfId="0" applyFont="true" applyBorder="true" applyAlignment="true" applyProtection="false">
      <alignment horizontal="left" vertical="bottom" textRotation="0" wrapText="true" indent="0" shrinkToFit="false"/>
      <protection locked="true" hidden="false"/>
    </xf>
    <xf numFmtId="164" fontId="30" fillId="0" borderId="8" xfId="0" applyFont="true" applyBorder="true" applyAlignment="true" applyProtection="false">
      <alignment horizontal="center" vertical="bottom" textRotation="0" wrapText="false" indent="0" shrinkToFit="false"/>
      <protection locked="true" hidden="false"/>
    </xf>
    <xf numFmtId="164" fontId="24" fillId="0" borderId="8" xfId="0" applyFont="true" applyBorder="true" applyAlignment="true" applyProtection="false">
      <alignment horizontal="general" vertical="bottom" textRotation="0" wrapText="false" indent="0" shrinkToFit="false"/>
      <protection locked="true" hidden="false"/>
    </xf>
    <xf numFmtId="164" fontId="29" fillId="0" borderId="17" xfId="0" applyFont="true" applyBorder="true" applyAlignment="true" applyProtection="false">
      <alignment horizontal="general" vertical="bottom" textRotation="0" wrapText="false" indent="0" shrinkToFit="false"/>
      <protection locked="true" hidden="false"/>
    </xf>
    <xf numFmtId="164" fontId="29" fillId="0" borderId="45" xfId="0" applyFont="true" applyBorder="true" applyAlignment="true" applyProtection="false">
      <alignment horizontal="general" vertical="bottom" textRotation="0" wrapText="false" indent="0" shrinkToFit="false"/>
      <protection locked="true" hidden="false"/>
    </xf>
    <xf numFmtId="164" fontId="29" fillId="0" borderId="46" xfId="0" applyFont="true" applyBorder="true" applyAlignment="true" applyProtection="false">
      <alignment horizontal="general" vertical="bottom" textRotation="0" wrapText="false" indent="0" shrinkToFit="false"/>
      <protection locked="true" hidden="false"/>
    </xf>
    <xf numFmtId="164" fontId="29" fillId="0" borderId="3" xfId="0" applyFont="true" applyBorder="true" applyAlignment="true" applyProtection="false">
      <alignment horizontal="general" vertical="bottom" textRotation="0" wrapText="false" indent="0" shrinkToFit="false"/>
      <protection locked="true" hidden="false"/>
    </xf>
    <xf numFmtId="164" fontId="29" fillId="0" borderId="47" xfId="0" applyFont="true" applyBorder="true" applyAlignment="true" applyProtection="false">
      <alignment horizontal="general" vertical="bottom" textRotation="0" wrapText="false" indent="0" shrinkToFit="false"/>
      <protection locked="true" hidden="false"/>
    </xf>
    <xf numFmtId="176" fontId="24" fillId="0" borderId="17" xfId="0" applyFont="true" applyBorder="true" applyAlignment="true" applyProtection="false">
      <alignment horizontal="general" vertical="center" textRotation="0" wrapText="false" indent="0" shrinkToFit="false"/>
      <protection locked="true" hidden="false"/>
    </xf>
    <xf numFmtId="197" fontId="24" fillId="20" borderId="54" xfId="0" applyFont="true" applyBorder="true" applyAlignment="true" applyProtection="false">
      <alignment horizontal="center" vertical="center" textRotation="0" wrapText="false" indent="0" shrinkToFit="false"/>
      <protection locked="true" hidden="false"/>
    </xf>
    <xf numFmtId="164" fontId="29" fillId="0" borderId="17" xfId="0" applyFont="true" applyBorder="true" applyAlignment="true" applyProtection="false">
      <alignment horizontal="general" vertical="center" textRotation="0" wrapText="false" indent="0" shrinkToFit="false"/>
      <protection locked="true" hidden="false"/>
    </xf>
    <xf numFmtId="164" fontId="29" fillId="0" borderId="54" xfId="0" applyFont="true" applyBorder="true" applyAlignment="true" applyProtection="false">
      <alignment horizontal="general" vertical="center" textRotation="0" wrapText="false" indent="0" shrinkToFit="false"/>
      <protection locked="true" hidden="false"/>
    </xf>
    <xf numFmtId="164" fontId="29" fillId="0" borderId="0" xfId="0" applyFont="true" applyBorder="true" applyAlignment="true" applyProtection="false">
      <alignment horizontal="general" vertical="center" textRotation="0" wrapText="false" indent="0" shrinkToFit="false"/>
      <protection locked="true" hidden="false"/>
    </xf>
    <xf numFmtId="164" fontId="29" fillId="0" borderId="18" xfId="0" applyFont="true" applyBorder="true" applyAlignment="true" applyProtection="false">
      <alignment horizontal="general" vertical="center" textRotation="0" wrapText="false" indent="0" shrinkToFit="false"/>
      <protection locked="true" hidden="false"/>
    </xf>
    <xf numFmtId="164" fontId="24" fillId="0" borderId="59" xfId="0" applyFont="true" applyBorder="true" applyAlignment="true" applyProtection="false">
      <alignment horizontal="general" vertical="top" textRotation="0" wrapText="false" indent="0" shrinkToFit="false"/>
      <protection locked="true" hidden="false"/>
    </xf>
    <xf numFmtId="176" fontId="24" fillId="0" borderId="44" xfId="0" applyFont="true" applyBorder="true" applyAlignment="true" applyProtection="false">
      <alignment horizontal="right" vertical="top" textRotation="0" wrapText="false" indent="0" shrinkToFit="false"/>
      <protection locked="true" hidden="false"/>
    </xf>
    <xf numFmtId="176" fontId="24" fillId="0" borderId="49" xfId="0" applyFont="true" applyBorder="true" applyAlignment="true" applyProtection="false">
      <alignment horizontal="right" vertical="top" textRotation="0" wrapText="false" indent="0" shrinkToFit="false"/>
      <protection locked="true" hidden="false"/>
    </xf>
    <xf numFmtId="176" fontId="24" fillId="0" borderId="61" xfId="0" applyFont="true" applyBorder="true" applyAlignment="true" applyProtection="false">
      <alignment horizontal="right" vertical="top" textRotation="0" wrapText="false" indent="0" shrinkToFit="false"/>
      <protection locked="true" hidden="false"/>
    </xf>
    <xf numFmtId="176" fontId="24" fillId="0" borderId="50" xfId="0" applyFont="true" applyBorder="true" applyAlignment="true" applyProtection="false">
      <alignment horizontal="right" vertical="top" textRotation="0" wrapText="false" indent="0" shrinkToFit="false"/>
      <protection locked="true" hidden="false"/>
    </xf>
    <xf numFmtId="183" fontId="24" fillId="0" borderId="44" xfId="0" applyFont="true" applyBorder="true" applyAlignment="true" applyProtection="false">
      <alignment horizontal="right" vertical="bottom" textRotation="0" wrapText="false" indent="0" shrinkToFit="false"/>
      <protection locked="true" hidden="false"/>
    </xf>
    <xf numFmtId="183" fontId="24" fillId="0" borderId="49" xfId="0" applyFont="true" applyBorder="true" applyAlignment="true" applyProtection="false">
      <alignment horizontal="right" vertical="bottom" textRotation="0" wrapText="false" indent="0" shrinkToFit="false"/>
      <protection locked="true" hidden="false"/>
    </xf>
    <xf numFmtId="183" fontId="24" fillId="0" borderId="61" xfId="0" applyFont="true" applyBorder="true" applyAlignment="true" applyProtection="false">
      <alignment horizontal="right" vertical="bottom" textRotation="0" wrapText="false" indent="0" shrinkToFit="false"/>
      <protection locked="true" hidden="false"/>
    </xf>
    <xf numFmtId="183" fontId="24" fillId="0" borderId="50" xfId="0" applyFont="true" applyBorder="true" applyAlignment="true" applyProtection="false">
      <alignment horizontal="right" vertical="bottom" textRotation="0" wrapText="false" indent="0" shrinkToFit="false"/>
      <protection locked="true" hidden="false"/>
    </xf>
    <xf numFmtId="164" fontId="24" fillId="20" borderId="58" xfId="0" applyFont="true" applyBorder="true" applyAlignment="true" applyProtection="false">
      <alignment horizontal="general" vertical="bottom" textRotation="0" wrapText="false" indent="0" shrinkToFit="false"/>
      <protection locked="true" hidden="false"/>
    </xf>
    <xf numFmtId="176" fontId="24" fillId="20" borderId="55" xfId="0" applyFont="true" applyBorder="true" applyAlignment="true" applyProtection="false">
      <alignment horizontal="right" vertical="bottom" textRotation="0" wrapText="false" indent="0" shrinkToFit="false"/>
      <protection locked="true" hidden="false"/>
    </xf>
    <xf numFmtId="176" fontId="24" fillId="20" borderId="56" xfId="0" applyFont="true" applyBorder="true" applyAlignment="true" applyProtection="false">
      <alignment horizontal="right" vertical="bottom" textRotation="0" wrapText="false" indent="0" shrinkToFit="false"/>
      <protection locked="true" hidden="false"/>
    </xf>
    <xf numFmtId="176" fontId="24" fillId="20" borderId="8" xfId="0" applyFont="true" applyBorder="true" applyAlignment="true" applyProtection="false">
      <alignment horizontal="right" vertical="bottom" textRotation="0" wrapText="false" indent="0" shrinkToFit="false"/>
      <protection locked="true" hidden="false"/>
    </xf>
    <xf numFmtId="176" fontId="24" fillId="20" borderId="53" xfId="0" applyFont="true" applyBorder="true" applyAlignment="true" applyProtection="false">
      <alignment horizontal="right" vertical="bottom" textRotation="0" wrapText="false" indent="0" shrinkToFit="false"/>
      <protection locked="true" hidden="false"/>
    </xf>
    <xf numFmtId="197" fontId="29" fillId="0" borderId="3" xfId="0" applyFont="true" applyBorder="true" applyAlignment="true" applyProtection="false">
      <alignment horizontal="center" vertical="bottom" textRotation="0" wrapText="false" indent="0" shrinkToFit="false"/>
      <protection locked="true" hidden="false"/>
    </xf>
    <xf numFmtId="164" fontId="29" fillId="0" borderId="3" xfId="0" applyFont="true" applyBorder="true" applyAlignment="true" applyProtection="false">
      <alignment horizontal="center" vertical="bottom" textRotation="0" wrapText="false" indent="0" shrinkToFit="false"/>
      <protection locked="true" hidden="false"/>
    </xf>
    <xf numFmtId="164" fontId="29" fillId="0" borderId="0" xfId="0" applyFont="true" applyBorder="false" applyAlignment="true" applyProtection="false">
      <alignment horizontal="general" vertical="bottom" textRotation="0" wrapText="false" indent="0" shrinkToFit="false"/>
      <protection locked="true" hidden="false"/>
    </xf>
    <xf numFmtId="164" fontId="34" fillId="0" borderId="3" xfId="0" applyFont="true" applyBorder="true" applyAlignment="true" applyProtection="false">
      <alignment horizontal="general" vertical="bottom" textRotation="0" wrapText="false" indent="0" shrinkToFit="false"/>
      <protection locked="true" hidden="false"/>
    </xf>
    <xf numFmtId="164" fontId="34" fillId="0" borderId="8" xfId="0" applyFont="true" applyBorder="true" applyAlignment="true" applyProtection="false">
      <alignment horizontal="general" vertical="bottom" textRotation="0" wrapText="false" indent="0" shrinkToFit="false"/>
      <protection locked="true" hidden="false"/>
    </xf>
    <xf numFmtId="176" fontId="24" fillId="0" borderId="44" xfId="0" applyFont="true" applyBorder="true" applyAlignment="true" applyProtection="false">
      <alignment horizontal="right" vertical="bottom" textRotation="0" wrapText="false" indent="0" shrinkToFit="false"/>
      <protection locked="true" hidden="false"/>
    </xf>
    <xf numFmtId="176" fontId="24" fillId="0" borderId="49" xfId="0" applyFont="true" applyBorder="true" applyAlignment="true" applyProtection="false">
      <alignment horizontal="right" vertical="bottom" textRotation="0" wrapText="false" indent="0" shrinkToFit="false"/>
      <protection locked="true" hidden="false"/>
    </xf>
    <xf numFmtId="176" fontId="24" fillId="0" borderId="21" xfId="0" applyFont="true" applyBorder="true" applyAlignment="true" applyProtection="false">
      <alignment horizontal="right" vertical="bottom" textRotation="0" wrapText="false" indent="0" shrinkToFit="false"/>
      <protection locked="true" hidden="false"/>
    </xf>
    <xf numFmtId="176" fontId="24" fillId="0" borderId="33" xfId="0" applyFont="true" applyBorder="true" applyAlignment="true" applyProtection="false">
      <alignment horizontal="right" vertical="bottom" textRotation="0" wrapText="false" indent="0" shrinkToFit="false"/>
      <protection locked="true" hidden="false"/>
    </xf>
    <xf numFmtId="176" fontId="24" fillId="0" borderId="20" xfId="0" applyFont="true" applyBorder="true" applyAlignment="true" applyProtection="false">
      <alignment horizontal="right" vertical="bottom" textRotation="0" wrapText="false" indent="0" shrinkToFit="false"/>
      <protection locked="true" hidden="false"/>
    </xf>
    <xf numFmtId="176" fontId="24" fillId="0" borderId="22" xfId="0" applyFont="true" applyBorder="true" applyAlignment="true" applyProtection="false">
      <alignment horizontal="right" vertical="bottom" textRotation="0" wrapText="false" indent="0" shrinkToFit="false"/>
      <protection locked="true" hidden="false"/>
    </xf>
    <xf numFmtId="176" fontId="24" fillId="0" borderId="61" xfId="0" applyFont="true" applyBorder="true" applyAlignment="true" applyProtection="false">
      <alignment horizontal="right" vertical="bottom" textRotation="0" wrapText="false" indent="0" shrinkToFit="false"/>
      <protection locked="true" hidden="false"/>
    </xf>
    <xf numFmtId="176" fontId="24" fillId="0" borderId="50" xfId="0" applyFont="true" applyBorder="true" applyAlignment="true" applyProtection="false">
      <alignment horizontal="right" vertical="bottom" textRotation="0" wrapText="false" indent="0" shrinkToFit="false"/>
      <protection locked="true" hidden="false"/>
    </xf>
    <xf numFmtId="176" fontId="24" fillId="0" borderId="17" xfId="0" applyFont="true" applyBorder="true" applyAlignment="true" applyProtection="false">
      <alignment horizontal="right" vertical="bottom" textRotation="0" wrapText="false" indent="0" shrinkToFit="false"/>
      <protection locked="true" hidden="false"/>
    </xf>
    <xf numFmtId="176" fontId="24" fillId="0" borderId="54" xfId="0" applyFont="true" applyBorder="true" applyAlignment="true" applyProtection="false">
      <alignment horizontal="right" vertical="bottom" textRotation="0" wrapText="false" indent="0" shrinkToFit="false"/>
      <protection locked="true" hidden="false"/>
    </xf>
    <xf numFmtId="176" fontId="24" fillId="0" borderId="0" xfId="0" applyFont="true" applyBorder="true" applyAlignment="true" applyProtection="false">
      <alignment horizontal="right" vertical="bottom" textRotation="0" wrapText="false" indent="0" shrinkToFit="false"/>
      <protection locked="true" hidden="false"/>
    </xf>
    <xf numFmtId="176" fontId="24" fillId="0" borderId="18" xfId="0" applyFont="true" applyBorder="true" applyAlignment="true" applyProtection="false">
      <alignment horizontal="right" vertical="bottom" textRotation="0" wrapText="false" indent="0" shrinkToFit="false"/>
      <protection locked="true" hidden="false"/>
    </xf>
    <xf numFmtId="164" fontId="24" fillId="0" borderId="58" xfId="0" applyFont="true" applyBorder="true" applyAlignment="true" applyProtection="false">
      <alignment horizontal="general" vertical="top" textRotation="0" wrapText="false" indent="0" shrinkToFit="false"/>
      <protection locked="true" hidden="false"/>
    </xf>
    <xf numFmtId="176" fontId="24" fillId="0" borderId="55" xfId="0" applyFont="true" applyBorder="true" applyAlignment="true" applyProtection="false">
      <alignment horizontal="right" vertical="top" textRotation="0" wrapText="false" indent="0" shrinkToFit="false"/>
      <protection locked="true" hidden="false"/>
    </xf>
    <xf numFmtId="176" fontId="24" fillId="0" borderId="56" xfId="0" applyFont="true" applyBorder="true" applyAlignment="true" applyProtection="false">
      <alignment horizontal="right" vertical="top" textRotation="0" wrapText="false" indent="0" shrinkToFit="false"/>
      <protection locked="true" hidden="false"/>
    </xf>
    <xf numFmtId="176" fontId="24" fillId="0" borderId="8" xfId="0" applyFont="true" applyBorder="true" applyAlignment="true" applyProtection="false">
      <alignment horizontal="right" vertical="top" textRotation="0" wrapText="false" indent="0" shrinkToFit="false"/>
      <protection locked="true" hidden="false"/>
    </xf>
    <xf numFmtId="176" fontId="24" fillId="0" borderId="53" xfId="0" applyFont="true" applyBorder="true" applyAlignment="true" applyProtection="false">
      <alignment horizontal="right" vertical="top" textRotation="0" wrapText="false" indent="0" shrinkToFit="false"/>
      <protection locked="true" hidden="false"/>
    </xf>
    <xf numFmtId="164" fontId="41" fillId="20" borderId="0" xfId="0" applyFont="true" applyBorder="false" applyAlignment="true" applyProtection="false">
      <alignment horizontal="general" vertical="bottom" textRotation="0" wrapText="false" indent="0" shrinkToFit="false"/>
      <protection locked="true" hidden="false"/>
    </xf>
    <xf numFmtId="164" fontId="34" fillId="4" borderId="2" xfId="0" applyFont="true" applyBorder="true" applyAlignment="true" applyProtection="false">
      <alignment horizontal="center" vertical="bottom" textRotation="0" wrapText="false" indent="0" shrinkToFit="false"/>
      <protection locked="true" hidden="false"/>
    </xf>
    <xf numFmtId="164" fontId="34" fillId="4" borderId="3" xfId="0" applyFont="true" applyBorder="true" applyAlignment="true" applyProtection="false">
      <alignment horizontal="center" vertical="bottom" textRotation="0" wrapText="false" indent="0" shrinkToFit="false"/>
      <protection locked="true" hidden="false"/>
    </xf>
    <xf numFmtId="164" fontId="34" fillId="0" borderId="2" xfId="0" applyFont="true" applyBorder="true" applyAlignment="true" applyProtection="false">
      <alignment horizontal="center" vertical="bottom" textRotation="0" wrapText="false" indent="0" shrinkToFit="false"/>
      <protection locked="true" hidden="false"/>
    </xf>
    <xf numFmtId="164" fontId="26" fillId="0" borderId="3" xfId="0" applyFont="true" applyBorder="true" applyAlignment="true" applyProtection="false">
      <alignment horizontal="center" vertical="bottom" textRotation="0" wrapText="false" indent="0" shrinkToFit="false"/>
      <protection locked="true" hidden="false"/>
    </xf>
    <xf numFmtId="164" fontId="26" fillId="0" borderId="4" xfId="0" applyFont="true" applyBorder="true" applyAlignment="true" applyProtection="false">
      <alignment horizontal="center" vertical="bottom" textRotation="0" wrapText="false" indent="0" shrinkToFit="false"/>
      <protection locked="true" hidden="false"/>
    </xf>
    <xf numFmtId="164" fontId="26" fillId="0" borderId="0" xfId="0" applyFont="true" applyBorder="true" applyAlignment="true" applyProtection="false">
      <alignment horizontal="center" vertical="bottom" textRotation="0" wrapText="false" indent="0" shrinkToFit="false"/>
      <protection locked="true" hidden="false"/>
    </xf>
    <xf numFmtId="164" fontId="22" fillId="4" borderId="0" xfId="0" applyFont="true" applyBorder="false" applyAlignment="true" applyProtection="false">
      <alignment horizontal="center" vertical="bottom" textRotation="0" wrapText="false" indent="0" shrinkToFit="false"/>
      <protection locked="true" hidden="false"/>
    </xf>
    <xf numFmtId="164" fontId="22" fillId="4" borderId="0" xfId="0" applyFont="true" applyBorder="true" applyAlignment="true" applyProtection="false">
      <alignment horizontal="center" vertical="bottom" textRotation="0" wrapText="false" indent="0" shrinkToFit="false"/>
      <protection locked="true" hidden="false"/>
    </xf>
    <xf numFmtId="164" fontId="29" fillId="0" borderId="0" xfId="0" applyFont="true" applyBorder="true" applyAlignment="true" applyProtection="false">
      <alignment horizontal="center" vertical="bottom" textRotation="0" wrapText="false" indent="0" shrinkToFit="false"/>
      <protection locked="true" hidden="false"/>
    </xf>
    <xf numFmtId="164" fontId="34" fillId="4" borderId="8" xfId="0" applyFont="true" applyBorder="true" applyAlignment="true" applyProtection="false">
      <alignment horizontal="center" vertical="bottom" textRotation="0" wrapText="false" indent="0" shrinkToFit="false"/>
      <protection locked="true" hidden="false"/>
    </xf>
    <xf numFmtId="192" fontId="34" fillId="4" borderId="8" xfId="0" applyFont="true" applyBorder="true" applyAlignment="true" applyProtection="false">
      <alignment horizontal="center" vertical="bottom" textRotation="0" wrapText="false" indent="0" shrinkToFit="false"/>
      <protection locked="true" hidden="false"/>
    </xf>
    <xf numFmtId="164" fontId="34" fillId="0" borderId="7" xfId="0" applyFont="true" applyBorder="true" applyAlignment="true" applyProtection="false">
      <alignment horizontal="center" vertical="bottom" textRotation="0" wrapText="false" indent="0" shrinkToFit="false"/>
      <protection locked="true" hidden="false"/>
    </xf>
    <xf numFmtId="192" fontId="26" fillId="0" borderId="8" xfId="0" applyFont="true" applyBorder="true" applyAlignment="true" applyProtection="false">
      <alignment horizontal="center" vertical="bottom" textRotation="0" wrapText="false" indent="0" shrinkToFit="false"/>
      <protection locked="true" hidden="false"/>
    </xf>
    <xf numFmtId="192" fontId="26" fillId="0" borderId="9" xfId="0" applyFont="true" applyBorder="true" applyAlignment="true" applyProtection="false">
      <alignment horizontal="center" vertical="bottom" textRotation="0" wrapText="false" indent="0" shrinkToFit="false"/>
      <protection locked="true" hidden="false"/>
    </xf>
    <xf numFmtId="192" fontId="26" fillId="0" borderId="0" xfId="0" applyFont="true" applyBorder="true" applyAlignment="true" applyProtection="false">
      <alignment horizontal="center" vertical="bottom" textRotation="0" wrapText="false" indent="0" shrinkToFit="false"/>
      <protection locked="true" hidden="false"/>
    </xf>
    <xf numFmtId="164" fontId="30" fillId="0" borderId="13" xfId="0" applyFont="true" applyBorder="true" applyAlignment="true" applyProtection="false">
      <alignment horizontal="center" vertical="bottom" textRotation="0" wrapText="false" indent="0" shrinkToFit="false"/>
      <protection locked="true" hidden="false"/>
    </xf>
    <xf numFmtId="164" fontId="30" fillId="0" borderId="2" xfId="0" applyFont="true" applyBorder="true" applyAlignment="true" applyProtection="false">
      <alignment horizontal="center" vertical="bottom" textRotation="0" wrapText="false" indent="0" shrinkToFit="false"/>
      <protection locked="true" hidden="false"/>
    </xf>
    <xf numFmtId="178" fontId="24" fillId="0" borderId="3" xfId="0" applyFont="true" applyBorder="true" applyAlignment="true" applyProtection="false">
      <alignment horizontal="right" vertical="bottom" textRotation="0" wrapText="false" indent="0" shrinkToFit="false"/>
      <protection locked="true" hidden="false"/>
    </xf>
    <xf numFmtId="187" fontId="34" fillId="0" borderId="0" xfId="0" applyFont="true" applyBorder="false" applyAlignment="true" applyProtection="false">
      <alignment horizontal="general" vertical="bottom" textRotation="0" wrapText="false" indent="0" shrinkToFit="false"/>
      <protection locked="true" hidden="false"/>
    </xf>
    <xf numFmtId="178" fontId="24" fillId="0" borderId="34" xfId="0" applyFont="true" applyBorder="true" applyAlignment="true" applyProtection="false">
      <alignment horizontal="right" vertical="bottom" textRotation="0" wrapText="false" indent="0" shrinkToFit="false"/>
      <protection locked="true" hidden="false"/>
    </xf>
    <xf numFmtId="178" fontId="30" fillId="4" borderId="28" xfId="0" applyFont="true" applyBorder="true" applyAlignment="true" applyProtection="false">
      <alignment horizontal="right" vertical="bottom" textRotation="0" wrapText="false" indent="0" shrinkToFit="false"/>
      <protection locked="true" hidden="false"/>
    </xf>
    <xf numFmtId="178" fontId="30" fillId="4" borderId="36" xfId="15" applyFont="true" applyBorder="true" applyAlignment="true" applyProtection="true">
      <alignment horizontal="right" vertical="bottom" textRotation="0" wrapText="false" indent="0" shrinkToFit="false"/>
      <protection locked="true" hidden="false"/>
    </xf>
    <xf numFmtId="178" fontId="30" fillId="4" borderId="30" xfId="15" applyFont="true" applyBorder="true" applyAlignment="true" applyProtection="true">
      <alignment horizontal="right" vertical="bottom" textRotation="0" wrapText="false" indent="0" shrinkToFit="false"/>
      <protection locked="true" hidden="false"/>
    </xf>
    <xf numFmtId="164" fontId="24" fillId="0" borderId="0" xfId="0" applyFont="true" applyBorder="true" applyAlignment="true" applyProtection="false">
      <alignment horizontal="general" vertical="bottom" textRotation="0" wrapText="false" indent="0" shrinkToFit="false"/>
      <protection locked="true" hidden="false"/>
    </xf>
    <xf numFmtId="178" fontId="30" fillId="0" borderId="0" xfId="0" applyFont="true" applyBorder="true" applyAlignment="true" applyProtection="false">
      <alignment horizontal="right" vertical="bottom" textRotation="0" wrapText="false" indent="0" shrinkToFit="false"/>
      <protection locked="true" hidden="false"/>
    </xf>
    <xf numFmtId="164" fontId="34" fillId="0" borderId="0" xfId="0" applyFont="true" applyBorder="true" applyAlignment="true" applyProtection="false">
      <alignment horizontal="general" vertical="bottom" textRotation="0" wrapText="false" indent="0" shrinkToFit="false"/>
      <protection locked="true" hidden="false"/>
    </xf>
    <xf numFmtId="164" fontId="30" fillId="0" borderId="0" xfId="0" applyFont="true" applyBorder="true" applyAlignment="true" applyProtection="false">
      <alignment horizontal="left" vertical="bottom" textRotation="0" wrapText="false" indent="0" shrinkToFit="false"/>
      <protection locked="true" hidden="false"/>
    </xf>
    <xf numFmtId="183" fontId="34" fillId="0" borderId="0" xfId="0" applyFont="true" applyBorder="false" applyAlignment="true" applyProtection="false">
      <alignment horizontal="general" vertical="bottom" textRotation="0" wrapText="false" indent="0" shrinkToFit="false"/>
      <protection locked="true" hidden="false"/>
    </xf>
    <xf numFmtId="198" fontId="24" fillId="0" borderId="45" xfId="0" applyFont="true" applyBorder="true" applyAlignment="true" applyProtection="false">
      <alignment horizontal="general" vertical="bottom" textRotation="0" wrapText="false" indent="0" shrinkToFit="false"/>
      <protection locked="true" hidden="false"/>
    </xf>
    <xf numFmtId="198" fontId="24" fillId="0" borderId="46" xfId="0" applyFont="true" applyBorder="true" applyAlignment="true" applyProtection="false">
      <alignment horizontal="general" vertical="bottom" textRotation="0" wrapText="false" indent="0" shrinkToFit="false"/>
      <protection locked="true" hidden="false"/>
    </xf>
    <xf numFmtId="198" fontId="24" fillId="0" borderId="3" xfId="0" applyFont="true" applyBorder="true" applyAlignment="true" applyProtection="false">
      <alignment horizontal="general" vertical="bottom" textRotation="0" wrapText="false" indent="0" shrinkToFit="false"/>
      <protection locked="true" hidden="false"/>
    </xf>
    <xf numFmtId="198" fontId="24" fillId="0" borderId="47" xfId="0" applyFont="true" applyBorder="true" applyAlignment="true" applyProtection="false">
      <alignment horizontal="general" vertical="bottom" textRotation="0" wrapText="false" indent="0" shrinkToFit="false"/>
      <protection locked="true" hidden="false"/>
    </xf>
    <xf numFmtId="198" fontId="24" fillId="0" borderId="25" xfId="0" applyFont="true" applyBorder="true" applyAlignment="true" applyProtection="false">
      <alignment horizontal="general" vertical="bottom" textRotation="0" wrapText="false" indent="0" shrinkToFit="false"/>
      <protection locked="true" hidden="false"/>
    </xf>
    <xf numFmtId="198" fontId="24" fillId="0" borderId="34" xfId="0" applyFont="true" applyBorder="true" applyAlignment="true" applyProtection="false">
      <alignment horizontal="general" vertical="bottom" textRotation="0" wrapText="false" indent="0" shrinkToFit="false"/>
      <protection locked="true" hidden="false"/>
    </xf>
    <xf numFmtId="198" fontId="24" fillId="0" borderId="24" xfId="0" applyFont="true" applyBorder="true" applyAlignment="true" applyProtection="false">
      <alignment horizontal="general" vertical="bottom" textRotation="0" wrapText="false" indent="0" shrinkToFit="false"/>
      <protection locked="true" hidden="false"/>
    </xf>
    <xf numFmtId="198" fontId="24" fillId="0" borderId="26" xfId="0" applyFont="true" applyBorder="true" applyAlignment="true" applyProtection="false">
      <alignment horizontal="general" vertical="bottom" textRotation="0" wrapText="false" indent="0" shrinkToFit="false"/>
      <protection locked="true" hidden="false"/>
    </xf>
    <xf numFmtId="164" fontId="30" fillId="0" borderId="5" xfId="0" applyFont="true" applyBorder="true" applyAlignment="true" applyProtection="false">
      <alignment horizontal="general" vertical="bottom" textRotation="0" wrapText="false" indent="0" shrinkToFit="false"/>
      <protection locked="true" hidden="false"/>
    </xf>
    <xf numFmtId="198" fontId="24" fillId="0" borderId="29" xfId="0" applyFont="true" applyBorder="true" applyAlignment="true" applyProtection="false">
      <alignment horizontal="general" vertical="bottom" textRotation="0" wrapText="false" indent="0" shrinkToFit="false"/>
      <protection locked="true" hidden="false"/>
    </xf>
    <xf numFmtId="198" fontId="24" fillId="0" borderId="36" xfId="0" applyFont="true" applyBorder="true" applyAlignment="true" applyProtection="false">
      <alignment horizontal="general" vertical="bottom" textRotation="0" wrapText="false" indent="0" shrinkToFit="false"/>
      <protection locked="true" hidden="false"/>
    </xf>
    <xf numFmtId="198" fontId="24" fillId="0" borderId="28" xfId="0" applyFont="true" applyBorder="true" applyAlignment="true" applyProtection="false">
      <alignment horizontal="general" vertical="bottom" textRotation="0" wrapText="false" indent="0" shrinkToFit="false"/>
      <protection locked="true" hidden="false"/>
    </xf>
    <xf numFmtId="198" fontId="24" fillId="0" borderId="30" xfId="0" applyFont="true" applyBorder="true" applyAlignment="true" applyProtection="false">
      <alignment horizontal="general" vertical="bottom" textRotation="0" wrapText="false" indent="0" shrinkToFit="false"/>
      <protection locked="true" hidden="false"/>
    </xf>
    <xf numFmtId="164" fontId="24" fillId="0" borderId="0" xfId="0" applyFont="true" applyBorder="false" applyAlignment="true" applyProtection="false">
      <alignment horizontal="left" vertical="bottom" textRotation="0" wrapText="false" indent="0" shrinkToFit="false"/>
      <protection locked="true" hidden="false"/>
    </xf>
    <xf numFmtId="164" fontId="45" fillId="0" borderId="0" xfId="0" applyFont="true" applyBorder="false" applyAlignment="true" applyProtection="false">
      <alignment horizontal="general" vertical="bottom" textRotation="0" wrapText="false" indent="0" shrinkToFit="false"/>
      <protection locked="true" hidden="false"/>
    </xf>
    <xf numFmtId="187" fontId="45" fillId="0" borderId="0" xfId="0" applyFont="true" applyBorder="false" applyAlignment="true" applyProtection="false">
      <alignment horizontal="general" vertical="bottom" textRotation="0" wrapText="false" indent="0" shrinkToFit="false"/>
      <protection locked="true" hidden="false"/>
    </xf>
    <xf numFmtId="164" fontId="34" fillId="0" borderId="0" xfId="0" applyFont="true" applyBorder="false" applyAlignment="true" applyProtection="false">
      <alignment horizontal="general" vertical="bottom" textRotation="0" wrapText="false" indent="0" shrinkToFit="false"/>
      <protection locked="true" hidden="false"/>
    </xf>
    <xf numFmtId="164" fontId="34" fillId="0" borderId="8" xfId="0" applyFont="true" applyBorder="true" applyAlignment="true" applyProtection="false">
      <alignment horizontal="left" vertical="bottom" textRotation="0" wrapText="false" indent="0" shrinkToFit="false"/>
      <protection locked="true" hidden="false"/>
    </xf>
    <xf numFmtId="164" fontId="34" fillId="0" borderId="8" xfId="0" applyFont="true" applyBorder="true" applyAlignment="true" applyProtection="false">
      <alignment horizontal="left" vertical="bottom" textRotation="0" wrapText="false" indent="0" shrinkToFit="false"/>
      <protection locked="true" hidden="false"/>
    </xf>
    <xf numFmtId="164" fontId="34" fillId="0" borderId="2" xfId="0" applyFont="true" applyBorder="true" applyAlignment="true" applyProtection="false">
      <alignment horizontal="general" vertical="bottom" textRotation="0" wrapText="false" indent="0" shrinkToFit="false"/>
      <protection locked="true" hidden="false"/>
    </xf>
    <xf numFmtId="164" fontId="34" fillId="0" borderId="13" xfId="0" applyFont="true" applyBorder="true" applyAlignment="true" applyProtection="false">
      <alignment horizontal="center" vertical="bottom" textRotation="0" wrapText="false" indent="0" shrinkToFit="false"/>
      <protection locked="true" hidden="false"/>
    </xf>
    <xf numFmtId="164" fontId="34" fillId="0" borderId="32" xfId="0" applyFont="true" applyBorder="true" applyAlignment="true" applyProtection="false">
      <alignment horizontal="center" vertical="bottom" textRotation="0" wrapText="false" indent="0" shrinkToFit="false"/>
      <protection locked="true" hidden="false"/>
    </xf>
    <xf numFmtId="164" fontId="34" fillId="0" borderId="2" xfId="0" applyFont="true" applyBorder="true" applyAlignment="true" applyProtection="false">
      <alignment horizontal="center" vertical="bottom" textRotation="0" wrapText="false" indent="0" shrinkToFit="false"/>
      <protection locked="true" hidden="false"/>
    </xf>
    <xf numFmtId="164" fontId="34" fillId="0" borderId="32" xfId="0" applyFont="true" applyBorder="true" applyAlignment="true" applyProtection="false">
      <alignment horizontal="center" vertical="bottom" textRotation="0" wrapText="false" indent="0" shrinkToFit="false"/>
      <protection locked="true" hidden="false"/>
    </xf>
    <xf numFmtId="178" fontId="26" fillId="0" borderId="45" xfId="0" applyFont="true" applyBorder="true" applyAlignment="true" applyProtection="false">
      <alignment horizontal="right" vertical="bottom" textRotation="0" wrapText="false" indent="0" shrinkToFit="false"/>
      <protection locked="true" hidden="false"/>
    </xf>
    <xf numFmtId="178" fontId="26" fillId="0" borderId="45" xfId="0" applyFont="true" applyBorder="true" applyAlignment="true" applyProtection="false">
      <alignment horizontal="right" vertical="bottom" textRotation="0" wrapText="false" indent="0" shrinkToFit="false"/>
      <protection locked="true" hidden="false"/>
    </xf>
    <xf numFmtId="178" fontId="26" fillId="0" borderId="46" xfId="0" applyFont="true" applyBorder="true" applyAlignment="true" applyProtection="false">
      <alignment horizontal="right" vertical="bottom" textRotation="0" wrapText="false" indent="0" shrinkToFit="false"/>
      <protection locked="true" hidden="false"/>
    </xf>
    <xf numFmtId="178" fontId="26" fillId="0" borderId="47" xfId="0" applyFont="true" applyBorder="true" applyAlignment="true" applyProtection="false">
      <alignment horizontal="right" vertical="bottom" textRotation="0" wrapText="false" indent="0" shrinkToFit="false"/>
      <protection locked="true" hidden="false"/>
    </xf>
    <xf numFmtId="164" fontId="34" fillId="0" borderId="23" xfId="0" applyFont="true" applyBorder="true" applyAlignment="true" applyProtection="false">
      <alignment horizontal="general" vertical="bottom" textRotation="0" wrapText="false" indent="0" shrinkToFit="false"/>
      <protection locked="true" hidden="false"/>
    </xf>
    <xf numFmtId="178" fontId="26" fillId="0" borderId="25" xfId="0" applyFont="true" applyBorder="true" applyAlignment="true" applyProtection="false">
      <alignment horizontal="right" vertical="bottom" textRotation="0" wrapText="false" indent="0" shrinkToFit="false"/>
      <protection locked="true" hidden="false"/>
    </xf>
    <xf numFmtId="178" fontId="26" fillId="0" borderId="25" xfId="0" applyFont="true" applyBorder="true" applyAlignment="true" applyProtection="false">
      <alignment horizontal="right" vertical="bottom" textRotation="0" wrapText="false" indent="0" shrinkToFit="false"/>
      <protection locked="true" hidden="false"/>
    </xf>
    <xf numFmtId="178" fontId="26" fillId="0" borderId="34" xfId="0" applyFont="true" applyBorder="true" applyAlignment="true" applyProtection="false">
      <alignment horizontal="right" vertical="bottom" textRotation="0" wrapText="false" indent="0" shrinkToFit="false"/>
      <protection locked="true" hidden="false"/>
    </xf>
    <xf numFmtId="178" fontId="26" fillId="0" borderId="26" xfId="0" applyFont="true" applyBorder="true" applyAlignment="true" applyProtection="false">
      <alignment horizontal="right" vertical="bottom" textRotation="0" wrapText="false" indent="0" shrinkToFit="false"/>
      <protection locked="true" hidden="false"/>
    </xf>
    <xf numFmtId="164" fontId="34" fillId="4" borderId="27" xfId="0" applyFont="true" applyBorder="true" applyAlignment="true" applyProtection="false">
      <alignment horizontal="general" vertical="bottom" textRotation="0" wrapText="false" indent="0" shrinkToFit="false"/>
      <protection locked="true" hidden="false"/>
    </xf>
    <xf numFmtId="190" fontId="34" fillId="4" borderId="29" xfId="0" applyFont="true" applyBorder="true" applyAlignment="true" applyProtection="false">
      <alignment horizontal="right" vertical="bottom" textRotation="0" wrapText="false" indent="0" shrinkToFit="false"/>
      <protection locked="true" hidden="false"/>
    </xf>
    <xf numFmtId="178" fontId="34" fillId="4" borderId="29" xfId="0" applyFont="true" applyBorder="true" applyAlignment="true" applyProtection="false">
      <alignment horizontal="right" vertical="bottom" textRotation="0" wrapText="false" indent="0" shrinkToFit="false"/>
      <protection locked="true" hidden="false"/>
    </xf>
    <xf numFmtId="178" fontId="34" fillId="4" borderId="36" xfId="0" applyFont="true" applyBorder="true" applyAlignment="true" applyProtection="false">
      <alignment horizontal="right" vertical="bottom" textRotation="0" wrapText="false" indent="0" shrinkToFit="false"/>
      <protection locked="true" hidden="false"/>
    </xf>
    <xf numFmtId="178" fontId="34" fillId="4" borderId="30" xfId="0" applyFont="true" applyBorder="true" applyAlignment="true" applyProtection="false">
      <alignment horizontal="right" vertical="bottom" textRotation="0" wrapText="false" indent="0" shrinkToFit="false"/>
      <protection locked="true" hidden="false"/>
    </xf>
    <xf numFmtId="171" fontId="34" fillId="0" borderId="0" xfId="0" applyFont="true" applyBorder="false" applyAlignment="true" applyProtection="false">
      <alignment horizontal="general" vertical="bottom" textRotation="0" wrapText="false" indent="0" shrinkToFit="false"/>
      <protection locked="true" hidden="false"/>
    </xf>
    <xf numFmtId="164" fontId="26" fillId="0" borderId="0" xfId="0" applyFont="true" applyBorder="true" applyAlignment="true" applyProtection="false">
      <alignment horizontal="general" vertical="bottom" textRotation="0" wrapText="false" indent="0" shrinkToFit="false"/>
      <protection locked="true" hidden="false"/>
    </xf>
    <xf numFmtId="182" fontId="0" fillId="0" borderId="0" xfId="0" applyFont="false" applyBorder="false" applyAlignment="false" applyProtection="false">
      <alignment horizontal="general" vertical="bottom" textRotation="0" wrapText="false" indent="0" shrinkToFit="false"/>
      <protection locked="true" hidden="false"/>
    </xf>
    <xf numFmtId="182" fontId="0" fillId="0" borderId="0" xfId="0" applyFont="false" applyBorder="false" applyAlignment="false" applyProtection="false">
      <alignment horizontal="general" vertical="bottom" textRotation="0" wrapText="false" indent="0" shrinkToFit="false"/>
      <protection locked="true" hidden="false"/>
    </xf>
    <xf numFmtId="164" fontId="34" fillId="0" borderId="8" xfId="0" applyFont="true" applyBorder="true" applyAlignment="true" applyProtection="false">
      <alignment horizontal="center" vertical="bottom" textRotation="0" wrapText="false" indent="0" shrinkToFit="false"/>
      <protection locked="true" hidden="false"/>
    </xf>
    <xf numFmtId="183" fontId="34" fillId="0" borderId="8" xfId="0" applyFont="true" applyBorder="true" applyAlignment="true" applyProtection="false">
      <alignment horizontal="center" vertical="bottom" textRotation="0" wrapText="false" indent="0" shrinkToFit="false"/>
      <protection locked="true" hidden="false"/>
    </xf>
    <xf numFmtId="178" fontId="26" fillId="0" borderId="46" xfId="0" applyFont="true" applyBorder="true" applyAlignment="true" applyProtection="false">
      <alignment horizontal="right" vertical="bottom" textRotation="0" wrapText="false" indent="0" shrinkToFit="false"/>
      <protection locked="true" hidden="false"/>
    </xf>
    <xf numFmtId="178" fontId="26" fillId="0" borderId="47" xfId="0" applyFont="true" applyBorder="true" applyAlignment="true" applyProtection="false">
      <alignment horizontal="right" vertical="bottom" textRotation="0" wrapText="false" indent="0" shrinkToFit="false"/>
      <protection locked="true" hidden="false"/>
    </xf>
    <xf numFmtId="182" fontId="26" fillId="0" borderId="25" xfId="0" applyFont="true" applyBorder="true" applyAlignment="true" applyProtection="false">
      <alignment horizontal="right" vertical="bottom" textRotation="0" wrapText="false" indent="0" shrinkToFit="false"/>
      <protection locked="true" hidden="false"/>
    </xf>
    <xf numFmtId="178" fontId="26" fillId="0" borderId="34" xfId="0" applyFont="true" applyBorder="true" applyAlignment="true" applyProtection="false">
      <alignment horizontal="right" vertical="bottom" textRotation="0" wrapText="false" indent="0" shrinkToFit="false"/>
      <protection locked="true" hidden="false"/>
    </xf>
    <xf numFmtId="178" fontId="26" fillId="0" borderId="26" xfId="0" applyFont="true" applyBorder="true" applyAlignment="true" applyProtection="false">
      <alignment horizontal="right"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49" fillId="0" borderId="0" xfId="0" applyFont="true" applyBorder="false" applyAlignment="true" applyProtection="false">
      <alignment horizontal="general" vertical="bottom" textRotation="0" wrapText="false" indent="0" shrinkToFit="false"/>
      <protection locked="true" hidden="false"/>
    </xf>
    <xf numFmtId="178" fontId="49" fillId="0" borderId="0" xfId="0" applyFont="true" applyBorder="false" applyAlignment="true" applyProtection="false">
      <alignment horizontal="general" vertical="bottom" textRotation="0" wrapText="false" indent="0" shrinkToFit="false"/>
      <protection locked="true" hidden="false"/>
    </xf>
    <xf numFmtId="178" fontId="49" fillId="0" borderId="0" xfId="0" applyFont="true" applyBorder="false" applyAlignment="true" applyProtection="false">
      <alignment horizontal="general" vertical="bottom" textRotation="0" wrapText="false" indent="0" shrinkToFit="false"/>
      <protection locked="true" hidden="false"/>
    </xf>
    <xf numFmtId="183" fontId="49" fillId="0" borderId="0" xfId="0" applyFont="true" applyBorder="false" applyAlignment="true" applyProtection="false">
      <alignment horizontal="general" vertical="bottom" textRotation="0" wrapText="false" indent="0" shrinkToFit="false"/>
      <protection locked="true" hidden="false"/>
    </xf>
    <xf numFmtId="182" fontId="34" fillId="0" borderId="8" xfId="0" applyFont="true" applyBorder="true" applyAlignment="true" applyProtection="false">
      <alignment horizontal="center" vertical="bottom" textRotation="0" wrapText="false" indent="0" shrinkToFit="false"/>
      <protection locked="true" hidden="false"/>
    </xf>
    <xf numFmtId="182" fontId="34" fillId="0" borderId="8" xfId="0" applyFont="true" applyBorder="true" applyAlignment="true" applyProtection="false">
      <alignment horizontal="center" vertical="bottom" textRotation="0" wrapText="false" indent="0" shrinkToFit="false"/>
      <protection locked="true" hidden="false"/>
    </xf>
    <xf numFmtId="178" fontId="26" fillId="0" borderId="21" xfId="0" applyFont="true" applyBorder="true" applyAlignment="true" applyProtection="false">
      <alignment horizontal="right" vertical="bottom" textRotation="0" wrapText="false" indent="0" shrinkToFit="false"/>
      <protection locked="true" hidden="false"/>
    </xf>
    <xf numFmtId="178" fontId="26" fillId="0" borderId="17" xfId="0" applyFont="true" applyBorder="true" applyAlignment="true" applyProtection="false">
      <alignment horizontal="right" vertical="bottom" textRotation="0" wrapText="false" indent="0" shrinkToFit="false"/>
      <protection locked="true" hidden="false"/>
    </xf>
    <xf numFmtId="178" fontId="45" fillId="0" borderId="0" xfId="0" applyFont="true" applyBorder="false" applyAlignment="true" applyProtection="false">
      <alignment horizontal="general" vertical="bottom" textRotation="0" wrapText="false" indent="0" shrinkToFit="false"/>
      <protection locked="true" hidden="false"/>
    </xf>
    <xf numFmtId="178" fontId="45" fillId="0" borderId="0" xfId="0" applyFont="true" applyBorder="false" applyAlignment="true" applyProtection="false">
      <alignment horizontal="general" vertical="bottom" textRotation="0" wrapText="false" indent="0" shrinkToFit="false"/>
      <protection locked="true" hidden="false"/>
    </xf>
    <xf numFmtId="182" fontId="45" fillId="0" borderId="0" xfId="0" applyFont="true" applyBorder="false" applyAlignment="true" applyProtection="false">
      <alignment horizontal="general" vertical="bottom" textRotation="0" wrapText="false" indent="0" shrinkToFit="false"/>
      <protection locked="true" hidden="false"/>
    </xf>
    <xf numFmtId="182" fontId="45" fillId="0" borderId="0" xfId="0" applyFont="true" applyBorder="false" applyAlignment="true" applyProtection="false">
      <alignment horizontal="general" vertical="bottom" textRotation="0" wrapText="false" indent="0" shrinkToFit="false"/>
      <protection locked="true" hidden="false"/>
    </xf>
    <xf numFmtId="178" fontId="34" fillId="0" borderId="0" xfId="0" applyFont="true" applyBorder="false" applyAlignment="true" applyProtection="false">
      <alignment horizontal="general" vertical="bottom" textRotation="0" wrapText="false" indent="0" shrinkToFit="false"/>
      <protection locked="true" hidden="false"/>
    </xf>
    <xf numFmtId="178" fontId="50" fillId="0" borderId="0" xfId="0" applyFont="true" applyBorder="false" applyAlignment="true" applyProtection="false">
      <alignment horizontal="general" vertical="bottom" textRotation="0" wrapText="false" indent="0" shrinkToFit="false"/>
      <protection locked="true" hidden="false"/>
    </xf>
    <xf numFmtId="178" fontId="0" fillId="0" borderId="0" xfId="0" applyFont="false" applyBorder="false" applyAlignment="false" applyProtection="false">
      <alignment horizontal="general" vertical="bottom" textRotation="0" wrapText="false" indent="0" shrinkToFit="false"/>
      <protection locked="true" hidden="false"/>
    </xf>
    <xf numFmtId="178" fontId="0" fillId="0" borderId="0" xfId="0" applyFont="false" applyBorder="false" applyAlignment="false" applyProtection="false">
      <alignment horizontal="general" vertical="bottom" textRotation="0" wrapText="false" indent="0" shrinkToFit="false"/>
      <protection locked="true" hidden="false"/>
    </xf>
    <xf numFmtId="171" fontId="0" fillId="0" borderId="0" xfId="0" applyFont="false" applyBorder="false" applyAlignment="false" applyProtection="false">
      <alignment horizontal="general" vertical="bottom" textRotation="0" wrapText="false" indent="0" shrinkToFit="false"/>
      <protection locked="true" hidden="false"/>
    </xf>
    <xf numFmtId="171" fontId="0" fillId="0" borderId="0" xfId="0" applyFont="false" applyBorder="false" applyAlignment="false" applyProtection="false">
      <alignment horizontal="general" vertical="bottom" textRotation="0" wrapText="false" indent="0" shrinkToFit="false"/>
      <protection locked="true" hidden="false"/>
    </xf>
    <xf numFmtId="199" fontId="0" fillId="0" borderId="0" xfId="0" applyFont="false" applyBorder="false" applyAlignment="false" applyProtection="false">
      <alignment horizontal="general" vertical="bottom" textRotation="0" wrapText="false" indent="0" shrinkToFit="false"/>
      <protection locked="true" hidden="false"/>
    </xf>
    <xf numFmtId="200" fontId="0" fillId="0" borderId="0" xfId="0" applyFont="false" applyBorder="false" applyAlignment="false" applyProtection="false">
      <alignment horizontal="general" vertical="bottom" textRotation="0" wrapText="false" indent="0" shrinkToFit="false"/>
      <protection locked="true" hidden="false"/>
    </xf>
    <xf numFmtId="190" fontId="0" fillId="0" borderId="0" xfId="0" applyFont="false" applyBorder="false" applyAlignment="false" applyProtection="false">
      <alignment horizontal="general" vertical="bottom" textRotation="0" wrapText="false" indent="0" shrinkToFit="false"/>
      <protection locked="true" hidden="false"/>
    </xf>
    <xf numFmtId="200" fontId="0" fillId="0" borderId="0" xfId="0" applyFont="false" applyBorder="false" applyAlignment="false" applyProtection="false">
      <alignment horizontal="general" vertical="bottom" textRotation="0" wrapText="false" indent="0" shrinkToFit="false"/>
      <protection locked="true" hidden="false"/>
    </xf>
    <xf numFmtId="164" fontId="0" fillId="20" borderId="0" xfId="0" applyFont="false" applyBorder="false" applyAlignment="false" applyProtection="false">
      <alignment horizontal="general" vertical="bottom" textRotation="0" wrapText="false" indent="0" shrinkToFit="false"/>
      <protection locked="true" hidden="false"/>
    </xf>
    <xf numFmtId="164" fontId="29" fillId="0" borderId="13" xfId="62" applyFont="true" applyBorder="true" applyAlignment="true" applyProtection="false">
      <alignment horizontal="general" vertical="bottom" textRotation="0" wrapText="false" indent="0" shrinkToFit="false"/>
      <protection locked="true" hidden="false"/>
    </xf>
    <xf numFmtId="164" fontId="24" fillId="4" borderId="2" xfId="62" applyFont="true" applyBorder="true" applyAlignment="true" applyProtection="false">
      <alignment horizontal="center" vertical="bottom" textRotation="0" wrapText="false" indent="0" shrinkToFit="false"/>
      <protection locked="true" hidden="false"/>
    </xf>
    <xf numFmtId="164" fontId="24" fillId="4" borderId="3" xfId="62" applyFont="true" applyBorder="true" applyAlignment="true" applyProtection="false">
      <alignment horizontal="center" vertical="bottom" textRotation="0" wrapText="false" indent="0" shrinkToFit="false"/>
      <protection locked="true" hidden="false"/>
    </xf>
    <xf numFmtId="164" fontId="24" fillId="4" borderId="4" xfId="62" applyFont="true" applyBorder="true" applyAlignment="true" applyProtection="false">
      <alignment horizontal="center" vertical="bottom" textRotation="0" wrapText="false" indent="0" shrinkToFit="false"/>
      <protection locked="true" hidden="false"/>
    </xf>
    <xf numFmtId="164" fontId="24" fillId="0" borderId="13" xfId="62" applyFont="true" applyBorder="true" applyAlignment="true" applyProtection="false">
      <alignment horizontal="center" vertical="bottom" textRotation="0" wrapText="false" indent="0" shrinkToFit="false"/>
      <protection locked="true" hidden="false"/>
    </xf>
    <xf numFmtId="164" fontId="24" fillId="20" borderId="0" xfId="62" applyFont="true" applyBorder="true" applyAlignment="true" applyProtection="false">
      <alignment horizontal="center" vertical="bottom" textRotation="0" wrapText="false" indent="0" shrinkToFit="false"/>
      <protection locked="true" hidden="false"/>
    </xf>
    <xf numFmtId="164" fontId="24" fillId="0" borderId="0" xfId="62" applyFont="true" applyBorder="false" applyAlignment="true" applyProtection="false">
      <alignment horizontal="general" vertical="bottom" textRotation="0" wrapText="false" indent="0" shrinkToFit="false"/>
      <protection locked="true" hidden="false"/>
    </xf>
    <xf numFmtId="164" fontId="26" fillId="0" borderId="6" xfId="62" applyFont="true" applyBorder="true" applyAlignment="true" applyProtection="false">
      <alignment horizontal="center" vertical="bottom" textRotation="0" wrapText="false" indent="0" shrinkToFit="false"/>
      <protection locked="true" hidden="false"/>
    </xf>
    <xf numFmtId="164" fontId="22" fillId="4" borderId="5" xfId="62" applyFont="true" applyBorder="true" applyAlignment="true" applyProtection="false">
      <alignment horizontal="center" vertical="bottom" textRotation="0" wrapText="false" indent="0" shrinkToFit="false"/>
      <protection locked="true" hidden="false"/>
    </xf>
    <xf numFmtId="164" fontId="22" fillId="4" borderId="0" xfId="62" applyFont="true" applyBorder="true" applyAlignment="true" applyProtection="false">
      <alignment horizontal="center" vertical="bottom" textRotation="0" wrapText="false" indent="0" shrinkToFit="false"/>
      <protection locked="true" hidden="false"/>
    </xf>
    <xf numFmtId="164" fontId="22" fillId="4" borderId="1" xfId="62" applyFont="true" applyBorder="true" applyAlignment="true" applyProtection="false">
      <alignment horizontal="center" vertical="bottom" textRotation="0" wrapText="false" indent="0" shrinkToFit="false"/>
      <protection locked="true" hidden="false"/>
    </xf>
    <xf numFmtId="164" fontId="26" fillId="20" borderId="0" xfId="0" applyFont="true" applyBorder="true" applyAlignment="true" applyProtection="false">
      <alignment horizontal="center" vertical="bottom" textRotation="0" wrapText="false" indent="0" shrinkToFit="false"/>
      <protection locked="true" hidden="false"/>
    </xf>
    <xf numFmtId="164" fontId="34" fillId="4" borderId="5" xfId="62" applyFont="true" applyBorder="true" applyAlignment="true" applyProtection="false">
      <alignment horizontal="center" vertical="bottom" textRotation="0" wrapText="false" indent="0" shrinkToFit="false"/>
      <protection locked="true" hidden="false"/>
    </xf>
    <xf numFmtId="164" fontId="34" fillId="4" borderId="0" xfId="62" applyFont="true" applyBorder="false" applyAlignment="true" applyProtection="false">
      <alignment horizontal="center" vertical="bottom" textRotation="0" wrapText="false" indent="0" shrinkToFit="false"/>
      <protection locked="true" hidden="false"/>
    </xf>
    <xf numFmtId="164" fontId="34" fillId="4" borderId="0" xfId="62" applyFont="true" applyBorder="true" applyAlignment="true" applyProtection="false">
      <alignment horizontal="center" vertical="bottom" textRotation="0" wrapText="false" indent="0" shrinkToFit="false"/>
      <protection locked="true" hidden="false"/>
    </xf>
    <xf numFmtId="164" fontId="34" fillId="4" borderId="1" xfId="62" applyFont="true" applyBorder="true" applyAlignment="true" applyProtection="false">
      <alignment horizontal="center" vertical="bottom" textRotation="0" wrapText="false" indent="0" shrinkToFit="false"/>
      <protection locked="true" hidden="false"/>
    </xf>
    <xf numFmtId="164" fontId="34" fillId="4" borderId="6" xfId="62" applyFont="true" applyBorder="true" applyAlignment="true" applyProtection="false">
      <alignment horizontal="center" vertical="bottom" textRotation="0" wrapText="false" indent="0" shrinkToFit="false"/>
      <protection locked="true" hidden="false"/>
    </xf>
    <xf numFmtId="164" fontId="29" fillId="0" borderId="6" xfId="0" applyFont="true" applyBorder="true" applyAlignment="true" applyProtection="false">
      <alignment horizontal="center" vertical="bottom" textRotation="0" wrapText="true" indent="0" shrinkToFit="false"/>
      <protection locked="true" hidden="false"/>
    </xf>
    <xf numFmtId="164" fontId="29" fillId="20" borderId="0" xfId="0" applyFont="true" applyBorder="true" applyAlignment="true" applyProtection="false">
      <alignment horizontal="center" vertical="bottom" textRotation="0" wrapText="true" indent="0" shrinkToFit="false"/>
      <protection locked="true" hidden="false"/>
    </xf>
    <xf numFmtId="164" fontId="26" fillId="0" borderId="14" xfId="62" applyFont="true" applyBorder="true" applyAlignment="true" applyProtection="false">
      <alignment horizontal="general" vertical="bottom" textRotation="0" wrapText="false" indent="0" shrinkToFit="false"/>
      <protection locked="true" hidden="false"/>
    </xf>
    <xf numFmtId="164" fontId="24" fillId="4" borderId="7" xfId="62" applyFont="true" applyBorder="true" applyAlignment="true" applyProtection="false">
      <alignment horizontal="center" vertical="bottom" textRotation="0" wrapText="false" indent="0" shrinkToFit="false"/>
      <protection locked="true" hidden="false"/>
    </xf>
    <xf numFmtId="164" fontId="24" fillId="4" borderId="8" xfId="62" applyFont="true" applyBorder="true" applyAlignment="true" applyProtection="false">
      <alignment horizontal="center" vertical="bottom" textRotation="0" wrapText="false" indent="0" shrinkToFit="false"/>
      <protection locked="true" hidden="false"/>
    </xf>
    <xf numFmtId="164" fontId="24" fillId="4" borderId="9" xfId="62" applyFont="true" applyBorder="true" applyAlignment="true" applyProtection="false">
      <alignment horizontal="center" vertical="bottom" textRotation="0" wrapText="false" indent="0" shrinkToFit="false"/>
      <protection locked="true" hidden="false"/>
    </xf>
    <xf numFmtId="164" fontId="24" fillId="0" borderId="14" xfId="62" applyFont="true" applyBorder="true" applyAlignment="true" applyProtection="false">
      <alignment horizontal="center" vertical="bottom" textRotation="0" wrapText="false" indent="0" shrinkToFit="false"/>
      <protection locked="true" hidden="false"/>
    </xf>
    <xf numFmtId="164" fontId="34" fillId="0" borderId="3" xfId="62" applyFont="true" applyBorder="true" applyAlignment="true" applyProtection="false">
      <alignment horizontal="center" vertical="bottom" textRotation="0" wrapText="false" indent="0" shrinkToFit="false"/>
      <protection locked="true" hidden="false"/>
    </xf>
    <xf numFmtId="164" fontId="34" fillId="0" borderId="0" xfId="62" applyFont="true" applyBorder="true" applyAlignment="true" applyProtection="false">
      <alignment horizontal="center" vertical="bottom" textRotation="0" wrapText="false" indent="0" shrinkToFit="false"/>
      <protection locked="true" hidden="false"/>
    </xf>
    <xf numFmtId="164" fontId="23" fillId="0" borderId="0" xfId="62" applyFont="true" applyBorder="false" applyAlignment="true" applyProtection="false">
      <alignment horizontal="general" vertical="bottom" textRotation="0" wrapText="false" indent="0" shrinkToFit="false"/>
      <protection locked="true" hidden="false"/>
    </xf>
    <xf numFmtId="164" fontId="34" fillId="0" borderId="0" xfId="62" applyFont="true" applyBorder="false" applyAlignment="true" applyProtection="false">
      <alignment horizontal="left" vertical="bottom" textRotation="0" wrapText="false" indent="0" shrinkToFit="false"/>
      <protection locked="true" hidden="false"/>
    </xf>
    <xf numFmtId="164" fontId="30" fillId="0" borderId="0" xfId="62" applyFont="true" applyBorder="false" applyAlignment="true" applyProtection="false">
      <alignment horizontal="center" vertical="bottom" textRotation="0" wrapText="false" indent="0" shrinkToFit="false"/>
      <protection locked="true" hidden="false"/>
    </xf>
    <xf numFmtId="164" fontId="26" fillId="0" borderId="9" xfId="62" applyFont="true" applyBorder="true" applyAlignment="true" applyProtection="false">
      <alignment horizontal="general" vertical="bottom" textRotation="0" wrapText="false" indent="0" shrinkToFit="false"/>
      <protection locked="true" hidden="false"/>
    </xf>
    <xf numFmtId="164" fontId="34" fillId="0" borderId="32" xfId="62" applyFont="true" applyBorder="true" applyAlignment="true" applyProtection="false">
      <alignment horizontal="center" vertical="center" textRotation="0" wrapText="false" indent="0" shrinkToFit="false"/>
      <protection locked="true" hidden="false"/>
    </xf>
    <xf numFmtId="164" fontId="34" fillId="0" borderId="32" xfId="62" applyFont="true" applyBorder="true" applyAlignment="true" applyProtection="false">
      <alignment horizontal="center" vertical="center" textRotation="0" wrapText="true" indent="0" shrinkToFit="false"/>
      <protection locked="true" hidden="false"/>
    </xf>
    <xf numFmtId="164" fontId="34" fillId="20" borderId="0" xfId="62" applyFont="true" applyBorder="true" applyAlignment="true" applyProtection="false">
      <alignment horizontal="center" vertical="center" textRotation="0" wrapText="true" indent="0" shrinkToFit="false"/>
      <protection locked="true" hidden="false"/>
    </xf>
    <xf numFmtId="164" fontId="26" fillId="0" borderId="0" xfId="62" applyFont="true" applyBorder="false" applyAlignment="true" applyProtection="false">
      <alignment horizontal="general" vertical="bottom" textRotation="0" wrapText="false" indent="0" shrinkToFit="false"/>
      <protection locked="true" hidden="false"/>
    </xf>
    <xf numFmtId="164" fontId="0" fillId="4" borderId="62" xfId="0" applyFont="true" applyBorder="true" applyAlignment="false" applyProtection="false">
      <alignment horizontal="general" vertical="bottom" textRotation="0" wrapText="false" indent="0" shrinkToFit="false"/>
      <protection locked="true" hidden="false"/>
    </xf>
    <xf numFmtId="201" fontId="0" fillId="4" borderId="62" xfId="0" applyFont="false" applyBorder="true" applyAlignment="true" applyProtection="false">
      <alignment horizontal="center" vertical="bottom" textRotation="0" wrapText="false" indent="0" shrinkToFit="false"/>
      <protection locked="true" hidden="false"/>
    </xf>
    <xf numFmtId="201" fontId="0" fillId="20" borderId="0" xfId="0" applyFont="false" applyBorder="true" applyAlignment="true" applyProtection="false">
      <alignment horizontal="center" vertical="bottom" textRotation="0" wrapText="false" indent="0" shrinkToFit="false"/>
      <protection locked="true" hidden="false"/>
    </xf>
    <xf numFmtId="201" fontId="0" fillId="0" borderId="0" xfId="0" applyFont="false" applyBorder="false" applyAlignment="false" applyProtection="false">
      <alignment horizontal="general" vertical="bottom" textRotation="0" wrapText="false" indent="0" shrinkToFit="false"/>
      <protection locked="true" hidden="false"/>
    </xf>
    <xf numFmtId="164" fontId="0" fillId="0" borderId="63" xfId="0" applyFont="true" applyBorder="true" applyAlignment="false" applyProtection="false">
      <alignment horizontal="general" vertical="bottom" textRotation="0" wrapText="false" indent="0" shrinkToFit="false"/>
      <protection locked="true" hidden="false"/>
    </xf>
    <xf numFmtId="201" fontId="28" fillId="0" borderId="63" xfId="0" applyFont="true" applyBorder="true" applyAlignment="true" applyProtection="false">
      <alignment horizontal="center" vertical="bottom" textRotation="0" wrapText="false" indent="0" shrinkToFit="false"/>
      <protection locked="true" hidden="false"/>
    </xf>
    <xf numFmtId="201" fontId="28" fillId="20" borderId="0" xfId="0" applyFont="true" applyBorder="true" applyAlignment="true" applyProtection="false">
      <alignment horizontal="center" vertical="bottom" textRotation="0" wrapText="false" indent="0" shrinkToFit="false"/>
      <protection locked="true" hidden="false"/>
    </xf>
    <xf numFmtId="175" fontId="0" fillId="0" borderId="0" xfId="0" applyFont="false" applyBorder="false" applyAlignment="false" applyProtection="false">
      <alignment horizontal="general" vertical="bottom" textRotation="0" wrapText="false" indent="0" shrinkToFit="false"/>
      <protection locked="true" hidden="false"/>
    </xf>
    <xf numFmtId="164" fontId="0" fillId="0" borderId="64" xfId="0" applyFont="true" applyBorder="true" applyAlignment="false" applyProtection="false">
      <alignment horizontal="general" vertical="bottom" textRotation="0" wrapText="false" indent="0" shrinkToFit="false"/>
      <protection locked="true" hidden="false"/>
    </xf>
    <xf numFmtId="201" fontId="28" fillId="0" borderId="64" xfId="0" applyFont="true" applyBorder="true" applyAlignment="true" applyProtection="false">
      <alignment horizontal="center" vertical="bottom" textRotation="0" wrapText="false" indent="0" shrinkToFit="false"/>
      <protection locked="true" hidden="false"/>
    </xf>
    <xf numFmtId="164" fontId="0" fillId="4" borderId="63" xfId="0" applyFont="true" applyBorder="true" applyAlignment="false" applyProtection="false">
      <alignment horizontal="general" vertical="bottom" textRotation="0" wrapText="false" indent="0" shrinkToFit="false"/>
      <protection locked="true" hidden="false"/>
    </xf>
    <xf numFmtId="201" fontId="0" fillId="4" borderId="63" xfId="0" applyFont="false" applyBorder="true" applyAlignment="true" applyProtection="false">
      <alignment horizontal="center" vertical="bottom" textRotation="0" wrapText="false" indent="0" shrinkToFit="false"/>
      <protection locked="true" hidden="false"/>
    </xf>
    <xf numFmtId="164" fontId="0" fillId="20" borderId="63" xfId="0" applyFont="true" applyBorder="true" applyAlignment="false" applyProtection="false">
      <alignment horizontal="general" vertical="bottom" textRotation="0" wrapText="false" indent="0" shrinkToFit="false"/>
      <protection locked="true" hidden="false"/>
    </xf>
    <xf numFmtId="201" fontId="0" fillId="20" borderId="63" xfId="0" applyFont="false" applyBorder="true" applyAlignment="true" applyProtection="false">
      <alignment horizontal="center" vertical="bottom" textRotation="0" wrapText="false" indent="0" shrinkToFit="false"/>
      <protection locked="true" hidden="false"/>
    </xf>
    <xf numFmtId="201" fontId="0" fillId="20" borderId="0" xfId="0" applyFont="false" applyBorder="false" applyAlignment="false" applyProtection="false">
      <alignment horizontal="general" vertical="bottom" textRotation="0" wrapText="false" indent="0" shrinkToFit="false"/>
      <protection locked="true" hidden="false"/>
    </xf>
    <xf numFmtId="201" fontId="28" fillId="20" borderId="63" xfId="0" applyFont="true" applyBorder="true" applyAlignment="true" applyProtection="false">
      <alignment horizontal="center" vertical="bottom" textRotation="0" wrapText="false" indent="0" shrinkToFit="false"/>
      <protection locked="true" hidden="false"/>
    </xf>
    <xf numFmtId="164" fontId="0" fillId="20" borderId="64" xfId="0" applyFont="true" applyBorder="true" applyAlignment="false" applyProtection="false">
      <alignment horizontal="general" vertical="bottom" textRotation="0" wrapText="false" indent="0" shrinkToFit="false"/>
      <protection locked="true" hidden="false"/>
    </xf>
    <xf numFmtId="201" fontId="28" fillId="20" borderId="64" xfId="0" applyFont="true" applyBorder="true" applyAlignment="true" applyProtection="false">
      <alignment horizontal="center" vertical="bottom" textRotation="0" wrapText="false" indent="0" shrinkToFit="false"/>
      <protection locked="true" hidden="false"/>
    </xf>
    <xf numFmtId="165" fontId="0" fillId="0" borderId="0" xfId="15" applyFont="true" applyBorder="true" applyAlignment="true" applyProtection="true">
      <alignment horizontal="general" vertical="bottom" textRotation="0" wrapText="false" indent="0" shrinkToFit="false"/>
      <protection locked="true" hidden="false"/>
    </xf>
    <xf numFmtId="164" fontId="0" fillId="4" borderId="63" xfId="0" applyFont="false" applyBorder="true" applyAlignment="true" applyProtection="false">
      <alignment horizontal="center" vertical="bottom" textRotation="0" wrapText="false" indent="0" shrinkToFit="false"/>
      <protection locked="true" hidden="false"/>
    </xf>
    <xf numFmtId="201" fontId="52" fillId="4" borderId="63" xfId="0" applyFont="true" applyBorder="true" applyAlignment="true" applyProtection="false">
      <alignment horizontal="center" vertical="bottom" textRotation="0" wrapText="false" indent="0" shrinkToFit="false"/>
      <protection locked="true" hidden="false"/>
    </xf>
    <xf numFmtId="171" fontId="52" fillId="4" borderId="63" xfId="0" applyFont="true" applyBorder="true" applyAlignment="true" applyProtection="false">
      <alignment horizontal="center" vertical="bottom" textRotation="0" wrapText="false" indent="0" shrinkToFit="false"/>
      <protection locked="true" hidden="false"/>
    </xf>
    <xf numFmtId="171" fontId="52" fillId="20" borderId="0" xfId="0" applyFont="true" applyBorder="true" applyAlignment="true" applyProtection="false">
      <alignment horizontal="center" vertical="bottom" textRotation="0" wrapText="false" indent="0" shrinkToFit="false"/>
      <protection locked="true" hidden="false"/>
    </xf>
    <xf numFmtId="164" fontId="0" fillId="4" borderId="65" xfId="0" applyFont="false" applyBorder="true" applyAlignment="false" applyProtection="false">
      <alignment horizontal="general" vertical="bottom" textRotation="0" wrapText="false" indent="0" shrinkToFit="false"/>
      <protection locked="true" hidden="false"/>
    </xf>
    <xf numFmtId="164" fontId="0" fillId="4" borderId="65" xfId="0" applyFont="false" applyBorder="true" applyAlignment="true" applyProtection="false">
      <alignment horizontal="center" vertical="bottom" textRotation="0" wrapText="false" indent="0" shrinkToFit="false"/>
      <protection locked="true" hidden="false"/>
    </xf>
    <xf numFmtId="164" fontId="24" fillId="0" borderId="0" xfId="62" applyFont="true" applyBorder="true" applyAlignment="true" applyProtection="false">
      <alignment horizontal="center" vertical="bottom" textRotation="0" wrapText="false" indent="0" shrinkToFit="false"/>
      <protection locked="true" hidden="false"/>
    </xf>
    <xf numFmtId="164" fontId="29" fillId="0" borderId="0" xfId="0" applyFont="true" applyBorder="true" applyAlignment="true" applyProtection="false">
      <alignment horizontal="center" vertical="bottom" textRotation="0" wrapText="true" indent="0" shrinkToFit="false"/>
      <protection locked="true" hidden="false"/>
    </xf>
    <xf numFmtId="164" fontId="34" fillId="0" borderId="0" xfId="62" applyFont="true" applyBorder="true" applyAlignment="true" applyProtection="false">
      <alignment horizontal="center" vertical="center" textRotation="0" wrapText="true" indent="0" shrinkToFit="false"/>
      <protection locked="true" hidden="false"/>
    </xf>
    <xf numFmtId="164" fontId="34" fillId="4" borderId="57" xfId="62" applyFont="true" applyBorder="true" applyAlignment="true" applyProtection="false">
      <alignment horizontal="general" vertical="bottom" textRotation="0" wrapText="false" indent="0" shrinkToFit="false"/>
      <protection locked="true" hidden="false"/>
    </xf>
    <xf numFmtId="183" fontId="34" fillId="4" borderId="21" xfId="62" applyFont="true" applyBorder="true" applyAlignment="true" applyProtection="false">
      <alignment horizontal="general" vertical="bottom" textRotation="0" wrapText="false" indent="0" shrinkToFit="false"/>
      <protection locked="true" hidden="false"/>
    </xf>
    <xf numFmtId="183" fontId="34" fillId="4" borderId="22" xfId="62" applyFont="true" applyBorder="true" applyAlignment="true" applyProtection="false">
      <alignment horizontal="general" vertical="bottom" textRotation="0" wrapText="false" indent="0" shrinkToFit="false"/>
      <protection locked="true" hidden="false"/>
    </xf>
    <xf numFmtId="183" fontId="34" fillId="4" borderId="0" xfId="62" applyFont="true" applyBorder="true" applyAlignment="true" applyProtection="false">
      <alignment horizontal="general" vertical="bottom" textRotation="0" wrapText="false" indent="0" shrinkToFit="false"/>
      <protection locked="true" hidden="false"/>
    </xf>
    <xf numFmtId="164" fontId="34" fillId="0" borderId="0" xfId="62" applyFont="true" applyBorder="true" applyAlignment="true" applyProtection="false">
      <alignment horizontal="general" vertical="bottom" textRotation="0" wrapText="false" indent="0" shrinkToFit="false"/>
      <protection locked="true" hidden="false"/>
    </xf>
    <xf numFmtId="164" fontId="34" fillId="0" borderId="40" xfId="62" applyFont="true" applyBorder="true" applyAlignment="true" applyProtection="false">
      <alignment horizontal="general" vertical="bottom" textRotation="0" wrapText="false" indent="0" shrinkToFit="false"/>
      <protection locked="true" hidden="false"/>
    </xf>
    <xf numFmtId="178" fontId="26" fillId="0" borderId="34" xfId="62" applyFont="true" applyBorder="true" applyAlignment="true" applyProtection="false">
      <alignment horizontal="general" vertical="bottom" textRotation="0" wrapText="false" indent="0" shrinkToFit="false"/>
      <protection locked="true" hidden="false"/>
    </xf>
    <xf numFmtId="183" fontId="26" fillId="0" borderId="44" xfId="62" applyFont="true" applyBorder="true" applyAlignment="true" applyProtection="false">
      <alignment horizontal="general" vertical="bottom" textRotation="0" wrapText="false" indent="0" shrinkToFit="false"/>
      <protection locked="true" hidden="false"/>
    </xf>
    <xf numFmtId="183" fontId="26" fillId="0" borderId="34" xfId="62" applyFont="true" applyBorder="true" applyAlignment="true" applyProtection="false">
      <alignment horizontal="general" vertical="bottom" textRotation="0" wrapText="false" indent="0" shrinkToFit="false"/>
      <protection locked="true" hidden="false"/>
    </xf>
    <xf numFmtId="183" fontId="26" fillId="0" borderId="26" xfId="62" applyFont="true" applyBorder="true" applyAlignment="true" applyProtection="false">
      <alignment horizontal="general" vertical="bottom" textRotation="0" wrapText="false" indent="0" shrinkToFit="false"/>
      <protection locked="true" hidden="false"/>
    </xf>
    <xf numFmtId="183" fontId="26" fillId="0" borderId="0" xfId="62" applyFont="true" applyBorder="true" applyAlignment="true" applyProtection="false">
      <alignment horizontal="general" vertical="bottom" textRotation="0" wrapText="false" indent="0" shrinkToFit="false"/>
      <protection locked="true" hidden="false"/>
    </xf>
    <xf numFmtId="178" fontId="26" fillId="0" borderId="25" xfId="62" applyFont="true" applyBorder="true" applyAlignment="true" applyProtection="false">
      <alignment horizontal="general" vertical="bottom" textRotation="0" wrapText="false" indent="0" shrinkToFit="false"/>
      <protection locked="true" hidden="false"/>
    </xf>
    <xf numFmtId="183" fontId="26" fillId="0" borderId="25" xfId="62" applyFont="true" applyBorder="true" applyAlignment="true" applyProtection="false">
      <alignment horizontal="general" vertical="bottom" textRotation="0" wrapText="false" indent="0" shrinkToFit="false"/>
      <protection locked="true" hidden="false"/>
    </xf>
    <xf numFmtId="164" fontId="34" fillId="20" borderId="40" xfId="62" applyFont="true" applyBorder="true" applyAlignment="true" applyProtection="false">
      <alignment horizontal="general" vertical="bottom" textRotation="0" wrapText="false" indent="0" shrinkToFit="false"/>
      <protection locked="true" hidden="false"/>
    </xf>
    <xf numFmtId="178" fontId="26" fillId="20" borderId="25" xfId="62" applyFont="true" applyBorder="true" applyAlignment="true" applyProtection="false">
      <alignment horizontal="general" vertical="bottom" textRotation="0" wrapText="false" indent="0" shrinkToFit="false"/>
      <protection locked="true" hidden="false"/>
    </xf>
    <xf numFmtId="183" fontId="26" fillId="20" borderId="44" xfId="62" applyFont="true" applyBorder="true" applyAlignment="true" applyProtection="false">
      <alignment horizontal="general" vertical="bottom" textRotation="0" wrapText="false" indent="0" shrinkToFit="false"/>
      <protection locked="true" hidden="false"/>
    </xf>
    <xf numFmtId="178" fontId="26" fillId="20" borderId="44" xfId="62" applyFont="true" applyBorder="true" applyAlignment="true" applyProtection="false">
      <alignment horizontal="general" vertical="bottom" textRotation="0" wrapText="false" indent="0" shrinkToFit="false"/>
      <protection locked="true" hidden="false"/>
    </xf>
    <xf numFmtId="183" fontId="26" fillId="20" borderId="26" xfId="62" applyFont="true" applyBorder="true" applyAlignment="true" applyProtection="false">
      <alignment horizontal="general" vertical="bottom" textRotation="0" wrapText="false" indent="0" shrinkToFit="false"/>
      <protection locked="true" hidden="false"/>
    </xf>
    <xf numFmtId="183" fontId="26" fillId="20" borderId="0" xfId="62" applyFont="true" applyBorder="true" applyAlignment="true" applyProtection="false">
      <alignment horizontal="general" vertical="bottom" textRotation="0" wrapText="false" indent="0" shrinkToFit="false"/>
      <protection locked="true" hidden="false"/>
    </xf>
    <xf numFmtId="187" fontId="0" fillId="20" borderId="0" xfId="0" applyFont="false" applyBorder="false" applyAlignment="false" applyProtection="false">
      <alignment horizontal="general" vertical="bottom" textRotation="0" wrapText="false" indent="0" shrinkToFit="false"/>
      <protection locked="true" hidden="false"/>
    </xf>
    <xf numFmtId="164" fontId="26" fillId="20" borderId="0" xfId="62" applyFont="true" applyBorder="false" applyAlignment="true" applyProtection="false">
      <alignment horizontal="general" vertical="bottom" textRotation="0" wrapText="false" indent="0" shrinkToFit="false"/>
      <protection locked="true" hidden="false"/>
    </xf>
    <xf numFmtId="178" fontId="26" fillId="0" borderId="44" xfId="62" applyFont="true" applyBorder="true" applyAlignment="true" applyProtection="false">
      <alignment horizontal="general" vertical="bottom" textRotation="0" wrapText="false" indent="0" shrinkToFit="false"/>
      <protection locked="true" hidden="false"/>
    </xf>
    <xf numFmtId="183" fontId="26" fillId="0" borderId="44" xfId="62" applyFont="true" applyBorder="true" applyAlignment="true" applyProtection="false">
      <alignment horizontal="general" vertical="bottom" textRotation="0" wrapText="false" indent="0" shrinkToFit="false"/>
      <protection locked="true" hidden="false"/>
    </xf>
    <xf numFmtId="164" fontId="26" fillId="0" borderId="0" xfId="62" applyFont="true" applyBorder="true" applyAlignment="true" applyProtection="false">
      <alignment horizontal="general" vertical="bottom" textRotation="0" wrapText="false" indent="0" shrinkToFit="false"/>
      <protection locked="true" hidden="false"/>
    </xf>
    <xf numFmtId="183" fontId="26" fillId="0" borderId="25" xfId="62" applyFont="true" applyBorder="true" applyAlignment="true" applyProtection="false">
      <alignment horizontal="general" vertical="bottom" textRotation="0" wrapText="false" indent="0" shrinkToFit="false"/>
      <protection locked="true" hidden="false"/>
    </xf>
    <xf numFmtId="164" fontId="34" fillId="0" borderId="58" xfId="62" applyFont="true" applyBorder="true" applyAlignment="true" applyProtection="false">
      <alignment horizontal="general" vertical="bottom" textRotation="0" wrapText="false" indent="0" shrinkToFit="false"/>
      <protection locked="true" hidden="false"/>
    </xf>
    <xf numFmtId="178" fontId="26" fillId="0" borderId="55" xfId="62" applyFont="true" applyBorder="true" applyAlignment="true" applyProtection="false">
      <alignment horizontal="general" vertical="bottom" textRotation="0" wrapText="false" indent="0" shrinkToFit="false"/>
      <protection locked="true" hidden="false"/>
    </xf>
    <xf numFmtId="183" fontId="26" fillId="0" borderId="55" xfId="62" applyFont="true" applyBorder="true" applyAlignment="true" applyProtection="false">
      <alignment horizontal="general" vertical="bottom" textRotation="0" wrapText="false" indent="0" shrinkToFit="false"/>
      <protection locked="true" hidden="false"/>
    </xf>
    <xf numFmtId="183" fontId="26" fillId="0" borderId="53" xfId="62" applyFont="true" applyBorder="true" applyAlignment="true" applyProtection="false">
      <alignment horizontal="general" vertical="bottom" textRotation="0" wrapText="false" indent="0" shrinkToFit="false"/>
      <protection locked="true" hidden="false"/>
    </xf>
    <xf numFmtId="164" fontId="53" fillId="0" borderId="0" xfId="62" applyFont="true" applyBorder="true" applyAlignment="true" applyProtection="false">
      <alignment horizontal="general" vertical="bottom" textRotation="0" wrapText="false" indent="0" shrinkToFit="false"/>
      <protection locked="true" hidden="false"/>
    </xf>
    <xf numFmtId="178" fontId="24" fillId="0" borderId="0" xfId="62" applyFont="true" applyBorder="true" applyAlignment="true" applyProtection="false">
      <alignment horizontal="general" vertical="bottom" textRotation="0" wrapText="false" indent="0" shrinkToFit="false"/>
      <protection locked="true" hidden="false"/>
    </xf>
    <xf numFmtId="183" fontId="24" fillId="0" borderId="0" xfId="62" applyFont="true" applyBorder="true" applyAlignment="true" applyProtection="false">
      <alignment horizontal="general" vertical="bottom" textRotation="0" wrapText="false" indent="0" shrinkToFit="false"/>
      <protection locked="true" hidden="false"/>
    </xf>
    <xf numFmtId="183" fontId="24" fillId="0" borderId="0" xfId="62" applyFont="true" applyBorder="true" applyAlignment="true" applyProtection="false">
      <alignment horizontal="general" vertical="bottom" textRotation="0" wrapText="false" indent="0" shrinkToFit="false"/>
      <protection locked="true" hidden="false"/>
    </xf>
    <xf numFmtId="164" fontId="24" fillId="0" borderId="0" xfId="62" applyFont="true" applyBorder="true" applyAlignment="true" applyProtection="false">
      <alignment horizontal="general" vertical="bottom" textRotation="0" wrapText="false" indent="0" shrinkToFit="false"/>
      <protection locked="true" hidden="false"/>
    </xf>
    <xf numFmtId="178" fontId="24" fillId="0" borderId="0" xfId="62" applyFont="true" applyBorder="true" applyAlignment="true" applyProtection="false">
      <alignment horizontal="center" vertical="bottom" textRotation="0" wrapText="false" indent="0" shrinkToFit="false"/>
      <protection locked="true" hidden="false"/>
    </xf>
    <xf numFmtId="164" fontId="24" fillId="0" borderId="1" xfId="62" applyFont="true" applyBorder="true" applyAlignment="true" applyProtection="false">
      <alignment horizontal="general" vertical="bottom" textRotation="0" wrapText="false" indent="0" shrinkToFit="false"/>
      <protection locked="true" hidden="false"/>
    </xf>
    <xf numFmtId="164" fontId="34" fillId="0" borderId="0" xfId="62" applyFont="true" applyBorder="true" applyAlignment="true" applyProtection="false">
      <alignment horizontal="left" vertical="bottom" textRotation="0" wrapText="false" indent="0" shrinkToFit="false"/>
      <protection locked="true" hidden="false"/>
    </xf>
    <xf numFmtId="164" fontId="26" fillId="0" borderId="1" xfId="62" applyFont="true" applyBorder="true" applyAlignment="true" applyProtection="false">
      <alignment horizontal="general" vertical="bottom" textRotation="0" wrapText="false" indent="0" shrinkToFit="false"/>
      <protection locked="true" hidden="false"/>
    </xf>
    <xf numFmtId="164" fontId="34" fillId="0" borderId="40" xfId="62" applyFont="true" applyBorder="true" applyAlignment="true" applyProtection="false">
      <alignment horizontal="general" vertical="bottom" textRotation="0" wrapText="false" indent="0" shrinkToFit="false"/>
      <protection locked="true" hidden="false"/>
    </xf>
    <xf numFmtId="183" fontId="34" fillId="0" borderId="25" xfId="62" applyFont="true" applyBorder="true" applyAlignment="true" applyProtection="false">
      <alignment horizontal="general" vertical="bottom" textRotation="0" wrapText="false" indent="0" shrinkToFit="false"/>
      <protection locked="true" hidden="false"/>
    </xf>
    <xf numFmtId="183" fontId="34" fillId="0" borderId="44" xfId="62" applyFont="true" applyBorder="true" applyAlignment="true" applyProtection="false">
      <alignment horizontal="general" vertical="bottom" textRotation="0" wrapText="false" indent="0" shrinkToFit="false"/>
      <protection locked="true" hidden="false"/>
    </xf>
    <xf numFmtId="183" fontId="34" fillId="0" borderId="26" xfId="62" applyFont="true" applyBorder="true" applyAlignment="true" applyProtection="false">
      <alignment horizontal="general" vertical="bottom" textRotation="0" wrapText="false" indent="0" shrinkToFit="false"/>
      <protection locked="true" hidden="false"/>
    </xf>
    <xf numFmtId="183" fontId="34" fillId="0" borderId="0" xfId="62" applyFont="true" applyBorder="true" applyAlignment="true" applyProtection="false">
      <alignment horizontal="general" vertical="bottom" textRotation="0" wrapText="false" indent="0" shrinkToFit="false"/>
      <protection locked="true" hidden="false"/>
    </xf>
    <xf numFmtId="164" fontId="26" fillId="0" borderId="0" xfId="62" applyFont="true" applyBorder="false" applyAlignment="true" applyProtection="false">
      <alignment horizontal="general" vertical="bottom" textRotation="0" wrapText="false" indent="0" shrinkToFit="false"/>
      <protection locked="true" hidden="false"/>
    </xf>
    <xf numFmtId="164" fontId="34" fillId="0" borderId="0" xfId="62" applyFont="true" applyBorder="false" applyAlignment="true" applyProtection="false">
      <alignment horizontal="general" vertical="bottom" textRotation="0" wrapText="false" indent="0" shrinkToFit="false"/>
      <protection locked="true" hidden="false"/>
    </xf>
    <xf numFmtId="164" fontId="26" fillId="0" borderId="40" xfId="62" applyFont="true" applyBorder="true" applyAlignment="true" applyProtection="false">
      <alignment horizontal="general" vertical="bottom" textRotation="0" wrapText="false" indent="0" shrinkToFit="false"/>
      <protection locked="true" hidden="false"/>
    </xf>
    <xf numFmtId="183" fontId="26" fillId="0" borderId="26" xfId="62" applyFont="true" applyBorder="true" applyAlignment="true" applyProtection="false">
      <alignment horizontal="general" vertical="bottom" textRotation="0" wrapText="false" indent="0" shrinkToFit="false"/>
      <protection locked="true" hidden="false"/>
    </xf>
    <xf numFmtId="183" fontId="26" fillId="0" borderId="0" xfId="62" applyFont="true" applyBorder="true" applyAlignment="true" applyProtection="false">
      <alignment horizontal="general" vertical="bottom" textRotation="0" wrapText="false" indent="0" shrinkToFit="false"/>
      <protection locked="true" hidden="false"/>
    </xf>
    <xf numFmtId="178" fontId="34" fillId="0" borderId="25" xfId="62" applyFont="true" applyBorder="true" applyAlignment="true" applyProtection="false">
      <alignment horizontal="general" vertical="bottom" textRotation="0" wrapText="false" indent="0" shrinkToFit="false"/>
      <protection locked="true" hidden="false"/>
    </xf>
    <xf numFmtId="183" fontId="34" fillId="20" borderId="25" xfId="62" applyFont="true" applyBorder="true" applyAlignment="true" applyProtection="false">
      <alignment horizontal="general" vertical="bottom" textRotation="0" wrapText="false" indent="0" shrinkToFit="false"/>
      <protection locked="true" hidden="false"/>
    </xf>
    <xf numFmtId="183" fontId="34" fillId="20" borderId="44" xfId="62" applyFont="true" applyBorder="true" applyAlignment="true" applyProtection="false">
      <alignment horizontal="general" vertical="bottom" textRotation="0" wrapText="false" indent="0" shrinkToFit="false"/>
      <protection locked="true" hidden="false"/>
    </xf>
    <xf numFmtId="183" fontId="34" fillId="20" borderId="26" xfId="62" applyFont="true" applyBorder="true" applyAlignment="true" applyProtection="false">
      <alignment horizontal="general" vertical="bottom" textRotation="0" wrapText="false" indent="0" shrinkToFit="false"/>
      <protection locked="true" hidden="false"/>
    </xf>
    <xf numFmtId="183" fontId="34" fillId="20" borderId="0" xfId="62" applyFont="true" applyBorder="true" applyAlignment="true" applyProtection="false">
      <alignment horizontal="general" vertical="bottom" textRotation="0" wrapText="false" indent="0" shrinkToFit="false"/>
      <protection locked="true" hidden="false"/>
    </xf>
    <xf numFmtId="164" fontId="34" fillId="20" borderId="0" xfId="62" applyFont="true" applyBorder="false" applyAlignment="true" applyProtection="false">
      <alignment horizontal="general" vertical="bottom" textRotation="0" wrapText="false" indent="0" shrinkToFit="false"/>
      <protection locked="true" hidden="false"/>
    </xf>
    <xf numFmtId="164" fontId="34" fillId="0" borderId="0" xfId="62" applyFont="true" applyBorder="true" applyAlignment="true" applyProtection="false">
      <alignment horizontal="general" vertical="bottom" textRotation="0" wrapText="false" indent="0" shrinkToFit="false"/>
      <protection locked="true" hidden="false"/>
    </xf>
    <xf numFmtId="164" fontId="26" fillId="0" borderId="0" xfId="62" applyFont="true" applyBorder="true" applyAlignment="true" applyProtection="false">
      <alignment horizontal="general" vertical="bottom" textRotation="0" wrapText="false" indent="0" shrinkToFit="false"/>
      <protection locked="true" hidden="false"/>
    </xf>
    <xf numFmtId="164" fontId="34" fillId="0" borderId="58" xfId="62" applyFont="true" applyBorder="true" applyAlignment="true" applyProtection="false">
      <alignment horizontal="general" vertical="bottom" textRotation="0" wrapText="false" indent="0" shrinkToFit="false"/>
      <protection locked="true" hidden="false"/>
    </xf>
    <xf numFmtId="183" fontId="34" fillId="0" borderId="55" xfId="62" applyFont="true" applyBorder="true" applyAlignment="true" applyProtection="false">
      <alignment horizontal="general" vertical="bottom" textRotation="0" wrapText="false" indent="0" shrinkToFit="false"/>
      <protection locked="true" hidden="false"/>
    </xf>
    <xf numFmtId="182" fontId="34" fillId="0" borderId="55" xfId="62" applyFont="true" applyBorder="true" applyAlignment="true" applyProtection="false">
      <alignment horizontal="general" vertical="bottom" textRotation="0" wrapText="false" indent="0" shrinkToFit="false"/>
      <protection locked="true" hidden="false"/>
    </xf>
    <xf numFmtId="183" fontId="34" fillId="0" borderId="53" xfId="62" applyFont="true" applyBorder="true" applyAlignment="true" applyProtection="false">
      <alignment horizontal="general" vertical="bottom" textRotation="0" wrapText="false" indent="0" shrinkToFit="false"/>
      <protection locked="true" hidden="false"/>
    </xf>
    <xf numFmtId="164" fontId="24" fillId="0" borderId="3" xfId="62" applyFont="true" applyBorder="true" applyAlignment="true" applyProtection="false">
      <alignment horizontal="general" vertical="bottom" textRotation="0" wrapText="false" indent="0" shrinkToFit="false"/>
      <protection locked="true" hidden="false"/>
    </xf>
    <xf numFmtId="164" fontId="24" fillId="0" borderId="3" xfId="62" applyFont="true" applyBorder="true" applyAlignment="true" applyProtection="false">
      <alignment horizontal="center" vertical="bottom" textRotation="0" wrapText="false" indent="0" shrinkToFit="false"/>
      <protection locked="true" hidden="false"/>
    </xf>
    <xf numFmtId="164" fontId="30" fillId="0" borderId="3" xfId="0" applyFont="true" applyBorder="true" applyAlignment="true" applyProtection="false">
      <alignment horizontal="general" vertical="bottom" textRotation="0" wrapText="false" indent="0" shrinkToFit="false"/>
      <protection locked="true" hidden="false"/>
    </xf>
    <xf numFmtId="164" fontId="24" fillId="0" borderId="0" xfId="62" applyFont="true" applyBorder="true" applyAlignment="true" applyProtection="false">
      <alignment horizontal="center" vertical="bottom" textRotation="0" wrapText="false" indent="0" shrinkToFit="false"/>
      <protection locked="true" hidden="false"/>
    </xf>
    <xf numFmtId="187" fontId="15" fillId="0" borderId="0" xfId="0" applyFont="true" applyBorder="true" applyAlignment="true" applyProtection="false">
      <alignment horizontal="center" vertical="bottom" textRotation="0" wrapText="false" indent="0" shrinkToFit="false"/>
      <protection locked="true" hidden="false"/>
    </xf>
    <xf numFmtId="164" fontId="34" fillId="0" borderId="0" xfId="62" applyFont="true" applyBorder="false" applyAlignment="true" applyProtection="false">
      <alignment horizontal="general" vertical="bottom" textRotation="0" wrapText="false" indent="0" shrinkToFit="false"/>
      <protection locked="true" hidden="false"/>
    </xf>
    <xf numFmtId="182" fontId="26" fillId="0" borderId="26" xfId="62" applyFont="true" applyBorder="true" applyAlignment="true" applyProtection="false">
      <alignment horizontal="general" vertical="bottom" textRotation="0" wrapText="false" indent="0" shrinkToFit="false"/>
      <protection locked="true" hidden="false"/>
    </xf>
    <xf numFmtId="182" fontId="26" fillId="0" borderId="0" xfId="62" applyFont="true" applyBorder="true" applyAlignment="true" applyProtection="false">
      <alignment horizontal="general" vertical="bottom" textRotation="0" wrapText="false" indent="0" shrinkToFit="false"/>
      <protection locked="true" hidden="false"/>
    </xf>
    <xf numFmtId="182" fontId="34" fillId="0" borderId="26" xfId="62" applyFont="true" applyBorder="true" applyAlignment="true" applyProtection="false">
      <alignment horizontal="general" vertical="bottom" textRotation="0" wrapText="false" indent="0" shrinkToFit="false"/>
      <protection locked="true" hidden="false"/>
    </xf>
    <xf numFmtId="182" fontId="34" fillId="0" borderId="0" xfId="62" applyFont="true" applyBorder="true" applyAlignment="true" applyProtection="false">
      <alignment horizontal="general" vertical="bottom" textRotation="0" wrapText="false" indent="0" shrinkToFit="false"/>
      <protection locked="true" hidden="false"/>
    </xf>
    <xf numFmtId="164" fontId="26" fillId="20" borderId="40" xfId="62" applyFont="true" applyBorder="true" applyAlignment="true" applyProtection="false">
      <alignment horizontal="general" vertical="bottom" textRotation="0" wrapText="false" indent="0" shrinkToFit="false"/>
      <protection locked="true" hidden="false"/>
    </xf>
    <xf numFmtId="183" fontId="26" fillId="20" borderId="25" xfId="62" applyFont="true" applyBorder="true" applyAlignment="true" applyProtection="false">
      <alignment horizontal="general" vertical="bottom" textRotation="0" wrapText="false" indent="0" shrinkToFit="false"/>
      <protection locked="true" hidden="false"/>
    </xf>
    <xf numFmtId="190" fontId="26" fillId="20" borderId="26" xfId="62" applyFont="true" applyBorder="true" applyAlignment="true" applyProtection="false">
      <alignment horizontal="general" vertical="bottom" textRotation="0" wrapText="false" indent="0" shrinkToFit="false"/>
      <protection locked="true" hidden="false"/>
    </xf>
    <xf numFmtId="190" fontId="26" fillId="20" borderId="0" xfId="62" applyFont="true" applyBorder="true" applyAlignment="true" applyProtection="false">
      <alignment horizontal="general" vertical="bottom" textRotation="0" wrapText="false" indent="0" shrinkToFit="false"/>
      <protection locked="true" hidden="false"/>
    </xf>
    <xf numFmtId="164" fontId="26" fillId="0" borderId="40" xfId="62" applyFont="true" applyBorder="true" applyAlignment="true" applyProtection="false">
      <alignment horizontal="general" vertical="bottom" textRotation="0" wrapText="false" indent="0" shrinkToFit="false"/>
      <protection locked="true" hidden="false"/>
    </xf>
    <xf numFmtId="183" fontId="34" fillId="0" borderId="25" xfId="62" applyFont="true" applyBorder="true" applyAlignment="true" applyProtection="false">
      <alignment horizontal="general" vertical="bottom" textRotation="0" wrapText="false" indent="0" shrinkToFit="false"/>
      <protection locked="true" hidden="false"/>
    </xf>
    <xf numFmtId="183" fontId="34" fillId="0" borderId="26" xfId="62" applyFont="true" applyBorder="true" applyAlignment="true" applyProtection="false">
      <alignment horizontal="general" vertical="bottom" textRotation="0" wrapText="false" indent="0" shrinkToFit="false"/>
      <protection locked="true" hidden="false"/>
    </xf>
    <xf numFmtId="183" fontId="34" fillId="0" borderId="0" xfId="62" applyFont="true" applyBorder="true" applyAlignment="true" applyProtection="false">
      <alignment horizontal="general" vertical="bottom" textRotation="0" wrapText="false" indent="0" shrinkToFit="false"/>
      <protection locked="true" hidden="false"/>
    </xf>
    <xf numFmtId="200" fontId="26" fillId="0" borderId="25" xfId="62" applyFont="true" applyBorder="true" applyAlignment="true" applyProtection="false">
      <alignment horizontal="general" vertical="bottom" textRotation="0" wrapText="false" indent="0" shrinkToFit="false"/>
      <protection locked="true" hidden="false"/>
    </xf>
    <xf numFmtId="190" fontId="26" fillId="0" borderId="26" xfId="62" applyFont="true" applyBorder="true" applyAlignment="true" applyProtection="false">
      <alignment horizontal="general" vertical="bottom" textRotation="0" wrapText="false" indent="0" shrinkToFit="false"/>
      <protection locked="true" hidden="false"/>
    </xf>
    <xf numFmtId="190" fontId="26" fillId="0" borderId="0" xfId="62" applyFont="true" applyBorder="true" applyAlignment="true" applyProtection="false">
      <alignment horizontal="general" vertical="bottom" textRotation="0" wrapText="false" indent="0" shrinkToFit="false"/>
      <protection locked="true" hidden="false"/>
    </xf>
    <xf numFmtId="164" fontId="26" fillId="0" borderId="35" xfId="62" applyFont="true" applyBorder="true" applyAlignment="true" applyProtection="false">
      <alignment horizontal="general" vertical="bottom" textRotation="0" wrapText="false" indent="0" shrinkToFit="false"/>
      <protection locked="true" hidden="false"/>
    </xf>
    <xf numFmtId="183" fontId="26" fillId="0" borderId="29" xfId="62" applyFont="true" applyBorder="true" applyAlignment="true" applyProtection="false">
      <alignment horizontal="general" vertical="bottom" textRotation="0" wrapText="false" indent="0" shrinkToFit="false"/>
      <protection locked="true" hidden="false"/>
    </xf>
    <xf numFmtId="183" fontId="34" fillId="0" borderId="29" xfId="62" applyFont="true" applyBorder="true" applyAlignment="true" applyProtection="false">
      <alignment horizontal="general" vertical="bottom" textRotation="0" wrapText="false" indent="0" shrinkToFit="false"/>
      <protection locked="true" hidden="false"/>
    </xf>
    <xf numFmtId="183" fontId="26" fillId="0" borderId="36" xfId="62" applyFont="true" applyBorder="true" applyAlignment="true" applyProtection="false">
      <alignment horizontal="general" vertical="bottom" textRotation="0" wrapText="false" indent="0" shrinkToFit="false"/>
      <protection locked="true" hidden="false"/>
    </xf>
    <xf numFmtId="183" fontId="26" fillId="0" borderId="30" xfId="62" applyFont="true" applyBorder="true" applyAlignment="true" applyProtection="false">
      <alignment horizontal="general" vertical="bottom" textRotation="0" wrapText="false" indent="0" shrinkToFit="false"/>
      <protection locked="true" hidden="false"/>
    </xf>
    <xf numFmtId="183" fontId="24" fillId="0" borderId="0" xfId="62" applyFont="true" applyBorder="false" applyAlignment="true" applyProtection="false">
      <alignment horizontal="general" vertical="bottom" textRotation="0" wrapText="false" indent="0" shrinkToFit="false"/>
      <protection locked="true" hidden="false"/>
    </xf>
    <xf numFmtId="187" fontId="24" fillId="0" borderId="0" xfId="62" applyFont="true" applyBorder="false" applyAlignment="true" applyProtection="false">
      <alignment horizontal="general" vertical="bottom" textRotation="0" wrapText="false" indent="0" shrinkToFit="false"/>
      <protection locked="true" hidden="false"/>
    </xf>
    <xf numFmtId="164" fontId="0" fillId="0" borderId="13" xfId="0" applyFont="false" applyBorder="true" applyAlignment="false" applyProtection="false">
      <alignment horizontal="general" vertical="bottom" textRotation="0" wrapText="false" indent="0" shrinkToFit="false"/>
      <protection locked="true" hidden="false"/>
    </xf>
    <xf numFmtId="164" fontId="0" fillId="0" borderId="14" xfId="0" applyFont="false" applyBorder="true" applyAlignment="false" applyProtection="false">
      <alignment horizontal="general" vertical="bottom" textRotation="0" wrapText="false" indent="0" shrinkToFit="false"/>
      <protection locked="true" hidden="false"/>
    </xf>
    <xf numFmtId="164" fontId="26" fillId="0" borderId="32" xfId="62" applyFont="true" applyBorder="true" applyAlignment="true" applyProtection="false">
      <alignment horizontal="general" vertical="bottom" textRotation="0" wrapText="false" indent="0" shrinkToFit="false"/>
      <protection locked="true" hidden="false"/>
    </xf>
    <xf numFmtId="183" fontId="0" fillId="20" borderId="0" xfId="0" applyFont="false" applyBorder="false" applyAlignment="false" applyProtection="false">
      <alignment horizontal="general" vertical="bottom" textRotation="0" wrapText="false" indent="0" shrinkToFit="false"/>
      <protection locked="true" hidden="false"/>
    </xf>
    <xf numFmtId="164" fontId="26" fillId="0" borderId="1" xfId="62" applyFont="true" applyBorder="true" applyAlignment="true" applyProtection="false">
      <alignment horizontal="general" vertical="bottom" textRotation="0" wrapText="false" indent="0" shrinkToFit="false"/>
      <protection locked="true" hidden="false"/>
    </xf>
    <xf numFmtId="164" fontId="34" fillId="0" borderId="66" xfId="62" applyFont="true" applyBorder="true" applyAlignment="true" applyProtection="false">
      <alignment horizontal="general" vertical="bottom" textRotation="0" wrapText="false" indent="0" shrinkToFit="false"/>
      <protection locked="true" hidden="false"/>
    </xf>
    <xf numFmtId="183" fontId="34" fillId="0" borderId="41" xfId="62" applyFont="true" applyBorder="true" applyAlignment="true" applyProtection="false">
      <alignment horizontal="general" vertical="bottom" textRotation="0" wrapText="false" indent="0" shrinkToFit="false"/>
      <protection locked="true" hidden="false"/>
    </xf>
    <xf numFmtId="164" fontId="34" fillId="0" borderId="35" xfId="62" applyFont="true" applyBorder="true" applyAlignment="true" applyProtection="false">
      <alignment horizontal="general" vertical="bottom" textRotation="0" wrapText="false" indent="0" shrinkToFit="false"/>
      <protection locked="true" hidden="false"/>
    </xf>
    <xf numFmtId="183" fontId="34" fillId="0" borderId="30" xfId="62" applyFont="true" applyBorder="true" applyAlignment="true" applyProtection="false">
      <alignment horizontal="general" vertical="bottom" textRotation="0" wrapText="false" indent="0" shrinkToFit="false"/>
      <protection locked="true" hidden="false"/>
    </xf>
    <xf numFmtId="183" fontId="34" fillId="20" borderId="5" xfId="62" applyFont="true" applyBorder="true" applyAlignment="true" applyProtection="false">
      <alignment horizontal="general" vertical="bottom" textRotation="0" wrapText="false" indent="0" shrinkToFit="false"/>
      <protection locked="true" hidden="false"/>
    </xf>
    <xf numFmtId="164" fontId="29" fillId="0" borderId="2" xfId="0" applyFont="true" applyBorder="true" applyAlignment="true" applyProtection="false">
      <alignment horizontal="general" vertical="bottom" textRotation="0" wrapText="false" indent="0" shrinkToFit="false"/>
      <protection locked="true" hidden="false"/>
    </xf>
    <xf numFmtId="164" fontId="30" fillId="0" borderId="3" xfId="0" applyFont="true" applyBorder="true" applyAlignment="true" applyProtection="false">
      <alignment horizontal="center" vertical="bottom" textRotation="0" wrapText="false" indent="0" shrinkToFit="false"/>
      <protection locked="true" hidden="false"/>
    </xf>
    <xf numFmtId="164" fontId="30" fillId="4" borderId="3" xfId="0" applyFont="true" applyBorder="true" applyAlignment="true" applyProtection="false">
      <alignment horizontal="center" vertical="bottom" textRotation="0" wrapText="false" indent="0" shrinkToFit="false"/>
      <protection locked="true" hidden="false"/>
    </xf>
    <xf numFmtId="164" fontId="26" fillId="4" borderId="3" xfId="0" applyFont="true" applyBorder="true" applyAlignment="true" applyProtection="false">
      <alignment horizontal="center" vertical="bottom" textRotation="0" wrapText="false" indent="0" shrinkToFit="false"/>
      <protection locked="true" hidden="false"/>
    </xf>
    <xf numFmtId="164" fontId="26" fillId="4" borderId="4" xfId="0" applyFont="true" applyBorder="true" applyAlignment="true" applyProtection="false">
      <alignment horizontal="center" vertical="bottom" textRotation="0" wrapText="false" indent="0" shrinkToFit="false"/>
      <protection locked="true" hidden="false"/>
    </xf>
    <xf numFmtId="164" fontId="26" fillId="0" borderId="2" xfId="0" applyFont="true" applyBorder="true" applyAlignment="true" applyProtection="false">
      <alignment horizontal="center" vertical="bottom" textRotation="0" wrapText="false" indent="0" shrinkToFit="false"/>
      <protection locked="true" hidden="false"/>
    </xf>
    <xf numFmtId="164" fontId="26" fillId="0" borderId="5" xfId="0" applyFont="true" applyBorder="true" applyAlignment="true" applyProtection="false">
      <alignment horizontal="center" vertical="bottom" textRotation="0" wrapText="false" indent="0" shrinkToFit="false"/>
      <protection locked="true" hidden="false"/>
    </xf>
    <xf numFmtId="164" fontId="22" fillId="0" borderId="0" xfId="0" applyFont="true" applyBorder="true" applyAlignment="true" applyProtection="false">
      <alignment horizontal="center" vertical="bottom" textRotation="0" wrapText="false" indent="0" shrinkToFit="false"/>
      <protection locked="true" hidden="false"/>
    </xf>
    <xf numFmtId="164" fontId="22" fillId="4" borderId="1" xfId="0" applyFont="true" applyBorder="true" applyAlignment="true" applyProtection="false">
      <alignment horizontal="center" vertical="bottom" textRotation="0" wrapText="false" indent="0" shrinkToFit="false"/>
      <protection locked="true" hidden="false"/>
    </xf>
    <xf numFmtId="164" fontId="26" fillId="4" borderId="0" xfId="0" applyFont="true" applyBorder="true" applyAlignment="true" applyProtection="false">
      <alignment horizontal="center" vertical="bottom" textRotation="0" wrapText="false" indent="0" shrinkToFit="false"/>
      <protection locked="true" hidden="false"/>
    </xf>
    <xf numFmtId="164" fontId="34" fillId="4" borderId="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26" fillId="0" borderId="7" xfId="0" applyFont="true" applyBorder="true" applyAlignment="true" applyProtection="false">
      <alignment horizontal="general" vertical="bottom" textRotation="0" wrapText="false" indent="0" shrinkToFit="false"/>
      <protection locked="true" hidden="false"/>
    </xf>
    <xf numFmtId="164" fontId="26" fillId="4" borderId="8" xfId="0" applyFont="true" applyBorder="true" applyAlignment="true" applyProtection="false">
      <alignment horizontal="center" vertical="bottom" textRotation="0" wrapText="false" indent="0" shrinkToFit="false"/>
      <protection locked="true" hidden="false"/>
    </xf>
    <xf numFmtId="164" fontId="26" fillId="4" borderId="9" xfId="0" applyFont="true" applyBorder="true" applyAlignment="true" applyProtection="false">
      <alignment horizontal="center" vertical="bottom" textRotation="0" wrapText="false" indent="0" shrinkToFit="false"/>
      <protection locked="true" hidden="false"/>
    </xf>
    <xf numFmtId="164" fontId="26" fillId="0" borderId="8" xfId="0" applyFont="true" applyBorder="true" applyAlignment="true" applyProtection="false">
      <alignment horizontal="center" vertical="bottom" textRotation="0" wrapText="false" indent="0" shrinkToFit="false"/>
      <protection locked="true" hidden="false"/>
    </xf>
    <xf numFmtId="164" fontId="26" fillId="0" borderId="9" xfId="0" applyFont="true" applyBorder="true" applyAlignment="true" applyProtection="false">
      <alignment horizontal="center" vertical="bottom" textRotation="0" wrapText="false" indent="0" shrinkToFit="false"/>
      <protection locked="true" hidden="false"/>
    </xf>
    <xf numFmtId="164" fontId="29" fillId="0" borderId="0" xfId="0" applyFont="true" applyBorder="false" applyAlignment="true" applyProtection="false">
      <alignment horizontal="center" vertical="bottom" textRotation="0" wrapText="false" indent="0" shrinkToFit="false"/>
      <protection locked="true" hidden="false"/>
    </xf>
    <xf numFmtId="164" fontId="30" fillId="0" borderId="67" xfId="0" applyFont="true" applyBorder="true" applyAlignment="true" applyProtection="false">
      <alignment horizontal="center" vertical="bottom" textRotation="0" wrapText="true" indent="0" shrinkToFit="false"/>
      <protection locked="true" hidden="false"/>
    </xf>
    <xf numFmtId="164" fontId="30" fillId="0" borderId="2" xfId="0" applyFont="true" applyBorder="true" applyAlignment="true" applyProtection="false">
      <alignment horizontal="general" vertical="bottom" textRotation="0" wrapText="false" indent="0" shrinkToFit="false"/>
      <protection locked="true" hidden="false"/>
    </xf>
    <xf numFmtId="164" fontId="30" fillId="0" borderId="4" xfId="0" applyFont="true" applyBorder="true" applyAlignment="true" applyProtection="false">
      <alignment horizontal="center" vertical="bottom" textRotation="0" wrapText="false" indent="0" shrinkToFit="false"/>
      <protection locked="true" hidden="false"/>
    </xf>
    <xf numFmtId="164" fontId="30" fillId="0" borderId="68" xfId="0" applyFont="true" applyBorder="true" applyAlignment="true" applyProtection="false">
      <alignment horizontal="center" vertical="bottom" textRotation="0" wrapText="false" indent="0" shrinkToFit="false"/>
      <protection locked="true" hidden="false"/>
    </xf>
    <xf numFmtId="164" fontId="30" fillId="0" borderId="45" xfId="0" applyFont="true" applyBorder="true" applyAlignment="true" applyProtection="false">
      <alignment horizontal="general" vertical="bottom" textRotation="0" wrapText="false" indent="0" shrinkToFit="false"/>
      <protection locked="true" hidden="false"/>
    </xf>
    <xf numFmtId="164" fontId="30" fillId="0" borderId="46" xfId="0" applyFont="true" applyBorder="true" applyAlignment="true" applyProtection="false">
      <alignment horizontal="general" vertical="bottom" textRotation="0" wrapText="false" indent="0" shrinkToFit="false"/>
      <protection locked="true" hidden="false"/>
    </xf>
    <xf numFmtId="164" fontId="30" fillId="0" borderId="21" xfId="0" applyFont="true" applyBorder="true" applyAlignment="true" applyProtection="false">
      <alignment horizontal="general" vertical="bottom" textRotation="0" wrapText="false" indent="0" shrinkToFit="false"/>
      <protection locked="true" hidden="false"/>
    </xf>
    <xf numFmtId="164" fontId="30" fillId="0" borderId="20" xfId="0" applyFont="true" applyBorder="true" applyAlignment="true" applyProtection="false">
      <alignment horizontal="general" vertical="bottom" textRotation="0" wrapText="false" indent="0" shrinkToFit="false"/>
      <protection locked="true" hidden="false"/>
    </xf>
    <xf numFmtId="164" fontId="30" fillId="0" borderId="22" xfId="0" applyFont="true" applyBorder="true" applyAlignment="true" applyProtection="false">
      <alignment horizontal="general" vertical="bottom" textRotation="0" wrapText="false" indent="0" shrinkToFit="false"/>
      <protection locked="true" hidden="false"/>
    </xf>
    <xf numFmtId="195" fontId="30" fillId="0" borderId="23" xfId="0" applyFont="true" applyBorder="true" applyAlignment="true" applyProtection="false">
      <alignment horizontal="general" vertical="bottom" textRotation="0" wrapText="false" indent="0" shrinkToFit="false"/>
      <protection locked="true" hidden="false"/>
    </xf>
    <xf numFmtId="164" fontId="30" fillId="0" borderId="69" xfId="0" applyFont="true" applyBorder="true" applyAlignment="true" applyProtection="false">
      <alignment horizontal="center" vertical="bottom" textRotation="0" wrapText="false" indent="0" shrinkToFit="false"/>
      <protection locked="true" hidden="false"/>
    </xf>
    <xf numFmtId="164" fontId="30" fillId="0" borderId="70" xfId="0" applyFont="true" applyBorder="true" applyAlignment="true" applyProtection="false">
      <alignment horizontal="center" vertical="bottom" textRotation="0" wrapText="false" indent="0" shrinkToFit="false"/>
      <protection locked="true" hidden="false"/>
    </xf>
    <xf numFmtId="187" fontId="30" fillId="0" borderId="25" xfId="0" applyFont="true" applyBorder="true" applyAlignment="true" applyProtection="false">
      <alignment horizontal="general" vertical="bottom" textRotation="0" wrapText="false" indent="0" shrinkToFit="false"/>
      <protection locked="true" hidden="false"/>
    </xf>
    <xf numFmtId="187" fontId="30" fillId="0" borderId="34" xfId="0" applyFont="true" applyBorder="true" applyAlignment="true" applyProtection="false">
      <alignment horizontal="general" vertical="bottom" textRotation="0" wrapText="false" indent="0" shrinkToFit="false"/>
      <protection locked="true" hidden="false"/>
    </xf>
    <xf numFmtId="187" fontId="30" fillId="0" borderId="26" xfId="0" applyFont="true" applyBorder="true" applyAlignment="true" applyProtection="false">
      <alignment horizontal="general" vertical="bottom" textRotation="0" wrapText="false" indent="0" shrinkToFit="false"/>
      <protection locked="true" hidden="false"/>
    </xf>
    <xf numFmtId="164" fontId="48" fillId="0" borderId="23" xfId="0" applyFont="true" applyBorder="true" applyAlignment="true" applyProtection="false">
      <alignment horizontal="general" vertical="bottom" textRotation="0" wrapText="false" indent="0" shrinkToFit="false"/>
      <protection locked="true" hidden="false"/>
    </xf>
    <xf numFmtId="164" fontId="48" fillId="0" borderId="69" xfId="0" applyFont="true" applyBorder="true" applyAlignment="true" applyProtection="false">
      <alignment horizontal="center" vertical="bottom" textRotation="0" wrapText="false" indent="0" shrinkToFit="false"/>
      <protection locked="true" hidden="false"/>
    </xf>
    <xf numFmtId="164" fontId="48" fillId="0" borderId="70" xfId="0" applyFont="true" applyBorder="true" applyAlignment="true" applyProtection="false">
      <alignment horizontal="center" vertical="bottom" textRotation="0" wrapText="false" indent="0" shrinkToFit="false"/>
      <protection locked="true" hidden="false"/>
    </xf>
    <xf numFmtId="187" fontId="48" fillId="0" borderId="25" xfId="0" applyFont="true" applyBorder="true" applyAlignment="true" applyProtection="false">
      <alignment horizontal="general" vertical="bottom" textRotation="0" wrapText="false" indent="0" shrinkToFit="false"/>
      <protection locked="true" hidden="false"/>
    </xf>
    <xf numFmtId="187" fontId="48" fillId="0" borderId="34" xfId="0" applyFont="true" applyBorder="true" applyAlignment="true" applyProtection="false">
      <alignment horizontal="general" vertical="bottom" textRotation="0" wrapText="false" indent="0" shrinkToFit="false"/>
      <protection locked="true" hidden="false"/>
    </xf>
    <xf numFmtId="187" fontId="48" fillId="0" borderId="26" xfId="0" applyFont="true" applyBorder="true" applyAlignment="true" applyProtection="false">
      <alignment horizontal="general" vertical="bottom" textRotation="0" wrapText="false" indent="0" shrinkToFit="false"/>
      <protection locked="true" hidden="false"/>
    </xf>
    <xf numFmtId="164" fontId="49" fillId="0" borderId="0" xfId="0" applyFont="true" applyBorder="false" applyAlignment="true" applyProtection="false">
      <alignment horizontal="general" vertical="bottom" textRotation="0" wrapText="false" indent="0" shrinkToFit="false"/>
      <protection locked="true" hidden="false"/>
    </xf>
    <xf numFmtId="175" fontId="34" fillId="0" borderId="0" xfId="0" applyFont="true" applyBorder="false" applyAlignment="true" applyProtection="false">
      <alignment horizontal="general" vertical="bottom" textRotation="0" wrapText="false" indent="0" shrinkToFit="false"/>
      <protection locked="true" hidden="false"/>
    </xf>
    <xf numFmtId="164" fontId="48" fillId="20" borderId="23" xfId="0" applyFont="true" applyBorder="true" applyAlignment="true" applyProtection="false">
      <alignment horizontal="general" vertical="bottom" textRotation="0" wrapText="false" indent="0" shrinkToFit="false"/>
      <protection locked="true" hidden="false"/>
    </xf>
    <xf numFmtId="164" fontId="48" fillId="20" borderId="69" xfId="0" applyFont="true" applyBorder="true" applyAlignment="true" applyProtection="false">
      <alignment horizontal="center" vertical="bottom" textRotation="0" wrapText="false" indent="0" shrinkToFit="false"/>
      <protection locked="true" hidden="false"/>
    </xf>
    <xf numFmtId="164" fontId="48" fillId="20" borderId="70" xfId="0" applyFont="true" applyBorder="true" applyAlignment="true" applyProtection="false">
      <alignment horizontal="center" vertical="bottom" textRotation="0" wrapText="false" indent="0" shrinkToFit="false"/>
      <protection locked="true" hidden="false"/>
    </xf>
    <xf numFmtId="187" fontId="48" fillId="20" borderId="25" xfId="0" applyFont="true" applyBorder="true" applyAlignment="true" applyProtection="false">
      <alignment horizontal="general" vertical="bottom" textRotation="0" wrapText="false" indent="0" shrinkToFit="false"/>
      <protection locked="true" hidden="false"/>
    </xf>
    <xf numFmtId="187" fontId="48" fillId="20" borderId="34" xfId="0" applyFont="true" applyBorder="true" applyAlignment="true" applyProtection="false">
      <alignment horizontal="general" vertical="bottom" textRotation="0" wrapText="false" indent="0" shrinkToFit="false"/>
      <protection locked="true" hidden="false"/>
    </xf>
    <xf numFmtId="187" fontId="48" fillId="20" borderId="26" xfId="0" applyFont="true" applyBorder="true" applyAlignment="true" applyProtection="false">
      <alignment horizontal="general" vertical="bottom" textRotation="0" wrapText="false" indent="0" shrinkToFit="false"/>
      <protection locked="true" hidden="false"/>
    </xf>
    <xf numFmtId="164" fontId="49" fillId="20" borderId="0" xfId="0" applyFont="true" applyBorder="false" applyAlignment="true" applyProtection="false">
      <alignment horizontal="general" vertical="bottom" textRotation="0" wrapText="false" indent="0" shrinkToFit="false"/>
      <protection locked="true" hidden="false"/>
    </xf>
    <xf numFmtId="164" fontId="30" fillId="0" borderId="7" xfId="0" applyFont="true" applyBorder="true" applyAlignment="true" applyProtection="false">
      <alignment horizontal="general" vertical="bottom" textRotation="0" wrapText="false" indent="0" shrinkToFit="false"/>
      <protection locked="true" hidden="false"/>
    </xf>
    <xf numFmtId="164" fontId="30" fillId="0" borderId="9" xfId="0" applyFont="true" applyBorder="true" applyAlignment="true" applyProtection="false">
      <alignment horizontal="center" vertical="bottom" textRotation="0" wrapText="false" indent="0" shrinkToFit="false"/>
      <protection locked="true" hidden="false"/>
    </xf>
    <xf numFmtId="164" fontId="30" fillId="0" borderId="71" xfId="0" applyFont="true" applyBorder="true" applyAlignment="true" applyProtection="false">
      <alignment horizontal="center" vertical="bottom" textRotation="0" wrapText="false" indent="0" shrinkToFit="false"/>
      <protection locked="true" hidden="false"/>
    </xf>
    <xf numFmtId="187" fontId="30" fillId="0" borderId="55" xfId="0" applyFont="true" applyBorder="true" applyAlignment="true" applyProtection="false">
      <alignment horizontal="general" vertical="bottom" textRotation="0" wrapText="false" indent="0" shrinkToFit="false"/>
      <protection locked="true" hidden="false"/>
    </xf>
    <xf numFmtId="187" fontId="30" fillId="0" borderId="56" xfId="0" applyFont="true" applyBorder="true" applyAlignment="true" applyProtection="false">
      <alignment horizontal="general" vertical="bottom" textRotation="0" wrapText="false" indent="0" shrinkToFit="false"/>
      <protection locked="true" hidden="false"/>
    </xf>
    <xf numFmtId="187" fontId="30" fillId="0" borderId="29" xfId="0" applyFont="true" applyBorder="true" applyAlignment="true" applyProtection="false">
      <alignment horizontal="general" vertical="bottom" textRotation="0" wrapText="false" indent="0" shrinkToFit="false"/>
      <protection locked="true" hidden="false"/>
    </xf>
    <xf numFmtId="187" fontId="30" fillId="0" borderId="28" xfId="0" applyFont="true" applyBorder="true" applyAlignment="true" applyProtection="false">
      <alignment horizontal="general" vertical="bottom" textRotation="0" wrapText="false" indent="0" shrinkToFit="false"/>
      <protection locked="true" hidden="false"/>
    </xf>
    <xf numFmtId="187" fontId="30" fillId="0" borderId="30" xfId="0" applyFont="true" applyBorder="true" applyAlignment="true" applyProtection="false">
      <alignment horizontal="general" vertical="bottom" textRotation="0" wrapText="false" indent="0" shrinkToFit="false"/>
      <protection locked="true" hidden="false"/>
    </xf>
    <xf numFmtId="164" fontId="54" fillId="0" borderId="5" xfId="0" applyFont="true" applyBorder="true" applyAlignment="false" applyProtection="false">
      <alignment horizontal="general"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0" fillId="0" borderId="37" xfId="0" applyFont="false" applyBorder="true" applyAlignment="false" applyProtection="false">
      <alignment horizontal="general" vertical="bottom" textRotation="0" wrapText="false" indent="0" shrinkToFit="false"/>
      <protection locked="true" hidden="false"/>
    </xf>
    <xf numFmtId="187" fontId="0" fillId="0" borderId="17" xfId="0" applyFont="false" applyBorder="true" applyAlignment="false" applyProtection="false">
      <alignment horizontal="general" vertical="bottom" textRotation="0" wrapText="false" indent="0" shrinkToFit="false"/>
      <protection locked="true" hidden="false"/>
    </xf>
    <xf numFmtId="187" fontId="0" fillId="0" borderId="21" xfId="0" applyFont="false" applyBorder="true" applyAlignment="false" applyProtection="false">
      <alignment horizontal="general" vertical="bottom" textRotation="0" wrapText="false" indent="0" shrinkToFit="false"/>
      <protection locked="true" hidden="false"/>
    </xf>
    <xf numFmtId="187" fontId="0" fillId="0" borderId="33" xfId="0" applyFont="false" applyBorder="true" applyAlignment="false" applyProtection="false">
      <alignment horizontal="general" vertical="bottom" textRotation="0" wrapText="false" indent="0" shrinkToFit="false"/>
      <protection locked="true" hidden="false"/>
    </xf>
    <xf numFmtId="187" fontId="0" fillId="0" borderId="44" xfId="0" applyFont="false" applyBorder="true" applyAlignment="false" applyProtection="false">
      <alignment horizontal="general" vertical="bottom" textRotation="0" wrapText="false" indent="0" shrinkToFit="false"/>
      <protection locked="true" hidden="false"/>
    </xf>
    <xf numFmtId="187" fontId="0" fillId="0" borderId="61" xfId="0" applyFont="false" applyBorder="true" applyAlignment="false" applyProtection="false">
      <alignment horizontal="general" vertical="bottom" textRotation="0" wrapText="false" indent="0" shrinkToFit="false"/>
      <protection locked="true" hidden="false"/>
    </xf>
    <xf numFmtId="187" fontId="0" fillId="0" borderId="22" xfId="0" applyFont="false" applyBorder="true" applyAlignment="false" applyProtection="false">
      <alignment horizontal="general" vertical="bottom" textRotation="0" wrapText="false" indent="0" shrinkToFit="false"/>
      <protection locked="true" hidden="false"/>
    </xf>
    <xf numFmtId="164" fontId="55" fillId="0" borderId="23" xfId="0" applyFont="true" applyBorder="true" applyAlignment="false" applyProtection="false">
      <alignment horizontal="general" vertical="bottom" textRotation="0" wrapText="false" indent="0" shrinkToFit="false"/>
      <protection locked="true" hidden="false"/>
    </xf>
    <xf numFmtId="164" fontId="55" fillId="0" borderId="69" xfId="0" applyFont="true" applyBorder="true" applyAlignment="false" applyProtection="false">
      <alignment horizontal="general" vertical="bottom" textRotation="0" wrapText="false" indent="0" shrinkToFit="false"/>
      <protection locked="true" hidden="false"/>
    </xf>
    <xf numFmtId="164" fontId="55" fillId="0" borderId="70" xfId="0" applyFont="true" applyBorder="true" applyAlignment="true" applyProtection="false">
      <alignment horizontal="center" vertical="bottom" textRotation="0" wrapText="false" indent="0" shrinkToFit="false"/>
      <protection locked="true" hidden="false"/>
    </xf>
    <xf numFmtId="187" fontId="55" fillId="0" borderId="25" xfId="0" applyFont="true" applyBorder="true" applyAlignment="false" applyProtection="false">
      <alignment horizontal="general" vertical="bottom" textRotation="0" wrapText="false" indent="0" shrinkToFit="false"/>
      <protection locked="true" hidden="false"/>
    </xf>
    <xf numFmtId="187" fontId="55" fillId="0" borderId="34" xfId="0" applyFont="true" applyBorder="true" applyAlignment="false" applyProtection="false">
      <alignment horizontal="general" vertical="bottom" textRotation="0" wrapText="false" indent="0" shrinkToFit="false"/>
      <protection locked="true" hidden="false"/>
    </xf>
    <xf numFmtId="187" fontId="55" fillId="0" borderId="26" xfId="0" applyFont="true" applyBorder="true" applyAlignment="false" applyProtection="false">
      <alignment horizontal="general" vertical="bottom" textRotation="0" wrapText="false" indent="0" shrinkToFit="false"/>
      <protection locked="true" hidden="false"/>
    </xf>
    <xf numFmtId="171" fontId="53" fillId="0" borderId="25" xfId="0" applyFont="true" applyBorder="true" applyAlignment="true" applyProtection="false">
      <alignment horizontal="general" vertical="bottom" textRotation="0" wrapText="false" indent="0" shrinkToFit="false"/>
      <protection locked="true" hidden="false"/>
    </xf>
    <xf numFmtId="171" fontId="53" fillId="0" borderId="34" xfId="0" applyFont="true" applyBorder="true" applyAlignment="true" applyProtection="false">
      <alignment horizontal="general" vertical="bottom" textRotation="0" wrapText="false" indent="0" shrinkToFit="false"/>
      <protection locked="true" hidden="false"/>
    </xf>
    <xf numFmtId="171" fontId="53" fillId="0" borderId="26" xfId="0" applyFont="true" applyBorder="true" applyAlignment="true" applyProtection="false">
      <alignment horizontal="general" vertical="bottom" textRotation="0" wrapText="false" indent="0" shrinkToFit="false"/>
      <protection locked="true" hidden="false"/>
    </xf>
    <xf numFmtId="201" fontId="55" fillId="0" borderId="25" xfId="0" applyFont="true" applyBorder="true" applyAlignment="false" applyProtection="false">
      <alignment horizontal="general" vertical="bottom" textRotation="0" wrapText="false" indent="0" shrinkToFit="false"/>
      <protection locked="true" hidden="false"/>
    </xf>
    <xf numFmtId="201" fontId="55" fillId="0" borderId="34" xfId="0" applyFont="true" applyBorder="true" applyAlignment="false" applyProtection="false">
      <alignment horizontal="general" vertical="bottom" textRotation="0" wrapText="false" indent="0" shrinkToFit="false"/>
      <protection locked="true" hidden="false"/>
    </xf>
    <xf numFmtId="201" fontId="55" fillId="0" borderId="24" xfId="0" applyFont="true" applyBorder="true" applyAlignment="false" applyProtection="false">
      <alignment horizontal="general" vertical="bottom" textRotation="0" wrapText="false" indent="0" shrinkToFit="false"/>
      <protection locked="true" hidden="false"/>
    </xf>
    <xf numFmtId="201" fontId="55" fillId="0" borderId="26" xfId="0" applyFont="true" applyBorder="true" applyAlignment="false" applyProtection="false">
      <alignment horizontal="general" vertical="bottom" textRotation="0" wrapText="false" indent="0" shrinkToFit="false"/>
      <protection locked="true" hidden="false"/>
    </xf>
    <xf numFmtId="187" fontId="48" fillId="0" borderId="24" xfId="0" applyFont="true" applyBorder="true" applyAlignment="true" applyProtection="false">
      <alignment horizontal="general" vertical="bottom" textRotation="0" wrapText="false" indent="0" shrinkToFit="false"/>
      <protection locked="true" hidden="false"/>
    </xf>
    <xf numFmtId="164" fontId="48" fillId="0" borderId="5" xfId="0" applyFont="true" applyBorder="true" applyAlignment="true" applyProtection="false">
      <alignment horizontal="general" vertical="bottom" textRotation="0" wrapText="false" indent="0" shrinkToFit="false"/>
      <protection locked="true" hidden="false"/>
    </xf>
    <xf numFmtId="164" fontId="48" fillId="0" borderId="1" xfId="0" applyFont="true" applyBorder="true" applyAlignment="true" applyProtection="false">
      <alignment horizontal="center" vertical="bottom" textRotation="0" wrapText="false" indent="0" shrinkToFit="false"/>
      <protection locked="true" hidden="false"/>
    </xf>
    <xf numFmtId="164" fontId="48" fillId="0" borderId="37" xfId="0" applyFont="true" applyBorder="true" applyAlignment="true" applyProtection="false">
      <alignment horizontal="center" vertical="bottom" textRotation="0" wrapText="false" indent="0" shrinkToFit="false"/>
      <protection locked="true" hidden="false"/>
    </xf>
    <xf numFmtId="187" fontId="48" fillId="0" borderId="41" xfId="0" applyFont="true" applyBorder="true" applyAlignment="true" applyProtection="false">
      <alignment horizontal="general" vertical="bottom" textRotation="0" wrapText="false" indent="0" shrinkToFit="false"/>
      <protection locked="true" hidden="false"/>
    </xf>
    <xf numFmtId="164" fontId="48" fillId="0" borderId="72" xfId="0" applyFont="true" applyBorder="true" applyAlignment="true" applyProtection="false">
      <alignment horizontal="center" vertical="bottom" textRotation="0" wrapText="false" indent="0" shrinkToFit="false"/>
      <protection locked="true" hidden="false"/>
    </xf>
    <xf numFmtId="164" fontId="48" fillId="0" borderId="73" xfId="0" applyFont="true" applyBorder="true" applyAlignment="true" applyProtection="false">
      <alignment horizontal="center" vertical="bottom" textRotation="0" wrapText="false" indent="0" shrinkToFit="false"/>
      <protection locked="true" hidden="false"/>
    </xf>
    <xf numFmtId="187" fontId="48" fillId="0" borderId="29" xfId="0" applyFont="true" applyBorder="true" applyAlignment="true" applyProtection="false">
      <alignment horizontal="general" vertical="bottom" textRotation="0" wrapText="false" indent="0" shrinkToFit="false"/>
      <protection locked="true" hidden="false"/>
    </xf>
    <xf numFmtId="187" fontId="48" fillId="0" borderId="36" xfId="0" applyFont="true" applyBorder="true" applyAlignment="true" applyProtection="false">
      <alignment horizontal="general" vertical="bottom" textRotation="0" wrapText="false" indent="0" shrinkToFit="false"/>
      <protection locked="true" hidden="false"/>
    </xf>
    <xf numFmtId="187" fontId="48" fillId="0" borderId="30" xfId="0" applyFont="true" applyBorder="true" applyAlignment="true" applyProtection="false">
      <alignment horizontal="general" vertical="bottom" textRotation="0" wrapText="false" indent="0" shrinkToFit="false"/>
      <protection locked="true" hidden="false"/>
    </xf>
    <xf numFmtId="164" fontId="54" fillId="0" borderId="19" xfId="0" applyFont="true" applyBorder="true" applyAlignment="false" applyProtection="false">
      <alignment horizontal="general" vertical="bottom" textRotation="0" wrapText="false" indent="0" shrinkToFit="false"/>
      <protection locked="true" hidden="false"/>
    </xf>
    <xf numFmtId="164" fontId="55" fillId="0" borderId="1" xfId="0" applyFont="true" applyBorder="true" applyAlignment="false" applyProtection="false">
      <alignment horizontal="general" vertical="bottom" textRotation="0" wrapText="false" indent="0" shrinkToFit="false"/>
      <protection locked="true" hidden="false"/>
    </xf>
    <xf numFmtId="164" fontId="55" fillId="0" borderId="37" xfId="0" applyFont="true" applyBorder="true" applyAlignment="true" applyProtection="false">
      <alignment horizontal="center" vertical="bottom" textRotation="0" wrapText="false" indent="0" shrinkToFit="false"/>
      <protection locked="true" hidden="false"/>
    </xf>
    <xf numFmtId="187" fontId="55" fillId="0" borderId="17" xfId="0" applyFont="true" applyBorder="true" applyAlignment="false" applyProtection="false">
      <alignment horizontal="general" vertical="bottom" textRotation="0" wrapText="false" indent="0" shrinkToFit="false"/>
      <protection locked="true" hidden="false"/>
    </xf>
    <xf numFmtId="187" fontId="55" fillId="0" borderId="45" xfId="0" applyFont="true" applyBorder="true" applyAlignment="false" applyProtection="false">
      <alignment horizontal="general" vertical="bottom" textRotation="0" wrapText="false" indent="0" shrinkToFit="false"/>
      <protection locked="true" hidden="false"/>
    </xf>
    <xf numFmtId="187" fontId="55" fillId="0" borderId="46" xfId="0" applyFont="true" applyBorder="true" applyAlignment="false" applyProtection="false">
      <alignment horizontal="general" vertical="bottom" textRotation="0" wrapText="false" indent="0" shrinkToFit="false"/>
      <protection locked="true" hidden="false"/>
    </xf>
    <xf numFmtId="187" fontId="55" fillId="0" borderId="44" xfId="0" applyFont="true" applyBorder="true" applyAlignment="false" applyProtection="false">
      <alignment horizontal="general" vertical="bottom" textRotation="0" wrapText="false" indent="0" shrinkToFit="false"/>
      <protection locked="true" hidden="false"/>
    </xf>
    <xf numFmtId="187" fontId="55" fillId="0" borderId="61" xfId="0" applyFont="true" applyBorder="true" applyAlignment="false" applyProtection="false">
      <alignment horizontal="general" vertical="bottom" textRotation="0" wrapText="false" indent="0" shrinkToFit="false"/>
      <protection locked="true" hidden="false"/>
    </xf>
    <xf numFmtId="187" fontId="55" fillId="0" borderId="22" xfId="0" applyFont="true" applyBorder="true" applyAlignment="false" applyProtection="false">
      <alignment horizontal="general" vertical="bottom" textRotation="0" wrapText="false" indent="0" shrinkToFit="false"/>
      <protection locked="true" hidden="false"/>
    </xf>
    <xf numFmtId="187" fontId="55" fillId="0" borderId="24" xfId="0" applyFont="true" applyBorder="true" applyAlignment="false" applyProtection="false">
      <alignment horizontal="general" vertical="bottom" textRotation="0" wrapText="false" indent="0" shrinkToFit="false"/>
      <protection locked="true" hidden="false"/>
    </xf>
    <xf numFmtId="164" fontId="55" fillId="20" borderId="23" xfId="0" applyFont="true" applyBorder="true" applyAlignment="false" applyProtection="false">
      <alignment horizontal="general" vertical="bottom" textRotation="0" wrapText="false" indent="0" shrinkToFit="false"/>
      <protection locked="true" hidden="false"/>
    </xf>
    <xf numFmtId="164" fontId="55" fillId="20" borderId="70" xfId="0" applyFont="true" applyBorder="true" applyAlignment="true" applyProtection="false">
      <alignment horizontal="center" vertical="bottom" textRotation="0" wrapText="false" indent="0" shrinkToFit="false"/>
      <protection locked="true" hidden="false"/>
    </xf>
    <xf numFmtId="187" fontId="30" fillId="20" borderId="25" xfId="0" applyFont="true" applyBorder="true" applyAlignment="true" applyProtection="false">
      <alignment horizontal="general" vertical="bottom" textRotation="0" wrapText="false" indent="0" shrinkToFit="false"/>
      <protection locked="true" hidden="false"/>
    </xf>
    <xf numFmtId="187" fontId="30" fillId="20" borderId="26" xfId="0" applyFont="true" applyBorder="true" applyAlignment="true" applyProtection="false">
      <alignment horizontal="general" vertical="bottom" textRotation="0" wrapText="false" indent="0" shrinkToFit="false"/>
      <protection locked="true" hidden="false"/>
    </xf>
    <xf numFmtId="201" fontId="49" fillId="20" borderId="0" xfId="0" applyFont="true" applyBorder="false" applyAlignment="true" applyProtection="false">
      <alignment horizontal="general" vertical="bottom" textRotation="0" wrapText="false" indent="0" shrinkToFit="false"/>
      <protection locked="true" hidden="false"/>
    </xf>
    <xf numFmtId="164" fontId="30" fillId="20" borderId="23" xfId="0" applyFont="true" applyBorder="true" applyAlignment="true" applyProtection="false">
      <alignment horizontal="general" vertical="bottom" textRotation="0" wrapText="false" indent="0" shrinkToFit="false"/>
      <protection locked="true" hidden="false"/>
    </xf>
    <xf numFmtId="164" fontId="30" fillId="20" borderId="69" xfId="0" applyFont="true" applyBorder="true" applyAlignment="true" applyProtection="false">
      <alignment horizontal="center" vertical="bottom" textRotation="0" wrapText="false" indent="0" shrinkToFit="false"/>
      <protection locked="true" hidden="false"/>
    </xf>
    <xf numFmtId="164" fontId="30" fillId="20" borderId="70" xfId="0" applyFont="true" applyBorder="true" applyAlignment="true" applyProtection="false">
      <alignment horizontal="center" vertical="bottom" textRotation="0" wrapText="false" indent="0" shrinkToFit="false"/>
      <protection locked="true" hidden="false"/>
    </xf>
    <xf numFmtId="164" fontId="30" fillId="20" borderId="43" xfId="0" applyFont="true" applyBorder="true" applyAlignment="true" applyProtection="false">
      <alignment horizontal="general" vertical="bottom" textRotation="0" wrapText="false" indent="0" shrinkToFit="false"/>
      <protection locked="true" hidden="false"/>
    </xf>
    <xf numFmtId="164" fontId="30" fillId="20" borderId="74" xfId="0" applyFont="true" applyBorder="true" applyAlignment="true" applyProtection="false">
      <alignment horizontal="center" vertical="bottom" textRotation="0" wrapText="false" indent="0" shrinkToFit="false"/>
      <protection locked="true" hidden="false"/>
    </xf>
    <xf numFmtId="187" fontId="30" fillId="20" borderId="41" xfId="0" applyFont="true" applyBorder="true" applyAlignment="true" applyProtection="false">
      <alignment horizontal="general" vertical="bottom" textRotation="0" wrapText="false" indent="0" shrinkToFit="false"/>
      <protection locked="true" hidden="false"/>
    </xf>
    <xf numFmtId="187" fontId="30" fillId="20" borderId="29" xfId="0" applyFont="true" applyBorder="true" applyAlignment="true" applyProtection="false">
      <alignment horizontal="general" vertical="bottom" textRotation="0" wrapText="false" indent="0" shrinkToFit="false"/>
      <protection locked="true" hidden="false"/>
    </xf>
    <xf numFmtId="187" fontId="30" fillId="20" borderId="30" xfId="0" applyFont="true" applyBorder="true" applyAlignment="true" applyProtection="false">
      <alignment horizontal="general" vertical="bottom" textRotation="0" wrapText="false" indent="0" shrinkToFit="false"/>
      <protection locked="true" hidden="false"/>
    </xf>
    <xf numFmtId="164" fontId="55" fillId="0" borderId="75" xfId="0" applyFont="true" applyBorder="true" applyAlignment="false" applyProtection="false">
      <alignment horizontal="general" vertical="bottom" textRotation="0" wrapText="false" indent="0" shrinkToFit="false"/>
      <protection locked="true" hidden="false"/>
    </xf>
    <xf numFmtId="164" fontId="55" fillId="0" borderId="76" xfId="0" applyFont="true" applyBorder="true" applyAlignment="true" applyProtection="false">
      <alignment horizontal="center" vertical="bottom" textRotation="0" wrapText="false" indent="0" shrinkToFit="false"/>
      <protection locked="true" hidden="false"/>
    </xf>
    <xf numFmtId="187" fontId="55" fillId="0" borderId="21" xfId="0" applyFont="true" applyBorder="true" applyAlignment="false" applyProtection="false">
      <alignment horizontal="general" vertical="bottom" textRotation="0" wrapText="false" indent="0" shrinkToFit="false"/>
      <protection locked="true" hidden="false"/>
    </xf>
    <xf numFmtId="187" fontId="55" fillId="0" borderId="33" xfId="0" applyFont="true" applyBorder="true" applyAlignment="false" applyProtection="false">
      <alignment horizontal="general" vertical="bottom" textRotation="0" wrapText="false" indent="0" shrinkToFit="false"/>
      <protection locked="true" hidden="false"/>
    </xf>
    <xf numFmtId="164" fontId="55" fillId="0" borderId="23" xfId="0" applyFont="true" applyBorder="true" applyAlignment="true" applyProtection="false">
      <alignment horizontal="general" vertical="bottom" textRotation="0" wrapText="true" indent="0" shrinkToFit="false"/>
      <protection locked="true" hidden="false"/>
    </xf>
    <xf numFmtId="164" fontId="55" fillId="0" borderId="7" xfId="0" applyFont="true" applyBorder="true" applyAlignment="false" applyProtection="false">
      <alignment horizontal="general" vertical="bottom" textRotation="0" wrapText="false" indent="0" shrinkToFit="false"/>
      <protection locked="true" hidden="false"/>
    </xf>
    <xf numFmtId="164" fontId="55" fillId="0" borderId="9" xfId="0" applyFont="true" applyBorder="true" applyAlignment="false" applyProtection="false">
      <alignment horizontal="general" vertical="bottom" textRotation="0" wrapText="false" indent="0" shrinkToFit="false"/>
      <protection locked="true" hidden="false"/>
    </xf>
    <xf numFmtId="164" fontId="55" fillId="0" borderId="71" xfId="0" applyFont="true" applyBorder="true" applyAlignment="true" applyProtection="false">
      <alignment horizontal="center" vertical="bottom" textRotation="0" wrapText="false" indent="0" shrinkToFit="false"/>
      <protection locked="true" hidden="false"/>
    </xf>
    <xf numFmtId="187" fontId="55" fillId="0" borderId="55" xfId="0" applyFont="true" applyBorder="true" applyAlignment="false" applyProtection="false">
      <alignment horizontal="general" vertical="bottom" textRotation="0" wrapText="false" indent="0" shrinkToFit="false"/>
      <protection locked="true" hidden="false"/>
    </xf>
    <xf numFmtId="187" fontId="55" fillId="0" borderId="29" xfId="0" applyFont="true" applyBorder="true" applyAlignment="false" applyProtection="false">
      <alignment horizontal="general" vertical="bottom" textRotation="0" wrapText="false" indent="0" shrinkToFit="false"/>
      <protection locked="true" hidden="false"/>
    </xf>
    <xf numFmtId="187" fontId="55" fillId="0" borderId="36" xfId="0" applyFont="true" applyBorder="true" applyAlignment="false" applyProtection="false">
      <alignment horizontal="general" vertical="bottom" textRotation="0" wrapText="false" indent="0" shrinkToFit="false"/>
      <protection locked="true" hidden="false"/>
    </xf>
    <xf numFmtId="187" fontId="55" fillId="0" borderId="30" xfId="0" applyFont="true" applyBorder="true" applyAlignment="false" applyProtection="false">
      <alignment horizontal="general" vertical="bottom" textRotation="0" wrapText="false" indent="0" shrinkToFit="false"/>
      <protection locked="true" hidden="false"/>
    </xf>
    <xf numFmtId="164" fontId="48" fillId="0" borderId="0" xfId="0" applyFont="true" applyBorder="true" applyAlignment="true" applyProtection="false">
      <alignment horizontal="general" vertical="bottom" textRotation="0" wrapText="false" indent="0" shrinkToFit="false"/>
      <protection locked="true" hidden="false"/>
    </xf>
    <xf numFmtId="164" fontId="34" fillId="0" borderId="3" xfId="0" applyFont="true" applyBorder="true" applyAlignment="true" applyProtection="false">
      <alignment horizontal="center" vertical="bottom" textRotation="0" wrapText="false" indent="0" shrinkToFit="false"/>
      <protection locked="true" hidden="false"/>
    </xf>
    <xf numFmtId="164" fontId="0" fillId="4" borderId="1" xfId="0" applyFont="true" applyBorder="true" applyAlignment="true" applyProtection="false">
      <alignment horizontal="center" vertical="bottom" textRotation="0" wrapText="false" indent="0" shrinkToFit="false"/>
      <protection locked="true" hidden="false"/>
    </xf>
    <xf numFmtId="164" fontId="56" fillId="0" borderId="2" xfId="0" applyFont="true" applyBorder="true" applyAlignment="true" applyProtection="false">
      <alignment horizontal="general" vertical="bottom" textRotation="0" wrapText="false" indent="0" shrinkToFit="false"/>
      <protection locked="true" hidden="false"/>
    </xf>
    <xf numFmtId="187" fontId="30" fillId="0" borderId="57" xfId="0" applyFont="true" applyBorder="true" applyAlignment="true" applyProtection="false">
      <alignment horizontal="general" vertical="bottom" textRotation="0" wrapText="false" indent="0" shrinkToFit="false"/>
      <protection locked="true" hidden="false"/>
    </xf>
    <xf numFmtId="187" fontId="30" fillId="0" borderId="21" xfId="0" applyFont="true" applyBorder="true" applyAlignment="true" applyProtection="false">
      <alignment horizontal="general" vertical="bottom" textRotation="0" wrapText="false" indent="0" shrinkToFit="false"/>
      <protection locked="true" hidden="false"/>
    </xf>
    <xf numFmtId="187" fontId="30" fillId="0" borderId="20" xfId="0" applyFont="true" applyBorder="true" applyAlignment="true" applyProtection="false">
      <alignment horizontal="general" vertical="bottom" textRotation="0" wrapText="false" indent="0" shrinkToFit="false"/>
      <protection locked="true" hidden="false"/>
    </xf>
    <xf numFmtId="187" fontId="30" fillId="0" borderId="22" xfId="0" applyFont="true" applyBorder="true" applyAlignment="true" applyProtection="false">
      <alignment horizontal="general" vertical="bottom" textRotation="0" wrapText="false" indent="0" shrinkToFit="false"/>
      <protection locked="true" hidden="false"/>
    </xf>
    <xf numFmtId="195" fontId="30" fillId="0" borderId="24" xfId="0" applyFont="true" applyBorder="true" applyAlignment="true" applyProtection="false">
      <alignment horizontal="center" vertical="bottom" textRotation="0" wrapText="false" indent="0" shrinkToFit="false"/>
      <protection locked="true" hidden="false"/>
    </xf>
    <xf numFmtId="187" fontId="30" fillId="0" borderId="40" xfId="0" applyFont="true" applyBorder="true" applyAlignment="true" applyProtection="false">
      <alignment horizontal="general" vertical="bottom" textRotation="0" wrapText="false" indent="0" shrinkToFit="false"/>
      <protection locked="true" hidden="false"/>
    </xf>
    <xf numFmtId="164" fontId="48" fillId="0" borderId="24" xfId="0" applyFont="true" applyBorder="true" applyAlignment="true" applyProtection="false">
      <alignment horizontal="center" vertical="bottom" textRotation="0" wrapText="false" indent="0" shrinkToFit="false"/>
      <protection locked="true" hidden="false"/>
    </xf>
    <xf numFmtId="187" fontId="48" fillId="0" borderId="40" xfId="0" applyFont="true" applyBorder="true" applyAlignment="true" applyProtection="false">
      <alignment horizontal="general" vertical="bottom" textRotation="0" wrapText="false" indent="0" shrinkToFit="false"/>
      <protection locked="true" hidden="false"/>
    </xf>
    <xf numFmtId="187" fontId="30" fillId="0" borderId="40" xfId="0" applyFont="true" applyBorder="true" applyAlignment="true" applyProtection="false">
      <alignment horizontal="right" vertical="bottom" textRotation="0" wrapText="false" indent="0" shrinkToFit="false"/>
      <protection locked="true" hidden="false"/>
    </xf>
    <xf numFmtId="187" fontId="30" fillId="0" borderId="25" xfId="0" applyFont="true" applyBorder="true" applyAlignment="true" applyProtection="false">
      <alignment horizontal="right" vertical="bottom" textRotation="0" wrapText="false" indent="0" shrinkToFit="false"/>
      <protection locked="true" hidden="false"/>
    </xf>
    <xf numFmtId="187" fontId="30" fillId="0" borderId="34" xfId="0" applyFont="true" applyBorder="true" applyAlignment="true" applyProtection="false">
      <alignment horizontal="right" vertical="bottom" textRotation="0" wrapText="false" indent="0" shrinkToFit="false"/>
      <protection locked="true" hidden="false"/>
    </xf>
    <xf numFmtId="187" fontId="30" fillId="0" borderId="26" xfId="0" applyFont="true" applyBorder="true" applyAlignment="true" applyProtection="false">
      <alignment horizontal="right" vertical="bottom" textRotation="0" wrapText="false" indent="0" shrinkToFit="false"/>
      <protection locked="true" hidden="false"/>
    </xf>
    <xf numFmtId="170" fontId="30" fillId="0" borderId="7" xfId="0" applyFont="true" applyBorder="true" applyAlignment="true" applyProtection="false">
      <alignment horizontal="general" vertical="bottom" textRotation="0" wrapText="false" indent="0" shrinkToFit="false"/>
      <protection locked="true" hidden="false"/>
    </xf>
    <xf numFmtId="170" fontId="30" fillId="0" borderId="9" xfId="0" applyFont="true" applyBorder="true" applyAlignment="true" applyProtection="false">
      <alignment horizontal="general" vertical="bottom" textRotation="0" wrapText="false" indent="0" shrinkToFit="false"/>
      <protection locked="true" hidden="false"/>
    </xf>
    <xf numFmtId="187" fontId="30" fillId="0" borderId="8" xfId="0" applyFont="true" applyBorder="true" applyAlignment="true" applyProtection="false">
      <alignment horizontal="center" vertical="bottom" textRotation="0" wrapText="false" indent="0" shrinkToFit="false"/>
      <protection locked="true" hidden="false"/>
    </xf>
    <xf numFmtId="164" fontId="56" fillId="0" borderId="5" xfId="0" applyFont="true" applyBorder="true" applyAlignment="true" applyProtection="false">
      <alignment horizontal="general" vertical="bottom" textRotation="0" wrapText="false" indent="0" shrinkToFit="false"/>
      <protection locked="true" hidden="false"/>
    </xf>
    <xf numFmtId="164" fontId="30" fillId="0" borderId="1" xfId="0" applyFont="true" applyBorder="true" applyAlignment="true" applyProtection="false">
      <alignment horizontal="center" vertical="bottom" textRotation="0" wrapText="false" indent="0" shrinkToFit="false"/>
      <protection locked="true" hidden="false"/>
    </xf>
    <xf numFmtId="164" fontId="30" fillId="0" borderId="0" xfId="0" applyFont="true" applyBorder="true" applyAlignment="true" applyProtection="false">
      <alignment horizontal="center" vertical="bottom" textRotation="0" wrapText="false" indent="0" shrinkToFit="false"/>
      <protection locked="true" hidden="false"/>
    </xf>
    <xf numFmtId="164" fontId="0" fillId="0" borderId="25" xfId="0" applyFont="false" applyBorder="true" applyAlignment="false" applyProtection="false">
      <alignment horizontal="general" vertical="bottom" textRotation="0" wrapText="false" indent="0" shrinkToFit="false"/>
      <protection locked="true" hidden="false"/>
    </xf>
    <xf numFmtId="164" fontId="0" fillId="0" borderId="24" xfId="0" applyFont="false" applyBorder="true" applyAlignment="false" applyProtection="false">
      <alignment horizontal="general" vertical="bottom" textRotation="0" wrapText="false" indent="0" shrinkToFit="false"/>
      <protection locked="true" hidden="false"/>
    </xf>
    <xf numFmtId="164" fontId="0" fillId="0" borderId="26" xfId="0" applyFont="false" applyBorder="true" applyAlignment="false" applyProtection="false">
      <alignment horizontal="general" vertical="bottom" textRotation="0" wrapText="false" indent="0" shrinkToFit="false"/>
      <protection locked="true" hidden="false"/>
    </xf>
    <xf numFmtId="187" fontId="30" fillId="0" borderId="24" xfId="0" applyFont="true" applyBorder="true" applyAlignment="true" applyProtection="false">
      <alignment horizontal="general" vertical="bottom" textRotation="0" wrapText="false" indent="0" shrinkToFit="false"/>
      <protection locked="true" hidden="false"/>
    </xf>
    <xf numFmtId="195" fontId="30" fillId="0" borderId="23" xfId="0" applyFont="true" applyBorder="true" applyAlignment="true" applyProtection="false">
      <alignment horizontal="general" vertical="bottom" textRotation="0" wrapText="true" indent="0" shrinkToFit="false"/>
      <protection locked="true" hidden="false"/>
    </xf>
    <xf numFmtId="193" fontId="30" fillId="0" borderId="40" xfId="15" applyFont="true" applyBorder="true" applyAlignment="true" applyProtection="true">
      <alignment horizontal="general" vertical="bottom" textRotation="0" wrapText="false" indent="0" shrinkToFit="false"/>
      <protection locked="true" hidden="false"/>
    </xf>
    <xf numFmtId="193" fontId="30" fillId="0" borderId="25" xfId="15" applyFont="true" applyBorder="true" applyAlignment="true" applyProtection="true">
      <alignment horizontal="general" vertical="bottom" textRotation="0" wrapText="false" indent="0" shrinkToFit="false"/>
      <protection locked="true" hidden="false"/>
    </xf>
    <xf numFmtId="193" fontId="30" fillId="0" borderId="34" xfId="15" applyFont="true" applyBorder="true" applyAlignment="true" applyProtection="true">
      <alignment horizontal="general" vertical="bottom" textRotation="0" wrapText="false" indent="0" shrinkToFit="false"/>
      <protection locked="true" hidden="false"/>
    </xf>
    <xf numFmtId="193" fontId="30" fillId="0" borderId="26" xfId="15" applyFont="true" applyBorder="true" applyAlignment="true" applyProtection="true">
      <alignment horizontal="general" vertical="bottom" textRotation="0" wrapText="false" indent="0" shrinkToFit="false"/>
      <protection locked="true" hidden="false"/>
    </xf>
    <xf numFmtId="195" fontId="30" fillId="0" borderId="8" xfId="0" applyFont="true" applyBorder="true" applyAlignment="true" applyProtection="false">
      <alignment horizontal="center" vertical="bottom" textRotation="0" wrapText="false" indent="0" shrinkToFit="false"/>
      <protection locked="true" hidden="false"/>
    </xf>
    <xf numFmtId="171" fontId="30" fillId="0" borderId="25" xfId="0" applyFont="true" applyBorder="true" applyAlignment="true" applyProtection="false">
      <alignment horizontal="general" vertical="bottom" textRotation="0" wrapText="false" indent="0" shrinkToFit="false"/>
      <protection locked="true" hidden="false"/>
    </xf>
    <xf numFmtId="164" fontId="34" fillId="0" borderId="25" xfId="0" applyFont="true" applyBorder="true" applyAlignment="true" applyProtection="false">
      <alignment horizontal="general" vertical="bottom" textRotation="0" wrapText="false" indent="0" shrinkToFit="false"/>
      <protection locked="true" hidden="false"/>
    </xf>
    <xf numFmtId="164" fontId="34" fillId="0" borderId="24" xfId="0" applyFont="true" applyBorder="true" applyAlignment="true" applyProtection="false">
      <alignment horizontal="general" vertical="bottom" textRotation="0" wrapText="false" indent="0" shrinkToFit="false"/>
      <protection locked="true" hidden="false"/>
    </xf>
    <xf numFmtId="164" fontId="34" fillId="0" borderId="26" xfId="0" applyFont="true" applyBorder="true" applyAlignment="true" applyProtection="false">
      <alignment horizontal="general" vertical="bottom" textRotation="0" wrapText="false" indent="0" shrinkToFit="false"/>
      <protection locked="true" hidden="false"/>
    </xf>
    <xf numFmtId="170" fontId="30" fillId="0" borderId="23" xfId="0" applyFont="true" applyBorder="true" applyAlignment="true" applyProtection="false">
      <alignment horizontal="general" vertical="bottom" textRotation="0" wrapText="false" indent="0" shrinkToFit="false"/>
      <protection locked="true" hidden="false"/>
    </xf>
    <xf numFmtId="201" fontId="30" fillId="0" borderId="40" xfId="0" applyFont="true" applyBorder="true" applyAlignment="true" applyProtection="false">
      <alignment horizontal="general" vertical="bottom" textRotation="0" wrapText="false" indent="0" shrinkToFit="false"/>
      <protection locked="true" hidden="false"/>
    </xf>
    <xf numFmtId="201" fontId="30" fillId="0" borderId="25" xfId="0" applyFont="true" applyBorder="true" applyAlignment="true" applyProtection="false">
      <alignment horizontal="general" vertical="bottom" textRotation="0" wrapText="false" indent="0" shrinkToFit="false"/>
      <protection locked="true" hidden="false"/>
    </xf>
    <xf numFmtId="201" fontId="30" fillId="0" borderId="24" xfId="0" applyFont="true" applyBorder="true" applyAlignment="true" applyProtection="false">
      <alignment horizontal="general" vertical="bottom" textRotation="0" wrapText="false" indent="0" shrinkToFit="false"/>
      <protection locked="true" hidden="false"/>
    </xf>
    <xf numFmtId="201" fontId="30" fillId="0" borderId="26" xfId="0" applyFont="true" applyBorder="true" applyAlignment="true" applyProtection="false">
      <alignment horizontal="general" vertical="bottom" textRotation="0" wrapText="false" indent="0" shrinkToFit="false"/>
      <protection locked="true" hidden="false"/>
    </xf>
    <xf numFmtId="164" fontId="24" fillId="0" borderId="69" xfId="0" applyFont="true" applyBorder="true" applyAlignment="true" applyProtection="false">
      <alignment horizontal="center" vertical="bottom" textRotation="0" wrapText="false" indent="0" shrinkToFit="false"/>
      <protection locked="true" hidden="false"/>
    </xf>
    <xf numFmtId="164" fontId="24" fillId="0" borderId="24" xfId="0" applyFont="true" applyBorder="true" applyAlignment="true" applyProtection="false">
      <alignment horizontal="center" vertical="bottom" textRotation="0" wrapText="false" indent="0" shrinkToFit="false"/>
      <protection locked="true" hidden="false"/>
    </xf>
    <xf numFmtId="187" fontId="24" fillId="0" borderId="40" xfId="0" applyFont="true" applyBorder="true" applyAlignment="true" applyProtection="false">
      <alignment horizontal="general" vertical="bottom" textRotation="0" wrapText="false" indent="0" shrinkToFit="false"/>
      <protection locked="true" hidden="false"/>
    </xf>
    <xf numFmtId="187" fontId="24" fillId="0" borderId="25" xfId="0" applyFont="true" applyBorder="true" applyAlignment="true" applyProtection="false">
      <alignment horizontal="general" vertical="bottom" textRotation="0" wrapText="false" indent="0" shrinkToFit="false"/>
      <protection locked="true" hidden="false"/>
    </xf>
    <xf numFmtId="187" fontId="24" fillId="0" borderId="24" xfId="0" applyFont="true" applyBorder="true" applyAlignment="true" applyProtection="false">
      <alignment horizontal="general" vertical="bottom" textRotation="0" wrapText="false" indent="0" shrinkToFit="false"/>
      <protection locked="true" hidden="false"/>
    </xf>
    <xf numFmtId="187" fontId="24" fillId="0" borderId="26" xfId="0" applyFont="true" applyBorder="true" applyAlignment="true" applyProtection="false">
      <alignment horizontal="general" vertical="bottom" textRotation="0" wrapText="fals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87" fontId="30" fillId="0" borderId="25" xfId="0" applyFont="true" applyBorder="true" applyAlignment="true" applyProtection="false">
      <alignment horizontal="center" vertical="bottom" textRotation="0" wrapText="false" indent="0" shrinkToFit="false"/>
      <protection locked="true" hidden="false"/>
    </xf>
    <xf numFmtId="187" fontId="30" fillId="0" borderId="34" xfId="0" applyFont="true" applyBorder="true" applyAlignment="true" applyProtection="false">
      <alignment horizontal="center" vertical="bottom" textRotation="0" wrapText="false" indent="0" shrinkToFit="false"/>
      <protection locked="true" hidden="false"/>
    </xf>
    <xf numFmtId="187" fontId="30" fillId="0" borderId="26" xfId="0" applyFont="true" applyBorder="true" applyAlignment="true" applyProtection="false">
      <alignment horizontal="center" vertical="bottom" textRotation="0" wrapText="false" indent="0" shrinkToFit="false"/>
      <protection locked="true" hidden="false"/>
    </xf>
    <xf numFmtId="187" fontId="30" fillId="0" borderId="40" xfId="0" applyFont="true" applyBorder="true" applyAlignment="true" applyProtection="false">
      <alignment horizontal="center" vertical="bottom" textRotation="0" wrapText="false" indent="0" shrinkToFit="false"/>
      <protection locked="true" hidden="false"/>
    </xf>
    <xf numFmtId="187" fontId="30" fillId="0" borderId="24" xfId="0" applyFont="true" applyBorder="true" applyAlignment="true" applyProtection="false">
      <alignment horizontal="center" vertical="bottom" textRotation="0" wrapText="false" indent="0" shrinkToFit="false"/>
      <protection locked="true" hidden="false"/>
    </xf>
    <xf numFmtId="164" fontId="48" fillId="0" borderId="7" xfId="0" applyFont="true" applyBorder="true" applyAlignment="true" applyProtection="false">
      <alignment horizontal="general" vertical="bottom" textRotation="0" wrapText="false" indent="0" shrinkToFit="false"/>
      <protection locked="true" hidden="false"/>
    </xf>
    <xf numFmtId="164" fontId="48" fillId="0" borderId="9" xfId="0" applyFont="true" applyBorder="true" applyAlignment="true" applyProtection="false">
      <alignment horizontal="center" vertical="bottom" textRotation="0" wrapText="false" indent="0" shrinkToFit="false"/>
      <protection locked="true" hidden="false"/>
    </xf>
    <xf numFmtId="164" fontId="48" fillId="0" borderId="8" xfId="0" applyFont="true" applyBorder="true" applyAlignment="true" applyProtection="false">
      <alignment horizontal="center" vertical="bottom" textRotation="0" wrapText="false" indent="0" shrinkToFit="false"/>
      <protection locked="true" hidden="false"/>
    </xf>
    <xf numFmtId="187" fontId="48" fillId="0" borderId="35" xfId="0" applyFont="true" applyBorder="true" applyAlignment="true" applyProtection="false">
      <alignment horizontal="general" vertical="bottom" textRotation="0" wrapText="false" indent="0" shrinkToFit="false"/>
      <protection locked="true" hidden="false"/>
    </xf>
    <xf numFmtId="187" fontId="48" fillId="0" borderId="28" xfId="0" applyFont="true" applyBorder="true" applyAlignment="true" applyProtection="false">
      <alignment horizontal="general" vertical="bottom" textRotation="0" wrapText="false" indent="0" shrinkToFit="false"/>
      <protection locked="true" hidden="false"/>
    </xf>
    <xf numFmtId="164" fontId="48" fillId="0" borderId="0" xfId="0" applyFont="true" applyBorder="true" applyAlignment="true" applyProtection="false">
      <alignment horizontal="general" vertical="bottom" textRotation="0" wrapText="false" indent="0" shrinkToFit="false"/>
      <protection locked="true" hidden="false"/>
    </xf>
    <xf numFmtId="164" fontId="48" fillId="0" borderId="0" xfId="0" applyFont="true" applyBorder="true" applyAlignment="true" applyProtection="false">
      <alignment horizontal="center" vertical="bottom" textRotation="0" wrapText="false" indent="0" shrinkToFit="false"/>
      <protection locked="true" hidden="false"/>
    </xf>
    <xf numFmtId="187" fontId="48" fillId="0" borderId="0" xfId="0" applyFont="true" applyBorder="true" applyAlignment="true" applyProtection="false">
      <alignment horizontal="center" vertical="bottom" textRotation="0" wrapText="false" indent="0" shrinkToFit="false"/>
      <protection locked="true" hidden="false"/>
    </xf>
    <xf numFmtId="187" fontId="48" fillId="0" borderId="0" xfId="0" applyFont="true" applyBorder="true" applyAlignment="true" applyProtection="false">
      <alignment horizontal="general" vertical="bottom" textRotation="0" wrapText="false" indent="0" shrinkToFit="false"/>
      <protection locked="true" hidden="false"/>
    </xf>
    <xf numFmtId="164" fontId="57" fillId="0" borderId="0" xfId="0" applyFont="true" applyBorder="false" applyAlignment="false" applyProtection="false">
      <alignment horizontal="general" vertical="bottom" textRotation="0" wrapText="false" indent="0" shrinkToFit="false"/>
      <protection locked="true" hidden="false"/>
    </xf>
    <xf numFmtId="164" fontId="58" fillId="0" borderId="0" xfId="0" applyFont="true" applyBorder="false" applyAlignment="true" applyProtection="false">
      <alignment horizontal="center" vertical="bottom" textRotation="0" wrapText="false" indent="0" shrinkToFit="false"/>
      <protection locked="true" hidden="false"/>
    </xf>
    <xf numFmtId="164" fontId="58" fillId="0" borderId="0" xfId="0" applyFont="true" applyBorder="false" applyAlignment="true" applyProtection="false">
      <alignment horizontal="general" vertical="bottom" textRotation="0" wrapText="false" indent="0" shrinkToFit="false"/>
      <protection locked="true" hidden="false"/>
    </xf>
    <xf numFmtId="164" fontId="0" fillId="0" borderId="2" xfId="0" applyFont="false" applyBorder="true" applyAlignment="false" applyProtection="false">
      <alignment horizontal="general" vertical="bottom" textRotation="0" wrapText="false" indent="0" shrinkToFit="false"/>
      <protection locked="true" hidden="false"/>
    </xf>
    <xf numFmtId="164" fontId="0" fillId="0" borderId="4" xfId="0" applyFont="false" applyBorder="true" applyAlignment="false" applyProtection="false">
      <alignment horizontal="general" vertical="bottom" textRotation="0" wrapText="false" indent="0" shrinkToFit="false"/>
      <protection locked="true" hidden="false"/>
    </xf>
    <xf numFmtId="164" fontId="28" fillId="0" borderId="1" xfId="0" applyFont="true" applyBorder="true" applyAlignment="true" applyProtection="false">
      <alignment horizontal="left" vertical="bottom" textRotation="0" wrapText="false" indent="0" shrinkToFit="false"/>
      <protection locked="true" hidden="false"/>
    </xf>
    <xf numFmtId="164" fontId="28" fillId="0" borderId="0" xfId="0" applyFont="true" applyBorder="true" applyAlignment="true" applyProtection="false">
      <alignment horizontal="left" vertical="bottom" textRotation="0" wrapText="false" indent="0" shrinkToFit="false"/>
      <protection locked="true" hidden="false"/>
    </xf>
    <xf numFmtId="164" fontId="0" fillId="0" borderId="0" xfId="0" applyFont="false" applyBorder="true" applyAlignment="true" applyProtection="false">
      <alignment horizontal="left" vertical="bottom" textRotation="0" wrapText="false" indent="0" shrinkToFit="false"/>
      <protection locked="true" hidden="false"/>
    </xf>
    <xf numFmtId="191" fontId="28" fillId="0" borderId="6" xfId="0" applyFont="true" applyBorder="true" applyAlignment="true" applyProtection="false">
      <alignment horizontal="left" vertical="bottom" textRotation="0" wrapText="false" indent="0" shrinkToFit="false"/>
      <protection locked="true" hidden="false"/>
    </xf>
    <xf numFmtId="191" fontId="28" fillId="0" borderId="0" xfId="0" applyFont="true" applyBorder="true" applyAlignment="true" applyProtection="false">
      <alignment horizontal="left" vertical="bottom" textRotation="0" wrapText="false" indent="0" shrinkToFit="false"/>
      <protection locked="true" hidden="false"/>
    </xf>
    <xf numFmtId="191" fontId="0" fillId="0" borderId="0" xfId="0" applyFont="false" applyBorder="true" applyAlignment="true" applyProtection="false">
      <alignment horizontal="left" vertical="bottom" textRotation="0" wrapText="false" indent="0" shrinkToFit="false"/>
      <protection locked="true" hidden="false"/>
    </xf>
    <xf numFmtId="191" fontId="0" fillId="0" borderId="7" xfId="0" applyFont="false" applyBorder="true" applyAlignment="true" applyProtection="false">
      <alignment horizontal="left" vertical="bottom" textRotation="0" wrapText="false" indent="0" shrinkToFit="false"/>
      <protection locked="true" hidden="false"/>
    </xf>
    <xf numFmtId="191" fontId="0" fillId="0" borderId="9" xfId="0" applyFont="false" applyBorder="true" applyAlignment="true" applyProtection="false">
      <alignment horizontal="left" vertical="bottom" textRotation="0" wrapText="false" indent="0" shrinkToFit="false"/>
      <protection locked="true" hidden="false"/>
    </xf>
    <xf numFmtId="164" fontId="30" fillId="0" borderId="67" xfId="0" applyFont="true" applyBorder="true" applyAlignment="true" applyProtection="false">
      <alignment horizontal="center" vertical="bottom" textRotation="0" wrapText="false" indent="0" shrinkToFit="false"/>
      <protection locked="true" hidden="false"/>
    </xf>
    <xf numFmtId="187" fontId="30" fillId="0" borderId="45" xfId="0" applyFont="true" applyBorder="true" applyAlignment="true" applyProtection="false">
      <alignment horizontal="general" vertical="bottom" textRotation="0" wrapText="false" indent="0" shrinkToFit="false"/>
      <protection locked="true" hidden="false"/>
    </xf>
    <xf numFmtId="187" fontId="30" fillId="0" borderId="46" xfId="0" applyFont="true" applyBorder="true" applyAlignment="true" applyProtection="false">
      <alignment horizontal="general" vertical="bottom" textRotation="0" wrapText="false" indent="0" shrinkToFit="false"/>
      <protection locked="true" hidden="false"/>
    </xf>
    <xf numFmtId="187" fontId="30" fillId="0" borderId="47" xfId="0" applyFont="true" applyBorder="true" applyAlignment="true" applyProtection="false">
      <alignment horizontal="general" vertical="bottom" textRotation="0" wrapText="false" indent="0" shrinkToFit="false"/>
      <protection locked="true" hidden="false"/>
    </xf>
    <xf numFmtId="195" fontId="56" fillId="0" borderId="23" xfId="0" applyFont="true" applyBorder="true" applyAlignment="true" applyProtection="false">
      <alignment horizontal="general" vertical="bottom" textRotation="0" wrapText="false" indent="0" shrinkToFit="false"/>
      <protection locked="true" hidden="false"/>
    </xf>
    <xf numFmtId="201" fontId="30" fillId="0" borderId="34" xfId="0" applyFont="true" applyBorder="true" applyAlignment="true" applyProtection="false">
      <alignment horizontal="general" vertical="bottom" textRotation="0" wrapText="false" indent="0" shrinkToFit="false"/>
      <protection locked="true" hidden="false"/>
    </xf>
    <xf numFmtId="202" fontId="30" fillId="0" borderId="40" xfId="15" applyFont="true" applyBorder="true" applyAlignment="true" applyProtection="true">
      <alignment horizontal="right" vertical="bottom" textRotation="0" wrapText="false" indent="0" shrinkToFit="false"/>
      <protection locked="true" hidden="false"/>
    </xf>
    <xf numFmtId="202" fontId="30" fillId="0" borderId="25" xfId="15" applyFont="true" applyBorder="true" applyAlignment="true" applyProtection="true">
      <alignment horizontal="right" vertical="bottom" textRotation="0" wrapText="false" indent="0" shrinkToFit="false"/>
      <protection locked="true" hidden="false"/>
    </xf>
    <xf numFmtId="202" fontId="30" fillId="0" borderId="34" xfId="15" applyFont="true" applyBorder="true" applyAlignment="true" applyProtection="true">
      <alignment horizontal="right" vertical="bottom" textRotation="0" wrapText="false" indent="0" shrinkToFit="false"/>
      <protection locked="true" hidden="false"/>
    </xf>
    <xf numFmtId="202" fontId="30" fillId="0" borderId="26" xfId="15" applyFont="true" applyBorder="true" applyAlignment="true" applyProtection="true">
      <alignment horizontal="right" vertical="bottom" textRotation="0" wrapText="false" indent="0" shrinkToFit="false"/>
      <protection locked="true" hidden="false"/>
    </xf>
    <xf numFmtId="164" fontId="48" fillId="0" borderId="27" xfId="0" applyFont="true" applyBorder="true" applyAlignment="true" applyProtection="false">
      <alignment horizontal="general" vertical="bottom" textRotation="0" wrapText="false" indent="0" shrinkToFit="false"/>
      <protection locked="true" hidden="false"/>
    </xf>
    <xf numFmtId="164" fontId="56" fillId="0" borderId="48" xfId="0" applyFont="true" applyBorder="true" applyAlignment="true" applyProtection="false">
      <alignment horizontal="general" vertical="bottom" textRotation="0" wrapText="true" indent="0" shrinkToFit="false"/>
      <protection locked="true" hidden="false"/>
    </xf>
    <xf numFmtId="164" fontId="30" fillId="0" borderId="77" xfId="0" applyFont="true" applyBorder="true" applyAlignment="true" applyProtection="false">
      <alignment horizontal="general" vertical="bottom" textRotation="0" wrapText="true" indent="0" shrinkToFit="false"/>
      <protection locked="true" hidden="false"/>
    </xf>
    <xf numFmtId="164" fontId="30" fillId="0" borderId="78" xfId="0" applyFont="true" applyBorder="true" applyAlignment="true" applyProtection="false">
      <alignment horizontal="general" vertical="bottom" textRotation="0" wrapText="true" indent="0" shrinkToFit="false"/>
      <protection locked="true" hidden="false"/>
    </xf>
    <xf numFmtId="164" fontId="30" fillId="0" borderId="44" xfId="0" applyFont="true" applyBorder="true" applyAlignment="true" applyProtection="false">
      <alignment horizontal="general" vertical="bottom" textRotation="0" wrapText="true" indent="0" shrinkToFit="false"/>
      <protection locked="true" hidden="false"/>
    </xf>
    <xf numFmtId="164" fontId="30" fillId="0" borderId="49" xfId="0" applyFont="true" applyBorder="true" applyAlignment="true" applyProtection="false">
      <alignment horizontal="general" vertical="bottom" textRotation="0" wrapText="true" indent="0" shrinkToFit="false"/>
      <protection locked="true" hidden="false"/>
    </xf>
    <xf numFmtId="164" fontId="30" fillId="0" borderId="22" xfId="0" applyFont="true" applyBorder="true" applyAlignment="true" applyProtection="false">
      <alignment horizontal="general" vertical="bottom" textRotation="0" wrapText="true" indent="0" shrinkToFit="false"/>
      <protection locked="true" hidden="false"/>
    </xf>
    <xf numFmtId="164" fontId="24" fillId="0" borderId="70" xfId="0" applyFont="true" applyBorder="true" applyAlignment="true" applyProtection="false">
      <alignment horizontal="center" vertical="bottom" textRotation="0" wrapText="false" indent="0" shrinkToFit="false"/>
      <protection locked="true" hidden="false"/>
    </xf>
    <xf numFmtId="187" fontId="24" fillId="0" borderId="34" xfId="0" applyFont="true" applyBorder="true" applyAlignment="tru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general" vertical="bottom" textRotation="0" wrapText="false" indent="0" shrinkToFit="false"/>
      <protection locked="true" hidden="false"/>
    </xf>
    <xf numFmtId="195" fontId="24" fillId="0" borderId="7" xfId="0" applyFont="true" applyBorder="true" applyAlignment="true" applyProtection="false">
      <alignment horizontal="general" vertical="bottom" textRotation="0" wrapText="false" indent="0" shrinkToFit="false"/>
      <protection locked="true" hidden="false"/>
    </xf>
    <xf numFmtId="164" fontId="24" fillId="0" borderId="9" xfId="0" applyFont="true" applyBorder="true" applyAlignment="true" applyProtection="false">
      <alignment horizontal="center" vertical="bottom" textRotation="0" wrapText="false" indent="0" shrinkToFit="false"/>
      <protection locked="true" hidden="false"/>
    </xf>
    <xf numFmtId="164" fontId="24" fillId="0" borderId="71" xfId="0" applyFont="true" applyBorder="true" applyAlignment="true" applyProtection="false">
      <alignment horizontal="center" vertical="bottom" textRotation="0" wrapText="false" indent="0" shrinkToFit="false"/>
      <protection locked="true" hidden="false"/>
    </xf>
    <xf numFmtId="187" fontId="24" fillId="0" borderId="29" xfId="0" applyFont="true" applyBorder="true" applyAlignment="true" applyProtection="false">
      <alignment horizontal="general" vertical="bottom" textRotation="0" wrapText="false" indent="0" shrinkToFit="false"/>
      <protection locked="true" hidden="false"/>
    </xf>
    <xf numFmtId="187" fontId="24" fillId="0" borderId="36" xfId="0" applyFont="true" applyBorder="true" applyAlignment="true" applyProtection="false">
      <alignment horizontal="general" vertical="bottom" textRotation="0" wrapText="false" indent="0" shrinkToFit="false"/>
      <protection locked="true" hidden="false"/>
    </xf>
    <xf numFmtId="187" fontId="24" fillId="0" borderId="30" xfId="0" applyFont="true" applyBorder="true" applyAlignment="true" applyProtection="false">
      <alignment horizontal="general" vertical="bottom" textRotation="0" wrapText="false" indent="0" shrinkToFit="false"/>
      <protection locked="true" hidden="false"/>
    </xf>
    <xf numFmtId="195" fontId="56" fillId="0" borderId="5" xfId="0" applyFont="true" applyBorder="true" applyAlignment="true" applyProtection="false">
      <alignment horizontal="general" vertical="bottom" textRotation="0" wrapText="true" indent="0" shrinkToFit="false"/>
      <protection locked="true" hidden="false"/>
    </xf>
    <xf numFmtId="164" fontId="30" fillId="0" borderId="37" xfId="0" applyFont="true" applyBorder="true" applyAlignment="true" applyProtection="false">
      <alignment horizontal="center" vertical="bottom" textRotation="0" wrapText="false" indent="0" shrinkToFit="false"/>
      <protection locked="true" hidden="false"/>
    </xf>
    <xf numFmtId="187" fontId="30" fillId="0" borderId="17" xfId="0" applyFont="true" applyBorder="true" applyAlignment="true" applyProtection="false">
      <alignment horizontal="general" vertical="bottom" textRotation="0" wrapText="false" indent="0" shrinkToFit="false"/>
      <protection locked="true" hidden="false"/>
    </xf>
    <xf numFmtId="187" fontId="30" fillId="0" borderId="54" xfId="0" applyFont="true" applyBorder="true" applyAlignment="true" applyProtection="false">
      <alignment horizontal="general" vertical="bottom" textRotation="0" wrapText="false" indent="0" shrinkToFit="false"/>
      <protection locked="true" hidden="false"/>
    </xf>
    <xf numFmtId="187" fontId="30" fillId="0" borderId="18" xfId="0" applyFont="true" applyBorder="true" applyAlignment="true" applyProtection="false">
      <alignment horizontal="general" vertical="bottom" textRotation="0" wrapText="false" indent="0" shrinkToFit="false"/>
      <protection locked="true" hidden="false"/>
    </xf>
    <xf numFmtId="164" fontId="30" fillId="20" borderId="23" xfId="0" applyFont="true" applyBorder="true" applyAlignment="true" applyProtection="false">
      <alignment horizontal="general" vertical="bottom" textRotation="0" wrapText="true" indent="0" shrinkToFit="false"/>
      <protection locked="true" hidden="false"/>
    </xf>
    <xf numFmtId="187" fontId="30" fillId="20" borderId="34" xfId="0" applyFont="true" applyBorder="true" applyAlignment="true" applyProtection="false">
      <alignment horizontal="general" vertical="bottom" textRotation="0" wrapText="false" indent="0" shrinkToFit="false"/>
      <protection locked="true" hidden="false"/>
    </xf>
    <xf numFmtId="187" fontId="24" fillId="0" borderId="55" xfId="0" applyFont="true" applyBorder="true" applyAlignment="true" applyProtection="false">
      <alignment horizontal="general" vertical="bottom" textRotation="0" wrapText="false" indent="0" shrinkToFit="false"/>
      <protection locked="true" hidden="false"/>
    </xf>
    <xf numFmtId="164" fontId="48" fillId="0" borderId="71" xfId="0" applyFont="true" applyBorder="true" applyAlignment="true" applyProtection="false">
      <alignment horizontal="center" vertical="bottom" textRotation="0" wrapText="false" indent="0" shrinkToFit="false"/>
      <protection locked="true" hidden="false"/>
    </xf>
    <xf numFmtId="187" fontId="48" fillId="0" borderId="55" xfId="0" applyFont="true" applyBorder="true" applyAlignment="true" applyProtection="false">
      <alignment horizontal="general" vertical="bottom" textRotation="0" wrapText="false" indent="0" shrinkToFit="false"/>
      <protection locked="true" hidden="false"/>
    </xf>
    <xf numFmtId="164" fontId="30" fillId="0" borderId="7" xfId="0" applyFont="true" applyBorder="true" applyAlignment="true" applyProtection="false">
      <alignment horizontal="general" vertical="bottom" textRotation="0" wrapText="true" indent="0" shrinkToFit="false"/>
      <protection locked="true" hidden="false"/>
    </xf>
    <xf numFmtId="187" fontId="30" fillId="0" borderId="53" xfId="0" applyFont="true" applyBorder="true" applyAlignment="true" applyProtection="false">
      <alignment horizontal="general" vertical="bottom" textRotation="0" wrapText="false" indent="0" shrinkToFit="false"/>
      <protection locked="true" hidden="false"/>
    </xf>
    <xf numFmtId="164" fontId="26" fillId="0" borderId="13" xfId="0" applyFont="true" applyBorder="true" applyAlignment="true" applyProtection="false">
      <alignment horizontal="left" vertical="bottom" textRotation="0" wrapText="false" indent="0" shrinkToFit="false"/>
      <protection locked="true" hidden="false"/>
    </xf>
    <xf numFmtId="164" fontId="26" fillId="17" borderId="3" xfId="0" applyFont="true" applyBorder="true" applyAlignment="true" applyProtection="false">
      <alignment horizontal="center" vertical="bottom" textRotation="0" wrapText="false" indent="0" shrinkToFit="false"/>
      <protection locked="true" hidden="false"/>
    </xf>
    <xf numFmtId="164" fontId="22" fillId="17" borderId="6" xfId="0" applyFont="true" applyBorder="true" applyAlignment="true" applyProtection="false">
      <alignment horizontal="center" vertical="bottom" textRotation="0" wrapText="false" indent="0" shrinkToFit="false"/>
      <protection locked="true" hidden="false"/>
    </xf>
    <xf numFmtId="164" fontId="27" fillId="17" borderId="6" xfId="0" applyFont="true" applyBorder="true" applyAlignment="true" applyProtection="false">
      <alignment horizontal="center" vertical="bottom" textRotation="0" wrapText="false" indent="0" shrinkToFit="false"/>
      <protection locked="true" hidden="false"/>
    </xf>
    <xf numFmtId="164" fontId="34" fillId="17" borderId="6" xfId="0" applyFont="true" applyBorder="true" applyAlignment="true" applyProtection="false">
      <alignment horizontal="center" vertical="bottom" textRotation="0" wrapText="false" indent="0" shrinkToFit="false"/>
      <protection locked="true" hidden="false"/>
    </xf>
    <xf numFmtId="164" fontId="26" fillId="0" borderId="14" xfId="0" applyFont="true" applyBorder="true" applyAlignment="true" applyProtection="false">
      <alignment horizontal="left" vertical="bottom" textRotation="0" wrapText="false" indent="0" shrinkToFit="false"/>
      <protection locked="true" hidden="false"/>
    </xf>
    <xf numFmtId="164" fontId="59" fillId="17" borderId="8" xfId="0" applyFont="true" applyBorder="true" applyAlignment="true" applyProtection="false">
      <alignment horizontal="center" vertical="bottom" textRotation="0" wrapText="false" indent="0" shrinkToFit="false"/>
      <protection locked="true" hidden="false"/>
    </xf>
    <xf numFmtId="164" fontId="59" fillId="0" borderId="7" xfId="0" applyFont="true" applyBorder="true" applyAlignment="true" applyProtection="false">
      <alignment horizontal="center" vertical="bottom" textRotation="0" wrapText="false" indent="0" shrinkToFit="false"/>
      <protection locked="true" hidden="false"/>
    </xf>
    <xf numFmtId="164" fontId="59" fillId="0" borderId="8" xfId="0" applyFont="true" applyBorder="true" applyAlignment="true" applyProtection="false">
      <alignment horizontal="center" vertical="bottom" textRotation="0" wrapText="false" indent="0" shrinkToFit="false"/>
      <protection locked="true" hidden="false"/>
    </xf>
    <xf numFmtId="164" fontId="34" fillId="0" borderId="9" xfId="0" applyFont="true" applyBorder="true" applyAlignment="true" applyProtection="false">
      <alignment horizontal="center" vertical="bottom" textRotation="0" wrapText="false" indent="0" shrinkToFit="false"/>
      <protection locked="true" hidden="false"/>
    </xf>
    <xf numFmtId="164" fontId="34" fillId="0" borderId="31" xfId="0" applyFont="true" applyBorder="true" applyAlignment="true" applyProtection="false">
      <alignment horizontal="left" vertical="bottom" textRotation="0" wrapText="false" indent="0" shrinkToFit="false"/>
      <protection locked="true" hidden="false"/>
    </xf>
    <xf numFmtId="164" fontId="43" fillId="0" borderId="3" xfId="0" applyFont="true" applyBorder="true" applyAlignment="true" applyProtection="false">
      <alignment horizontal="left" vertical="bottom" textRotation="0" wrapText="false" indent="0" shrinkToFit="false"/>
      <protection locked="true" hidden="false"/>
    </xf>
    <xf numFmtId="173" fontId="43" fillId="0" borderId="3" xfId="0" applyFont="true" applyBorder="true" applyAlignment="true" applyProtection="false">
      <alignment horizontal="general" vertical="bottom" textRotation="0" wrapText="false" indent="0" shrinkToFit="false"/>
      <protection locked="true" hidden="false"/>
    </xf>
    <xf numFmtId="173" fontId="43" fillId="0" borderId="3" xfId="0" applyFont="true" applyBorder="true" applyAlignment="true" applyProtection="false">
      <alignment horizontal="right" vertical="bottom" textRotation="0" wrapText="false" indent="0" shrinkToFit="false"/>
      <protection locked="true" hidden="false"/>
    </xf>
    <xf numFmtId="164" fontId="30" fillId="0" borderId="8" xfId="0" applyFont="true" applyBorder="true" applyAlignment="true" applyProtection="false">
      <alignment horizontal="left" vertical="bottom" textRotation="0" wrapText="false" indent="0" shrinkToFit="false"/>
      <protection locked="true" hidden="false"/>
    </xf>
    <xf numFmtId="164" fontId="34" fillId="0" borderId="0" xfId="0" applyFont="true" applyBorder="true" applyAlignment="true" applyProtection="false">
      <alignment horizontal="left" vertical="bottom" textRotation="0" wrapText="false" indent="0" shrinkToFit="false"/>
      <protection locked="true" hidden="false"/>
    </xf>
    <xf numFmtId="164" fontId="30" fillId="17" borderId="7" xfId="0" applyFont="true" applyBorder="true" applyAlignment="true" applyProtection="false">
      <alignment horizontal="left" vertical="bottom" textRotation="0" wrapText="false" indent="0" shrinkToFit="false"/>
      <protection locked="true" hidden="false"/>
    </xf>
    <xf numFmtId="173" fontId="30" fillId="17" borderId="38" xfId="0" applyFont="true" applyBorder="true" applyAlignment="true" applyProtection="false">
      <alignment horizontal="general" vertical="bottom" textRotation="0" wrapText="false" indent="0" shrinkToFit="false"/>
      <protection locked="true" hidden="false"/>
    </xf>
    <xf numFmtId="203" fontId="30" fillId="17" borderId="38" xfId="0" applyFont="true" applyBorder="true" applyAlignment="true" applyProtection="false">
      <alignment horizontal="general" vertical="bottom" textRotation="0" wrapText="false" indent="0" shrinkToFit="false"/>
      <protection locked="true" hidden="false"/>
    </xf>
    <xf numFmtId="173" fontId="30" fillId="17" borderId="15" xfId="0" applyFont="true" applyBorder="true" applyAlignment="true" applyProtection="false">
      <alignment horizontal="general" vertical="bottom" textRotation="0" wrapText="false" indent="0" shrinkToFit="false"/>
      <protection locked="true" hidden="false"/>
    </xf>
    <xf numFmtId="196" fontId="30" fillId="17" borderId="10" xfId="0" applyFont="true" applyBorder="true" applyAlignment="true" applyProtection="false">
      <alignment horizontal="general" vertical="bottom" textRotation="0" wrapText="false" indent="0" shrinkToFit="false"/>
      <protection locked="true" hidden="false"/>
    </xf>
    <xf numFmtId="196" fontId="30" fillId="17" borderId="32" xfId="0" applyFont="true" applyBorder="true" applyAlignment="true" applyProtection="false">
      <alignment horizontal="general" vertical="bottom" textRotation="0" wrapText="false" indent="0" shrinkToFit="false"/>
      <protection locked="true" hidden="false"/>
    </xf>
    <xf numFmtId="164" fontId="30" fillId="0" borderId="5" xfId="0" applyFont="true" applyBorder="true" applyAlignment="true" applyProtection="false">
      <alignment horizontal="left" vertical="bottom" textRotation="0" wrapText="false" indent="0" shrinkToFit="false"/>
      <protection locked="true" hidden="false"/>
    </xf>
    <xf numFmtId="173" fontId="30" fillId="0" borderId="57" xfId="0" applyFont="true" applyBorder="true" applyAlignment="true" applyProtection="false">
      <alignment horizontal="general" vertical="bottom" textRotation="0" wrapText="false" indent="0" shrinkToFit="false"/>
      <protection locked="true" hidden="false"/>
    </xf>
    <xf numFmtId="173" fontId="30" fillId="0" borderId="59" xfId="0" applyFont="true" applyBorder="true" applyAlignment="true" applyProtection="false">
      <alignment horizontal="general" vertical="bottom" textRotation="0" wrapText="false" indent="0" shrinkToFit="false"/>
      <protection locked="true" hidden="false"/>
    </xf>
    <xf numFmtId="196" fontId="30" fillId="0" borderId="59" xfId="0" applyFont="true" applyBorder="true" applyAlignment="true" applyProtection="false">
      <alignment horizontal="general" vertical="bottom" textRotation="0" wrapText="false" indent="0" shrinkToFit="false"/>
      <protection locked="true" hidden="false"/>
    </xf>
    <xf numFmtId="196" fontId="30" fillId="0" borderId="79" xfId="0" applyFont="true" applyBorder="true" applyAlignment="true" applyProtection="false">
      <alignment horizontal="general" vertical="bottom" textRotation="0" wrapText="false" indent="0" shrinkToFit="false"/>
      <protection locked="true" hidden="false"/>
    </xf>
    <xf numFmtId="164" fontId="24" fillId="0" borderId="5" xfId="0" applyFont="true" applyBorder="true" applyAlignment="true" applyProtection="false">
      <alignment horizontal="left" vertical="bottom" textRotation="0" wrapText="false" indent="0" shrinkToFit="false"/>
      <protection locked="true" hidden="false"/>
    </xf>
    <xf numFmtId="204" fontId="24" fillId="0" borderId="40" xfId="0" applyFont="true" applyBorder="true" applyAlignment="true" applyProtection="false">
      <alignment horizontal="general" vertical="bottom" textRotation="0" wrapText="false" indent="0" shrinkToFit="false"/>
      <protection locked="true" hidden="false"/>
    </xf>
    <xf numFmtId="173" fontId="24" fillId="0" borderId="40" xfId="0" applyFont="true" applyBorder="true" applyAlignment="true" applyProtection="false">
      <alignment horizontal="general" vertical="bottom" textRotation="0" wrapText="false" indent="0" shrinkToFit="false"/>
      <protection locked="true" hidden="false"/>
    </xf>
    <xf numFmtId="196" fontId="24" fillId="0" borderId="40" xfId="0" applyFont="true" applyBorder="true" applyAlignment="true" applyProtection="false">
      <alignment horizontal="general" vertical="bottom" textRotation="0" wrapText="false" indent="0" shrinkToFit="false"/>
      <protection locked="true" hidden="false"/>
    </xf>
    <xf numFmtId="196" fontId="24" fillId="0" borderId="80" xfId="0" applyFont="true" applyBorder="true" applyAlignment="tru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general" vertical="bottom" textRotation="0" wrapText="false" indent="0" shrinkToFit="false"/>
      <protection locked="true" hidden="false"/>
    </xf>
    <xf numFmtId="164" fontId="24" fillId="20" borderId="5" xfId="0" applyFont="true" applyBorder="true" applyAlignment="true" applyProtection="false">
      <alignment horizontal="left" vertical="bottom" textRotation="0" wrapText="false" indent="0" shrinkToFit="false"/>
      <protection locked="true" hidden="false"/>
    </xf>
    <xf numFmtId="204" fontId="24" fillId="20" borderId="40" xfId="0" applyFont="true" applyBorder="true" applyAlignment="true" applyProtection="false">
      <alignment horizontal="general" vertical="bottom" textRotation="0" wrapText="false" indent="0" shrinkToFit="false"/>
      <protection locked="true" hidden="false"/>
    </xf>
    <xf numFmtId="196" fontId="24" fillId="20" borderId="40" xfId="0" applyFont="true" applyBorder="true" applyAlignment="true" applyProtection="false">
      <alignment horizontal="general" vertical="bottom" textRotation="0" wrapText="false" indent="0" shrinkToFit="false"/>
      <protection locked="true" hidden="false"/>
    </xf>
    <xf numFmtId="196" fontId="24" fillId="20" borderId="80" xfId="0" applyFont="true" applyBorder="true" applyAlignment="true" applyProtection="false">
      <alignment horizontal="general" vertical="bottom" textRotation="0" wrapText="false" indent="0" shrinkToFit="false"/>
      <protection locked="true" hidden="false"/>
    </xf>
    <xf numFmtId="164" fontId="24" fillId="0" borderId="23" xfId="0" applyFont="true" applyBorder="true" applyAlignment="true" applyProtection="false">
      <alignment horizontal="left" vertical="bottom" textRotation="0" wrapText="false" indent="0" shrinkToFit="false"/>
      <protection locked="true" hidden="false"/>
    </xf>
    <xf numFmtId="204" fontId="24" fillId="0" borderId="40" xfId="0" applyFont="true" applyBorder="true" applyAlignment="true" applyProtection="false">
      <alignment horizontal="general" vertical="bottom" textRotation="0" wrapText="false" indent="0" shrinkToFit="false"/>
      <protection locked="true" hidden="false"/>
    </xf>
    <xf numFmtId="173" fontId="24" fillId="0" borderId="40" xfId="0" applyFont="true" applyBorder="true" applyAlignment="true" applyProtection="false">
      <alignment horizontal="general" vertical="bottom" textRotation="0" wrapText="false" indent="0" shrinkToFit="false"/>
      <protection locked="true" hidden="false"/>
    </xf>
    <xf numFmtId="164" fontId="24" fillId="20" borderId="23" xfId="0" applyFont="true" applyBorder="true" applyAlignment="true" applyProtection="false">
      <alignment horizontal="left" vertical="bottom" textRotation="0" wrapText="false" indent="0" shrinkToFit="false"/>
      <protection locked="true" hidden="false"/>
    </xf>
    <xf numFmtId="173" fontId="24" fillId="20" borderId="40" xfId="0" applyFont="true" applyBorder="true" applyAlignment="true" applyProtection="false">
      <alignment horizontal="general" vertical="bottom" textRotation="0" wrapText="false" indent="0" shrinkToFit="false"/>
      <protection locked="true" hidden="false"/>
    </xf>
    <xf numFmtId="164" fontId="24" fillId="0" borderId="27" xfId="0" applyFont="true" applyBorder="true" applyAlignment="true" applyProtection="false">
      <alignment horizontal="left" vertical="bottom" textRotation="0" wrapText="false" indent="0" shrinkToFit="false"/>
      <protection locked="true" hidden="false"/>
    </xf>
    <xf numFmtId="173" fontId="24" fillId="0" borderId="35" xfId="0" applyFont="true" applyBorder="true" applyAlignment="true" applyProtection="false">
      <alignment horizontal="general" vertical="bottom" textRotation="0" wrapText="false" indent="0" shrinkToFit="false"/>
      <protection locked="true" hidden="false"/>
    </xf>
    <xf numFmtId="196" fontId="24" fillId="0" borderId="35" xfId="0" applyFont="true" applyBorder="true" applyAlignment="true" applyProtection="false">
      <alignment horizontal="general" vertical="bottom" textRotation="0" wrapText="false" indent="0" shrinkToFit="false"/>
      <protection locked="true" hidden="false"/>
    </xf>
    <xf numFmtId="196" fontId="24" fillId="0" borderId="81" xfId="0" applyFont="true" applyBorder="true" applyAlignment="true" applyProtection="false">
      <alignment horizontal="general" vertical="bottom" textRotation="0" wrapText="false" indent="0" shrinkToFit="false"/>
      <protection locked="true" hidden="false"/>
    </xf>
    <xf numFmtId="164" fontId="43" fillId="0" borderId="0" xfId="0" applyFont="true" applyBorder="true" applyAlignment="true" applyProtection="false">
      <alignment horizontal="left" vertical="bottom" textRotation="0" wrapText="false" indent="0" shrinkToFit="false"/>
      <protection locked="true" hidden="false"/>
    </xf>
    <xf numFmtId="173" fontId="43" fillId="0" borderId="0" xfId="0" applyFont="true" applyBorder="true" applyAlignment="true" applyProtection="false">
      <alignment horizontal="general" vertical="bottom" textRotation="0" wrapText="false" indent="0" shrinkToFit="false"/>
      <protection locked="true" hidden="false"/>
    </xf>
    <xf numFmtId="173" fontId="43" fillId="0" borderId="0" xfId="0" applyFont="true" applyBorder="true" applyAlignment="true" applyProtection="false">
      <alignment horizontal="right" vertical="bottom" textRotation="0" wrapText="false" indent="0" shrinkToFit="false"/>
      <protection locked="true" hidden="false"/>
    </xf>
    <xf numFmtId="164" fontId="43" fillId="0" borderId="19" xfId="0" applyFont="true" applyBorder="true" applyAlignment="true" applyProtection="false">
      <alignment horizontal="left" vertical="bottom" textRotation="0" wrapText="false" indent="0" shrinkToFit="false"/>
      <protection locked="true" hidden="false"/>
    </xf>
    <xf numFmtId="173" fontId="43" fillId="0" borderId="21" xfId="0" applyFont="true" applyBorder="true" applyAlignment="true" applyProtection="false">
      <alignment horizontal="general" vertical="bottom" textRotation="0" wrapText="false" indent="0" shrinkToFit="false"/>
      <protection locked="true" hidden="false"/>
    </xf>
    <xf numFmtId="173" fontId="43" fillId="0" borderId="76" xfId="0" applyFont="true" applyBorder="true" applyAlignment="true" applyProtection="false">
      <alignment horizontal="general" vertical="bottom" textRotation="0" wrapText="false" indent="0" shrinkToFit="false"/>
      <protection locked="true" hidden="false"/>
    </xf>
    <xf numFmtId="196" fontId="30" fillId="0" borderId="57" xfId="0" applyFont="true" applyBorder="true" applyAlignment="true" applyProtection="false">
      <alignment horizontal="general" vertical="bottom" textRotation="0" wrapText="false" indent="0" shrinkToFit="false"/>
      <protection locked="true" hidden="false"/>
    </xf>
    <xf numFmtId="196" fontId="30" fillId="0" borderId="21" xfId="0" applyFont="true" applyBorder="true" applyAlignment="true" applyProtection="false">
      <alignment horizontal="general" vertical="bottom" textRotation="0" wrapText="false" indent="0" shrinkToFit="false"/>
      <protection locked="true" hidden="false"/>
    </xf>
    <xf numFmtId="196" fontId="30" fillId="0" borderId="22" xfId="0" applyFont="true" applyBorder="true" applyAlignment="true" applyProtection="false">
      <alignment horizontal="general" vertical="bottom" textRotation="0" wrapText="false" indent="0" shrinkToFit="false"/>
      <protection locked="true" hidden="false"/>
    </xf>
    <xf numFmtId="164" fontId="29" fillId="0" borderId="23" xfId="0" applyFont="true" applyBorder="true" applyAlignment="true" applyProtection="false">
      <alignment horizontal="left" vertical="bottom" textRotation="0" wrapText="false" indent="0" shrinkToFit="false"/>
      <protection locked="true" hidden="false"/>
    </xf>
    <xf numFmtId="173" fontId="29" fillId="0" borderId="25" xfId="0" applyFont="true" applyBorder="true" applyAlignment="true" applyProtection="false">
      <alignment horizontal="general" vertical="bottom" textRotation="0" wrapText="false" indent="0" shrinkToFit="false"/>
      <protection locked="true" hidden="false"/>
    </xf>
    <xf numFmtId="189" fontId="29" fillId="0" borderId="25" xfId="0" applyFont="true" applyBorder="true" applyAlignment="true" applyProtection="false">
      <alignment horizontal="general" vertical="bottom" textRotation="0" wrapText="false" indent="0" shrinkToFit="false"/>
      <protection locked="true" hidden="false"/>
    </xf>
    <xf numFmtId="189" fontId="29" fillId="0" borderId="70" xfId="0" applyFont="true" applyBorder="true" applyAlignment="true" applyProtection="false">
      <alignment horizontal="general" vertical="bottom" textRotation="0" wrapText="false" indent="0" shrinkToFit="false"/>
      <protection locked="true" hidden="false"/>
    </xf>
    <xf numFmtId="196" fontId="30" fillId="0" borderId="40" xfId="0" applyFont="true" applyBorder="true" applyAlignment="true" applyProtection="false">
      <alignment horizontal="general" vertical="bottom" textRotation="0" wrapText="false" indent="0" shrinkToFit="false"/>
      <protection locked="true" hidden="false"/>
    </xf>
    <xf numFmtId="196" fontId="30" fillId="0" borderId="25" xfId="0" applyFont="true" applyBorder="true" applyAlignment="true" applyProtection="false">
      <alignment horizontal="general" vertical="bottom" textRotation="0" wrapText="false" indent="0" shrinkToFit="false"/>
      <protection locked="true" hidden="false"/>
    </xf>
    <xf numFmtId="196" fontId="30" fillId="0" borderId="26" xfId="0" applyFont="true" applyBorder="true" applyAlignment="true" applyProtection="false">
      <alignment horizontal="general" vertical="bottom" textRotation="0" wrapText="false" indent="0" shrinkToFit="false"/>
      <protection locked="true" hidden="false"/>
    </xf>
    <xf numFmtId="164" fontId="29" fillId="0" borderId="27" xfId="0" applyFont="true" applyBorder="true" applyAlignment="true" applyProtection="false">
      <alignment horizontal="left" vertical="bottom" textRotation="0" wrapText="false" indent="0" shrinkToFit="false"/>
      <protection locked="true" hidden="false"/>
    </xf>
    <xf numFmtId="173" fontId="29" fillId="0" borderId="29" xfId="0" applyFont="true" applyBorder="true" applyAlignment="true" applyProtection="false">
      <alignment horizontal="general" vertical="bottom" textRotation="0" wrapText="false" indent="0" shrinkToFit="false"/>
      <protection locked="true" hidden="false"/>
    </xf>
    <xf numFmtId="189" fontId="29" fillId="0" borderId="29" xfId="0" applyFont="true" applyBorder="true" applyAlignment="true" applyProtection="false">
      <alignment horizontal="general" vertical="bottom" textRotation="0" wrapText="false" indent="0" shrinkToFit="false"/>
      <protection locked="true" hidden="false"/>
    </xf>
    <xf numFmtId="189" fontId="29" fillId="0" borderId="73" xfId="0" applyFont="true" applyBorder="true" applyAlignment="true" applyProtection="false">
      <alignment horizontal="general" vertical="bottom" textRotation="0" wrapText="false" indent="0" shrinkToFit="false"/>
      <protection locked="true" hidden="false"/>
    </xf>
    <xf numFmtId="196" fontId="30" fillId="0" borderId="35" xfId="0" applyFont="true" applyBorder="true" applyAlignment="true" applyProtection="false">
      <alignment horizontal="general" vertical="bottom" textRotation="0" wrapText="false" indent="0" shrinkToFit="false"/>
      <protection locked="true" hidden="false"/>
    </xf>
    <xf numFmtId="196" fontId="30" fillId="0" borderId="29" xfId="0" applyFont="true" applyBorder="true" applyAlignment="true" applyProtection="false">
      <alignment horizontal="general" vertical="bottom" textRotation="0" wrapText="false" indent="0" shrinkToFit="false"/>
      <protection locked="true" hidden="false"/>
    </xf>
    <xf numFmtId="196" fontId="30" fillId="0" borderId="30" xfId="0" applyFont="true" applyBorder="true" applyAlignment="true" applyProtection="false">
      <alignment horizontal="general" vertical="bottom" textRotation="0" wrapText="false" indent="0" shrinkToFit="false"/>
      <protection locked="true" hidden="false"/>
    </xf>
    <xf numFmtId="173" fontId="43" fillId="0" borderId="15" xfId="0" applyFont="true" applyBorder="true" applyAlignment="true" applyProtection="false">
      <alignment horizontal="general" vertical="bottom" textRotation="0" wrapText="false" indent="0" shrinkToFit="false"/>
      <protection locked="true" hidden="false"/>
    </xf>
    <xf numFmtId="164" fontId="43" fillId="0" borderId="31" xfId="0" applyFont="true" applyBorder="true" applyAlignment="true" applyProtection="false">
      <alignment horizontal="left" vertical="bottom" textRotation="0" wrapText="false" indent="0" shrinkToFit="false"/>
      <protection locked="true" hidden="false"/>
    </xf>
    <xf numFmtId="173" fontId="43" fillId="0" borderId="11" xfId="0" applyFont="true" applyBorder="true" applyAlignment="true" applyProtection="false">
      <alignment horizontal="general" vertical="bottom" textRotation="0" wrapText="false" indent="0" shrinkToFit="false"/>
      <protection locked="true" hidden="false"/>
    </xf>
    <xf numFmtId="173" fontId="43" fillId="0" borderId="39" xfId="0" applyFont="true" applyBorder="true" applyAlignment="true" applyProtection="false">
      <alignment horizontal="general" vertical="bottom" textRotation="0" wrapText="false" indent="0" shrinkToFit="false"/>
      <protection locked="true" hidden="false"/>
    </xf>
    <xf numFmtId="196" fontId="30" fillId="0" borderId="10" xfId="0" applyFont="true" applyBorder="true" applyAlignment="true" applyProtection="false">
      <alignment horizontal="general" vertical="bottom" textRotation="0" wrapText="false" indent="0" shrinkToFit="false"/>
      <protection locked="true" hidden="false"/>
    </xf>
    <xf numFmtId="196" fontId="30" fillId="0" borderId="11" xfId="0" applyFont="true" applyBorder="true" applyAlignment="true" applyProtection="false">
      <alignment horizontal="general" vertical="bottom" textRotation="0" wrapText="false" indent="0" shrinkToFit="false"/>
      <protection locked="true" hidden="false"/>
    </xf>
    <xf numFmtId="196" fontId="30" fillId="0" borderId="12" xfId="0" applyFont="true" applyBorder="true" applyAlignment="true" applyProtection="false">
      <alignment horizontal="general" vertical="bottom" textRotation="0" wrapText="false" indent="0" shrinkToFit="false"/>
      <protection locked="true" hidden="false"/>
    </xf>
    <xf numFmtId="171" fontId="34" fillId="0" borderId="0" xfId="0" applyFont="true" applyBorder="true" applyAlignment="true" applyProtection="false">
      <alignment horizontal="general" vertical="bottom" textRotation="0" wrapText="false" indent="0" shrinkToFit="false"/>
      <protection locked="true" hidden="false"/>
    </xf>
    <xf numFmtId="173" fontId="30" fillId="17" borderId="11" xfId="0" applyFont="true" applyBorder="true" applyAlignment="true" applyProtection="false">
      <alignment horizontal="general" vertical="bottom" textRotation="0" wrapText="false" indent="0" shrinkToFit="false"/>
      <protection locked="true" hidden="false"/>
    </xf>
    <xf numFmtId="173" fontId="30" fillId="17" borderId="12" xfId="0" applyFont="true" applyBorder="true" applyAlignment="true" applyProtection="false">
      <alignment horizontal="general" vertical="bottom" textRotation="0" wrapText="false" indent="0" shrinkToFit="false"/>
      <protection locked="true" hidden="false"/>
    </xf>
    <xf numFmtId="164" fontId="30" fillId="22" borderId="5" xfId="0" applyFont="true" applyBorder="true" applyAlignment="true" applyProtection="false">
      <alignment horizontal="left" vertical="bottom" textRotation="0" wrapText="false" indent="0" shrinkToFit="false"/>
      <protection locked="true" hidden="false"/>
    </xf>
    <xf numFmtId="173" fontId="30" fillId="22" borderId="21" xfId="0" applyFont="true" applyBorder="true" applyAlignment="true" applyProtection="false">
      <alignment horizontal="general" vertical="bottom" textRotation="0" wrapText="false" indent="0" shrinkToFit="false"/>
      <protection locked="true" hidden="false"/>
    </xf>
    <xf numFmtId="173" fontId="30" fillId="22" borderId="33" xfId="0" applyFont="true" applyBorder="true" applyAlignment="true" applyProtection="false">
      <alignment horizontal="general" vertical="bottom" textRotation="0" wrapText="false" indent="0" shrinkToFit="false"/>
      <protection locked="true" hidden="false"/>
    </xf>
    <xf numFmtId="173" fontId="30" fillId="22" borderId="22" xfId="0" applyFont="true" applyBorder="true" applyAlignment="true" applyProtection="false">
      <alignment horizontal="general" vertical="bottom" textRotation="0" wrapText="false" indent="0" shrinkToFit="false"/>
      <protection locked="true" hidden="false"/>
    </xf>
    <xf numFmtId="173" fontId="24" fillId="0" borderId="25" xfId="0" applyFont="true" applyBorder="true" applyAlignment="true" applyProtection="false">
      <alignment horizontal="general" vertical="bottom" textRotation="0" wrapText="false" indent="0" shrinkToFit="false"/>
      <protection locked="true" hidden="false"/>
    </xf>
    <xf numFmtId="173" fontId="24" fillId="0" borderId="34" xfId="0" applyFont="true" applyBorder="true" applyAlignment="true" applyProtection="false">
      <alignment horizontal="general" vertical="bottom" textRotation="0" wrapText="false" indent="0" shrinkToFit="false"/>
      <protection locked="true" hidden="false"/>
    </xf>
    <xf numFmtId="173" fontId="24" fillId="0" borderId="26" xfId="0" applyFont="true" applyBorder="true" applyAlignment="true" applyProtection="false">
      <alignment horizontal="general" vertical="bottom" textRotation="0" wrapText="false" indent="0" shrinkToFit="false"/>
      <protection locked="true" hidden="false"/>
    </xf>
    <xf numFmtId="170" fontId="24" fillId="0" borderId="23" xfId="0" applyFont="true" applyBorder="true" applyAlignment="true" applyProtection="false">
      <alignment horizontal="left" vertical="bottom" textRotation="0" wrapText="false" indent="0" shrinkToFit="false"/>
      <protection locked="true" hidden="false"/>
    </xf>
    <xf numFmtId="204" fontId="24" fillId="0" borderId="29" xfId="0" applyFont="true" applyBorder="true" applyAlignment="true" applyProtection="false">
      <alignment horizontal="general" vertical="bottom" textRotation="0" wrapText="false" indent="0" shrinkToFit="false"/>
      <protection locked="true" hidden="false"/>
    </xf>
    <xf numFmtId="204" fontId="24" fillId="0" borderId="36" xfId="0" applyFont="true" applyBorder="true" applyAlignment="true" applyProtection="false">
      <alignment horizontal="general" vertical="bottom" textRotation="0" wrapText="false" indent="0" shrinkToFit="false"/>
      <protection locked="true" hidden="false"/>
    </xf>
    <xf numFmtId="204" fontId="24" fillId="0" borderId="30" xfId="0" applyFont="true" applyBorder="true" applyAlignment="true" applyProtection="false">
      <alignment horizontal="general" vertical="bottom" textRotation="0" wrapText="false" indent="0" shrinkToFit="false"/>
      <protection locked="true" hidden="false"/>
    </xf>
    <xf numFmtId="173" fontId="34" fillId="0" borderId="0" xfId="0" applyFont="true" applyBorder="false" applyAlignment="tru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30" fillId="17" borderId="67" xfId="0" applyFont="true" applyBorder="true" applyAlignment="true" applyProtection="false">
      <alignment horizontal="general" vertical="bottom" textRotation="0" wrapText="false" indent="0" shrinkToFit="false"/>
      <protection locked="true" hidden="false"/>
    </xf>
    <xf numFmtId="173" fontId="30" fillId="22" borderId="57" xfId="0" applyFont="true" applyBorder="true" applyAlignment="true" applyProtection="false">
      <alignment horizontal="general" vertical="bottom" textRotation="0" wrapText="false" indent="0" shrinkToFit="false"/>
      <protection locked="true" hidden="false"/>
    </xf>
    <xf numFmtId="173" fontId="30" fillId="22" borderId="75" xfId="0" applyFont="true" applyBorder="true" applyAlignment="true" applyProtection="false">
      <alignment horizontal="general" vertical="bottom" textRotation="0" wrapText="false" indent="0" shrinkToFit="false"/>
      <protection locked="true" hidden="false"/>
    </xf>
    <xf numFmtId="173" fontId="24" fillId="0" borderId="69" xfId="0" applyFont="true" applyBorder="true" applyAlignment="true" applyProtection="false">
      <alignment horizontal="general" vertical="bottom" textRotation="0" wrapText="false" indent="0" shrinkToFit="false"/>
      <protection locked="true" hidden="false"/>
    </xf>
    <xf numFmtId="164" fontId="24" fillId="0" borderId="7" xfId="0" applyFont="true" applyBorder="true" applyAlignment="true" applyProtection="false">
      <alignment horizontal="left" vertical="bottom" textRotation="0" wrapText="false" indent="0" shrinkToFit="false"/>
      <protection locked="true" hidden="false"/>
    </xf>
    <xf numFmtId="173" fontId="24" fillId="0" borderId="29" xfId="0" applyFont="true" applyBorder="true" applyAlignment="true" applyProtection="false">
      <alignment horizontal="general" vertical="bottom" textRotation="0" wrapText="false" indent="0" shrinkToFit="false"/>
      <protection locked="true" hidden="false"/>
    </xf>
    <xf numFmtId="173" fontId="24" fillId="0" borderId="72" xfId="0" applyFont="true" applyBorder="true" applyAlignment="true" applyProtection="false">
      <alignment horizontal="general" vertical="bottom" textRotation="0" wrapText="false" indent="0" shrinkToFit="false"/>
      <protection locked="true" hidden="false"/>
    </xf>
    <xf numFmtId="164" fontId="30" fillId="20" borderId="8" xfId="0" applyFont="true" applyBorder="true" applyAlignment="true" applyProtection="false">
      <alignment horizontal="left" vertical="bottom" textRotation="0" wrapText="false" indent="0" shrinkToFit="false"/>
      <protection locked="true" hidden="false"/>
    </xf>
    <xf numFmtId="173" fontId="30" fillId="17" borderId="10" xfId="0" applyFont="true" applyBorder="true" applyAlignment="true" applyProtection="false">
      <alignment horizontal="general" vertical="bottom" textRotation="0" wrapText="false" indent="0" shrinkToFit="false"/>
      <protection locked="true" hidden="false"/>
    </xf>
    <xf numFmtId="164" fontId="24" fillId="0" borderId="5" xfId="0" applyFont="true" applyBorder="true" applyAlignment="true" applyProtection="false">
      <alignment horizontal="left" vertical="bottom" textRotation="0" wrapText="false" indent="0" shrinkToFit="false"/>
      <protection locked="true" hidden="false"/>
    </xf>
    <xf numFmtId="173" fontId="24" fillId="0" borderId="36" xfId="0" applyFont="true" applyBorder="true" applyAlignment="true" applyProtection="false">
      <alignment horizontal="general" vertical="bottom" textRotation="0" wrapText="false" indent="0" shrinkToFit="false"/>
      <protection locked="true" hidden="false"/>
    </xf>
    <xf numFmtId="173" fontId="24" fillId="0" borderId="30" xfId="0" applyFont="true" applyBorder="true" applyAlignment="true" applyProtection="false">
      <alignment horizontal="general" vertical="bottom" textRotation="0" wrapText="false" indent="0" shrinkToFit="false"/>
      <protection locked="true" hidden="false"/>
    </xf>
    <xf numFmtId="204" fontId="34" fillId="0" borderId="0" xfId="0" applyFont="true" applyBorder="false" applyAlignment="true" applyProtection="false">
      <alignment horizontal="general" vertical="bottom" textRotation="0" wrapText="false" indent="0" shrinkToFit="false"/>
      <protection locked="true" hidden="false"/>
    </xf>
    <xf numFmtId="193" fontId="24" fillId="0" borderId="23" xfId="0" applyFont="true" applyBorder="true" applyAlignment="true" applyProtection="false">
      <alignment horizontal="left" vertical="bottom" textRotation="0" wrapText="false" indent="0" shrinkToFit="false"/>
      <protection locked="true" hidden="false"/>
    </xf>
    <xf numFmtId="204" fontId="24" fillId="0" borderId="25" xfId="0" applyFont="true" applyBorder="true" applyAlignment="true" applyProtection="false">
      <alignment horizontal="general" vertical="bottom" textRotation="0" wrapText="false" indent="0" shrinkToFit="false"/>
      <protection locked="true" hidden="false"/>
    </xf>
    <xf numFmtId="204" fontId="24" fillId="0" borderId="26" xfId="0" applyFont="true" applyBorder="true" applyAlignment="true" applyProtection="false">
      <alignment horizontal="general" vertical="bottom" textRotation="0" wrapText="false" indent="0" shrinkToFit="false"/>
      <protection locked="true" hidden="false"/>
    </xf>
    <xf numFmtId="171" fontId="38" fillId="0" borderId="0" xfId="0" applyFont="true" applyBorder="false" applyAlignment="true" applyProtection="false">
      <alignment horizontal="general" vertical="center" textRotation="0" wrapText="true" indent="0" shrinkToFit="false"/>
      <protection locked="true" hidden="false"/>
    </xf>
    <xf numFmtId="193" fontId="24" fillId="0" borderId="40" xfId="0" applyFont="true" applyBorder="true" applyAlignment="true" applyProtection="false">
      <alignment horizontal="left" vertical="bottom" textRotation="0" wrapText="false" indent="0" shrinkToFit="false"/>
      <protection locked="true" hidden="false"/>
    </xf>
    <xf numFmtId="193" fontId="24" fillId="0" borderId="25" xfId="0" applyFont="true" applyBorder="true" applyAlignment="true" applyProtection="false">
      <alignment horizontal="left" vertical="bottom" textRotation="0" wrapText="false" indent="0" shrinkToFit="false"/>
      <protection locked="true" hidden="false"/>
    </xf>
    <xf numFmtId="193" fontId="24" fillId="0" borderId="26" xfId="0" applyFont="true" applyBorder="true" applyAlignment="true" applyProtection="false">
      <alignment horizontal="left" vertical="bottom" textRotation="0" wrapText="false" indent="0" shrinkToFit="false"/>
      <protection locked="true" hidden="false"/>
    </xf>
    <xf numFmtId="164" fontId="24" fillId="0" borderId="43" xfId="0" applyFont="true" applyBorder="true" applyAlignment="true" applyProtection="false">
      <alignment horizontal="left" vertical="bottom" textRotation="0" wrapText="false" indent="0" shrinkToFit="false"/>
      <protection locked="true" hidden="false"/>
    </xf>
    <xf numFmtId="173" fontId="24" fillId="0" borderId="3" xfId="0" applyFont="true" applyBorder="true" applyAlignment="true" applyProtection="false">
      <alignment horizontal="general" vertical="bottom" textRotation="0" wrapText="false" indent="0" shrinkToFit="false"/>
      <protection locked="true" hidden="false"/>
    </xf>
    <xf numFmtId="164" fontId="24" fillId="0" borderId="0" xfId="0" applyFont="true" applyBorder="true" applyAlignment="true" applyProtection="false">
      <alignment horizontal="left" vertical="bottom" textRotation="0" wrapText="false" indent="0" shrinkToFit="false"/>
      <protection locked="true" hidden="false"/>
    </xf>
    <xf numFmtId="165" fontId="34" fillId="0" borderId="0" xfId="0" applyFont="true" applyBorder="false" applyAlignment="true" applyProtection="false">
      <alignment horizontal="general" vertical="bottom" textRotation="0" wrapText="false" indent="0" shrinkToFit="false"/>
      <protection locked="true" hidden="false"/>
    </xf>
    <xf numFmtId="164" fontId="37" fillId="0" borderId="0" xfId="0" applyFont="true" applyBorder="true" applyAlignment="true" applyProtection="false">
      <alignment horizontal="left" vertical="center" textRotation="0" wrapText="true" indent="0" shrinkToFit="false"/>
      <protection locked="true" hidden="false"/>
    </xf>
    <xf numFmtId="205" fontId="38" fillId="0" borderId="0" xfId="0" applyFont="true" applyBorder="true" applyAlignment="true" applyProtection="false">
      <alignment horizontal="general" vertical="center" textRotation="0" wrapText="true" indent="0" shrinkToFit="false"/>
      <protection locked="true" hidden="false"/>
    </xf>
    <xf numFmtId="171" fontId="38" fillId="0" borderId="0" xfId="0" applyFont="true" applyBorder="false" applyAlignment="true" applyProtection="false">
      <alignment horizontal="general" vertical="center" textRotation="0" wrapText="false" indent="0" shrinkToFit="false"/>
      <protection locked="true" hidden="false"/>
    </xf>
    <xf numFmtId="164" fontId="62" fillId="0" borderId="0" xfId="0" applyFont="true" applyBorder="true" applyAlignment="true" applyProtection="false">
      <alignment horizontal="left" vertical="center" textRotation="0" wrapText="false" indent="0" shrinkToFit="false"/>
      <protection locked="true" hidden="false"/>
    </xf>
    <xf numFmtId="164" fontId="26" fillId="0" borderId="13" xfId="0" applyFont="true" applyBorder="true" applyAlignment="true" applyProtection="false">
      <alignment horizontal="center" vertical="bottom" textRotation="0" wrapText="false" indent="0" shrinkToFit="false"/>
      <protection locked="true" hidden="false"/>
    </xf>
    <xf numFmtId="164" fontId="22" fillId="17" borderId="2" xfId="0" applyFont="true" applyBorder="true" applyAlignment="true" applyProtection="false">
      <alignment horizontal="center" vertical="bottom" textRotation="0" wrapText="false" indent="0" shrinkToFit="false"/>
      <protection locked="true" hidden="false"/>
    </xf>
    <xf numFmtId="164" fontId="22" fillId="17" borderId="3" xfId="0" applyFont="true" applyBorder="true" applyAlignment="true" applyProtection="false">
      <alignment horizontal="center" vertical="bottom" textRotation="0" wrapText="false" indent="0" shrinkToFit="false"/>
      <protection locked="true" hidden="false"/>
    </xf>
    <xf numFmtId="164" fontId="22" fillId="17" borderId="5" xfId="0" applyFont="true" applyBorder="true" applyAlignment="true" applyProtection="false">
      <alignment horizontal="center" vertical="bottom" textRotation="0" wrapText="false" indent="0" shrinkToFit="false"/>
      <protection locked="true" hidden="false"/>
    </xf>
    <xf numFmtId="164" fontId="34" fillId="17" borderId="5" xfId="0" applyFont="true" applyBorder="true" applyAlignment="true" applyProtection="false">
      <alignment horizontal="center" vertical="bottom" textRotation="0" wrapText="false" indent="0" shrinkToFit="false"/>
      <protection locked="true" hidden="false"/>
    </xf>
    <xf numFmtId="164" fontId="59" fillId="17" borderId="7"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false" applyAlignment="true" applyProtection="false">
      <alignment horizontal="left" vertical="bottom" textRotation="0" wrapText="false" indent="0" shrinkToFit="false"/>
      <protection locked="true" hidden="false"/>
    </xf>
    <xf numFmtId="164" fontId="34" fillId="0" borderId="32" xfId="0" applyFont="true" applyBorder="true" applyAlignment="true" applyProtection="false">
      <alignment horizontal="left" vertical="bottom" textRotation="0" wrapText="false" indent="0" shrinkToFit="false"/>
      <protection locked="true" hidden="false"/>
    </xf>
    <xf numFmtId="164" fontId="30" fillId="0" borderId="67" xfId="0" applyFont="true" applyBorder="true" applyAlignment="true" applyProtection="false">
      <alignment horizontal="center" vertical="center" textRotation="0" wrapText="true" indent="0" shrinkToFit="false"/>
      <protection locked="true" hidden="false"/>
    </xf>
    <xf numFmtId="164" fontId="30" fillId="0" borderId="32" xfId="0" applyFont="true" applyBorder="true" applyAlignment="true" applyProtection="false">
      <alignment horizontal="center" vertical="center" textRotation="0" wrapText="false" indent="0" shrinkToFit="false"/>
      <protection locked="true" hidden="false"/>
    </xf>
    <xf numFmtId="164" fontId="30" fillId="0" borderId="3" xfId="0" applyFont="true" applyBorder="true" applyAlignment="true" applyProtection="false">
      <alignment horizontal="left" vertical="center" textRotation="0" wrapText="false" indent="0" shrinkToFit="false"/>
      <protection locked="true" hidden="false"/>
    </xf>
    <xf numFmtId="164" fontId="30" fillId="0" borderId="15" xfId="0" applyFont="true" applyBorder="true" applyAlignment="true" applyProtection="false">
      <alignment horizontal="left" vertical="center" textRotation="0" wrapText="false" indent="0" shrinkToFit="false"/>
      <protection locked="true" hidden="false"/>
    </xf>
    <xf numFmtId="164" fontId="30" fillId="0" borderId="15" xfId="0" applyFont="true" applyBorder="true" applyAlignment="true" applyProtection="false">
      <alignment horizontal="center" vertical="center" textRotation="0" wrapText="false" indent="0" shrinkToFit="false"/>
      <protection locked="true" hidden="false"/>
    </xf>
    <xf numFmtId="164" fontId="30" fillId="17" borderId="31" xfId="0" applyFont="true" applyBorder="true" applyAlignment="true" applyProtection="false">
      <alignment horizontal="left" vertical="bottom" textRotation="0" wrapText="false" indent="0" shrinkToFit="false"/>
      <protection locked="true" hidden="false"/>
    </xf>
    <xf numFmtId="193" fontId="30" fillId="17" borderId="11" xfId="15" applyFont="true" applyBorder="true" applyAlignment="true" applyProtection="true">
      <alignment horizontal="general" vertical="bottom" textRotation="0" wrapText="false" indent="0" shrinkToFit="false"/>
      <protection locked="true" hidden="false"/>
    </xf>
    <xf numFmtId="204" fontId="30" fillId="17" borderId="11" xfId="0" applyFont="true" applyBorder="true" applyAlignment="true" applyProtection="false">
      <alignment horizontal="general" vertical="bottom" textRotation="0" wrapText="false" indent="0" shrinkToFit="false"/>
      <protection locked="true" hidden="false"/>
    </xf>
    <xf numFmtId="196" fontId="30" fillId="17" borderId="11" xfId="0" applyFont="true" applyBorder="true" applyAlignment="true" applyProtection="false">
      <alignment horizontal="general" vertical="bottom" textRotation="0" wrapText="false" indent="0" shrinkToFit="false"/>
      <protection locked="true" hidden="false"/>
    </xf>
    <xf numFmtId="196" fontId="30" fillId="17" borderId="12" xfId="0" applyFont="true" applyBorder="true" applyAlignment="true" applyProtection="false">
      <alignment horizontal="general" vertical="bottom" textRotation="0" wrapText="false" indent="0" shrinkToFit="false"/>
      <protection locked="true" hidden="false"/>
    </xf>
    <xf numFmtId="164" fontId="30" fillId="22" borderId="7" xfId="0" applyFont="true" applyBorder="true" applyAlignment="true" applyProtection="false">
      <alignment horizontal="left" vertical="bottom" textRotation="0" wrapText="true" indent="0" shrinkToFit="false"/>
      <protection locked="true" hidden="false"/>
    </xf>
    <xf numFmtId="173" fontId="30" fillId="22" borderId="55" xfId="0" applyFont="true" applyBorder="true" applyAlignment="true" applyProtection="false">
      <alignment horizontal="general" vertical="bottom" textRotation="0" wrapText="false" indent="0" shrinkToFit="false"/>
      <protection locked="true" hidden="false"/>
    </xf>
    <xf numFmtId="204" fontId="30" fillId="22" borderId="55" xfId="0" applyFont="true" applyBorder="true" applyAlignment="true" applyProtection="false">
      <alignment horizontal="general" vertical="bottom" textRotation="0" wrapText="false" indent="0" shrinkToFit="false"/>
      <protection locked="true" hidden="false"/>
    </xf>
    <xf numFmtId="196" fontId="30" fillId="22" borderId="55" xfId="0" applyFont="true" applyBorder="true" applyAlignment="true" applyProtection="false">
      <alignment horizontal="general" vertical="bottom" textRotation="0" wrapText="false" indent="0" shrinkToFit="false"/>
      <protection locked="true" hidden="false"/>
    </xf>
    <xf numFmtId="196" fontId="30" fillId="22" borderId="53" xfId="0" applyFont="true" applyBorder="true" applyAlignment="true" applyProtection="false">
      <alignment horizontal="general" vertical="bottom" textRotation="0" wrapText="false" indent="0" shrinkToFit="false"/>
      <protection locked="true" hidden="false"/>
    </xf>
    <xf numFmtId="189" fontId="34" fillId="0" borderId="0" xfId="0" applyFont="true" applyBorder="false" applyAlignment="true" applyProtection="false">
      <alignment horizontal="general" vertical="bottom" textRotation="0" wrapText="false" indent="0" shrinkToFit="false"/>
      <protection locked="true" hidden="false"/>
    </xf>
    <xf numFmtId="164" fontId="24" fillId="0" borderId="48" xfId="0" applyFont="true" applyBorder="true" applyAlignment="true" applyProtection="false">
      <alignment horizontal="left" vertical="bottom" textRotation="0" wrapText="false" indent="0" shrinkToFit="false"/>
      <protection locked="true" hidden="false"/>
    </xf>
    <xf numFmtId="173" fontId="24" fillId="0" borderId="45" xfId="0" applyFont="true" applyBorder="true" applyAlignment="true" applyProtection="false">
      <alignment horizontal="general" vertical="bottom" textRotation="0" wrapText="false" indent="0" shrinkToFit="false"/>
      <protection locked="true" hidden="false"/>
    </xf>
    <xf numFmtId="189" fontId="24" fillId="0" borderId="45" xfId="0" applyFont="true" applyBorder="true" applyAlignment="true" applyProtection="false">
      <alignment horizontal="general" vertical="bottom" textRotation="0" wrapText="false" indent="0" shrinkToFit="false"/>
      <protection locked="true" hidden="false"/>
    </xf>
    <xf numFmtId="173" fontId="24" fillId="0" borderId="47" xfId="0" applyFont="true" applyBorder="true" applyAlignment="true" applyProtection="false">
      <alignment horizontal="general" vertical="bottom" textRotation="0" wrapText="false" indent="0" shrinkToFit="false"/>
      <protection locked="true" hidden="false"/>
    </xf>
    <xf numFmtId="164" fontId="24" fillId="0" borderId="40" xfId="0" applyFont="true" applyBorder="true" applyAlignment="true" applyProtection="false">
      <alignment horizontal="left" vertical="bottom" textRotation="0" wrapText="false" indent="0" shrinkToFit="false"/>
      <protection locked="true" hidden="false"/>
    </xf>
    <xf numFmtId="206" fontId="24" fillId="0" borderId="25" xfId="15" applyFont="true" applyBorder="true" applyAlignment="true" applyProtection="true">
      <alignment horizontal="general" vertical="bottom" textRotation="0" wrapText="false" indent="0" shrinkToFit="false"/>
      <protection locked="true" hidden="false"/>
    </xf>
    <xf numFmtId="201" fontId="24" fillId="0" borderId="66" xfId="0" applyFont="true" applyBorder="true" applyAlignment="true" applyProtection="false">
      <alignment horizontal="left" vertical="bottom" textRotation="0" wrapText="false" indent="0" shrinkToFit="false"/>
      <protection locked="true" hidden="false"/>
    </xf>
    <xf numFmtId="204" fontId="24" fillId="0" borderId="41" xfId="0" applyFont="true" applyBorder="true" applyAlignment="true" applyProtection="false">
      <alignment horizontal="general" vertical="bottom" textRotation="0" wrapText="false" indent="0" shrinkToFit="false"/>
      <protection locked="true" hidden="false"/>
    </xf>
    <xf numFmtId="206" fontId="24" fillId="0" borderId="41" xfId="15" applyFont="true" applyBorder="true" applyAlignment="true" applyProtection="true">
      <alignment horizontal="general" vertical="bottom" textRotation="0" wrapText="false" indent="0" shrinkToFit="false"/>
      <protection locked="true" hidden="false"/>
    </xf>
    <xf numFmtId="196" fontId="24" fillId="0" borderId="41" xfId="0" applyFont="true" applyBorder="true" applyAlignment="true" applyProtection="false">
      <alignment horizontal="general" vertical="bottom" textRotation="0" wrapText="false" indent="0" shrinkToFit="false"/>
      <protection locked="true" hidden="false"/>
    </xf>
    <xf numFmtId="196" fontId="24" fillId="0" borderId="52" xfId="0" applyFont="true" applyBorder="true" applyAlignment="true" applyProtection="false">
      <alignment horizontal="general" vertical="bottom" textRotation="0" wrapText="false" indent="0" shrinkToFit="false"/>
      <protection locked="true" hidden="false"/>
    </xf>
    <xf numFmtId="196" fontId="24" fillId="0" borderId="25" xfId="0" applyFont="true" applyBorder="true" applyAlignment="true" applyProtection="false">
      <alignment horizontal="general" vertical="bottom" textRotation="0" wrapText="false" indent="0" shrinkToFit="false"/>
      <protection locked="true" hidden="false"/>
    </xf>
    <xf numFmtId="196" fontId="24" fillId="0" borderId="26" xfId="0" applyFont="true" applyBorder="true" applyAlignment="true" applyProtection="false">
      <alignment horizontal="general" vertical="bottom" textRotation="0" wrapText="false" indent="0" shrinkToFit="false"/>
      <protection locked="true" hidden="false"/>
    </xf>
    <xf numFmtId="164" fontId="24" fillId="0" borderId="35" xfId="0" applyFont="true" applyBorder="true" applyAlignment="true" applyProtection="false">
      <alignment horizontal="left" vertical="bottom" textRotation="0" wrapText="false" indent="0" shrinkToFit="false"/>
      <protection locked="true" hidden="false"/>
    </xf>
    <xf numFmtId="206" fontId="24" fillId="0" borderId="29" xfId="15" applyFont="true" applyBorder="true" applyAlignment="true" applyProtection="true">
      <alignment horizontal="general" vertical="bottom" textRotation="0" wrapText="false" indent="0" shrinkToFit="false"/>
      <protection locked="true" hidden="false"/>
    </xf>
    <xf numFmtId="196" fontId="24" fillId="0" borderId="29" xfId="0" applyFont="true" applyBorder="true" applyAlignment="true" applyProtection="false">
      <alignment horizontal="general" vertical="bottom" textRotation="0" wrapText="false" indent="0" shrinkToFit="false"/>
      <protection locked="true" hidden="false"/>
    </xf>
    <xf numFmtId="196" fontId="24" fillId="0" borderId="30" xfId="0" applyFont="true" applyBorder="true" applyAlignment="true" applyProtection="false">
      <alignment horizontal="general" vertical="bottom" textRotation="0" wrapText="false" indent="0" shrinkToFit="false"/>
      <protection locked="true" hidden="false"/>
    </xf>
    <xf numFmtId="170" fontId="29" fillId="0" borderId="0" xfId="0" applyFont="true" applyBorder="true" applyAlignment="true" applyProtection="false">
      <alignment horizontal="left" vertical="bottom" textRotation="0" wrapText="false" indent="0" shrinkToFit="false"/>
      <protection locked="true" hidden="false"/>
    </xf>
    <xf numFmtId="173" fontId="24" fillId="0" borderId="0" xfId="0" applyFont="true" applyBorder="true" applyAlignment="true" applyProtection="false">
      <alignment horizontal="general" vertical="bottom" textRotation="0" wrapText="false" indent="0" shrinkToFit="false"/>
      <protection locked="true" hidden="false"/>
    </xf>
    <xf numFmtId="196" fontId="34" fillId="0" borderId="0" xfId="0" applyFont="true" applyBorder="false" applyAlignment="true" applyProtection="false">
      <alignment horizontal="general" vertical="bottom" textRotation="0" wrapText="false" indent="0" shrinkToFit="false"/>
      <protection locked="true" hidden="false"/>
    </xf>
    <xf numFmtId="164" fontId="30" fillId="17" borderId="10" xfId="0" applyFont="true" applyBorder="true" applyAlignment="true" applyProtection="false">
      <alignment horizontal="left" vertical="bottom" textRotation="0" wrapText="false" indent="0" shrinkToFit="false"/>
      <protection locked="true" hidden="false"/>
    </xf>
    <xf numFmtId="196" fontId="24" fillId="0" borderId="45" xfId="0" applyFont="true" applyBorder="true" applyAlignment="true" applyProtection="false">
      <alignment horizontal="general" vertical="bottom" textRotation="0" wrapText="false" indent="0" shrinkToFit="false"/>
      <protection locked="true" hidden="false"/>
    </xf>
    <xf numFmtId="196" fontId="24" fillId="0" borderId="47" xfId="0" applyFont="true" applyBorder="true" applyAlignment="true" applyProtection="false">
      <alignment horizontal="general" vertical="bottom" textRotation="0" wrapText="false" indent="0" shrinkToFit="false"/>
      <protection locked="true" hidden="false"/>
    </xf>
    <xf numFmtId="202" fontId="34" fillId="0" borderId="0" xfId="0" applyFont="true" applyBorder="false" applyAlignment="true" applyProtection="false">
      <alignment horizontal="general" vertical="bottom" textRotation="0" wrapText="false" indent="0" shrinkToFit="false"/>
      <protection locked="true" hidden="false"/>
    </xf>
    <xf numFmtId="189" fontId="24" fillId="0" borderId="25" xfId="0" applyFont="true" applyBorder="true" applyAlignment="true" applyProtection="false">
      <alignment horizontal="general" vertical="bottom" textRotation="0" wrapText="false" indent="0" shrinkToFit="false"/>
      <protection locked="true" hidden="false"/>
    </xf>
    <xf numFmtId="203" fontId="24" fillId="0" borderId="29" xfId="0" applyFont="true" applyBorder="true" applyAlignment="true" applyProtection="false">
      <alignment horizontal="general" vertical="bottom" textRotation="0" wrapText="false" indent="0" shrinkToFit="false"/>
      <protection locked="true" hidden="false"/>
    </xf>
    <xf numFmtId="189" fontId="24" fillId="0" borderId="29" xfId="0" applyFont="true" applyBorder="true" applyAlignment="true" applyProtection="false">
      <alignment horizontal="general" vertical="bottom" textRotation="0" wrapText="false" indent="0" shrinkToFit="false"/>
      <protection locked="true" hidden="false"/>
    </xf>
    <xf numFmtId="207" fontId="40" fillId="0" borderId="0" xfId="0" applyFont="true" applyBorder="false" applyAlignment="true" applyProtection="false">
      <alignment horizontal="general" vertical="bottom" textRotation="0" wrapText="false" indent="0" shrinkToFit="false"/>
      <protection locked="true" hidden="false"/>
    </xf>
    <xf numFmtId="196" fontId="0" fillId="0" borderId="0" xfId="0" applyFont="false" applyBorder="false" applyAlignment="true" applyProtection="false">
      <alignment horizontal="general" vertical="bottom" textRotation="0" wrapText="false" indent="0" shrinkToFit="false"/>
      <protection locked="true" hidden="false"/>
    </xf>
    <xf numFmtId="201" fontId="30" fillId="17" borderId="10" xfId="0" applyFont="true" applyBorder="true" applyAlignment="true" applyProtection="false">
      <alignment horizontal="left" vertical="bottom" textRotation="0" wrapText="false" indent="0" shrinkToFit="false"/>
      <protection locked="true" hidden="false"/>
    </xf>
    <xf numFmtId="189" fontId="30" fillId="17" borderId="11" xfId="0" applyFont="true" applyBorder="true" applyAlignment="true" applyProtection="false">
      <alignment horizontal="general" vertical="bottom" textRotation="0" wrapText="false" indent="0" shrinkToFit="false"/>
      <protection locked="true" hidden="false"/>
    </xf>
    <xf numFmtId="189" fontId="24" fillId="0" borderId="21" xfId="0" applyFont="true" applyBorder="true" applyAlignment="true" applyProtection="false">
      <alignment horizontal="general" vertical="bottom" textRotation="0" wrapText="false" indent="0" shrinkToFit="false"/>
      <protection locked="true" hidden="false"/>
    </xf>
    <xf numFmtId="196" fontId="24" fillId="0" borderId="21" xfId="0" applyFont="true" applyBorder="true" applyAlignment="true" applyProtection="false">
      <alignment horizontal="general" vertical="bottom" textRotation="0" wrapText="false" indent="0" shrinkToFit="false"/>
      <protection locked="true" hidden="false"/>
    </xf>
    <xf numFmtId="196" fontId="24" fillId="0" borderId="22" xfId="0" applyFont="true" applyBorder="true" applyAlignment="true" applyProtection="false">
      <alignment horizontal="general" vertical="bottom" textRotation="0" wrapText="false" indent="0" shrinkToFit="false"/>
      <protection locked="true" hidden="false"/>
    </xf>
    <xf numFmtId="189" fontId="24" fillId="20" borderId="17" xfId="0" applyFont="true" applyBorder="true" applyAlignment="true" applyProtection="false">
      <alignment horizontal="general" vertical="bottom" textRotation="0" wrapText="false" indent="0" shrinkToFit="false"/>
      <protection locked="true" hidden="false"/>
    </xf>
    <xf numFmtId="196" fontId="30" fillId="20" borderId="21" xfId="0" applyFont="true" applyBorder="true" applyAlignment="true" applyProtection="false">
      <alignment horizontal="general" vertical="bottom" textRotation="0" wrapText="false" indent="0" shrinkToFit="false"/>
      <protection locked="true" hidden="false"/>
    </xf>
    <xf numFmtId="196" fontId="24" fillId="20" borderId="21" xfId="0" applyFont="true" applyBorder="true" applyAlignment="true" applyProtection="false">
      <alignment horizontal="general" vertical="bottom" textRotation="0" wrapText="false" indent="0" shrinkToFit="false"/>
      <protection locked="true" hidden="false"/>
    </xf>
    <xf numFmtId="196" fontId="24" fillId="20" borderId="22" xfId="0" applyFont="true" applyBorder="true" applyAlignment="true" applyProtection="false">
      <alignment horizontal="general" vertical="bottom" textRotation="0" wrapText="false" indent="0" shrinkToFit="false"/>
      <protection locked="true" hidden="false"/>
    </xf>
    <xf numFmtId="164" fontId="0" fillId="20" borderId="0" xfId="0" applyFont="false" applyBorder="false" applyAlignment="true" applyProtection="false">
      <alignment horizontal="general" vertical="bottom" textRotation="0" wrapText="false" indent="0" shrinkToFit="false"/>
      <protection locked="true" hidden="false"/>
    </xf>
    <xf numFmtId="203" fontId="24" fillId="20" borderId="25" xfId="0" applyFont="true" applyBorder="true" applyAlignment="true" applyProtection="false">
      <alignment horizontal="general" vertical="bottom" textRotation="0" wrapText="false" indent="0" shrinkToFit="false"/>
      <protection locked="true" hidden="false"/>
    </xf>
    <xf numFmtId="189" fontId="24" fillId="20" borderId="25" xfId="0" applyFont="true" applyBorder="true" applyAlignment="true" applyProtection="false">
      <alignment horizontal="general" vertical="bottom" textRotation="0" wrapText="false" indent="0" shrinkToFit="false"/>
      <protection locked="true" hidden="false"/>
    </xf>
    <xf numFmtId="196" fontId="30" fillId="20" borderId="25" xfId="0" applyFont="true" applyBorder="true" applyAlignment="true" applyProtection="false">
      <alignment horizontal="general" vertical="bottom" textRotation="0" wrapText="false" indent="0" shrinkToFit="false"/>
      <protection locked="true" hidden="false"/>
    </xf>
    <xf numFmtId="196" fontId="24" fillId="20" borderId="25" xfId="0" applyFont="true" applyBorder="true" applyAlignment="true" applyProtection="false">
      <alignment horizontal="general" vertical="bottom" textRotation="0" wrapText="false" indent="0" shrinkToFit="false"/>
      <protection locked="true" hidden="false"/>
    </xf>
    <xf numFmtId="196" fontId="24" fillId="20" borderId="26" xfId="0" applyFont="true" applyBorder="true" applyAlignment="true" applyProtection="false">
      <alignment horizontal="general" vertical="bottom" textRotation="0" wrapText="false" indent="0" shrinkToFit="false"/>
      <protection locked="true" hidden="false"/>
    </xf>
    <xf numFmtId="196" fontId="30" fillId="0" borderId="25" xfId="0" applyFont="true" applyBorder="true" applyAlignment="true" applyProtection="false">
      <alignment horizontal="general" vertical="bottom" textRotation="0" wrapText="false" indent="0" shrinkToFit="false"/>
      <protection locked="true" hidden="false"/>
    </xf>
    <xf numFmtId="203" fontId="24" fillId="0" borderId="25" xfId="0" applyFont="true" applyBorder="true" applyAlignment="true" applyProtection="false">
      <alignment horizontal="general" vertical="bottom" textRotation="0" wrapText="false" indent="0" shrinkToFit="false"/>
      <protection locked="true" hidden="false"/>
    </xf>
    <xf numFmtId="203" fontId="24" fillId="20" borderId="29" xfId="0" applyFont="true" applyBorder="true" applyAlignment="true" applyProtection="false">
      <alignment horizontal="general" vertical="bottom" textRotation="0" wrapText="false" indent="0" shrinkToFit="false"/>
      <protection locked="true" hidden="false"/>
    </xf>
    <xf numFmtId="164" fontId="24" fillId="0" borderId="19" xfId="0" applyFont="true" applyBorder="true" applyAlignment="true" applyProtection="false">
      <alignment horizontal="left" vertical="bottom" textRotation="0" wrapText="false" indent="0" shrinkToFit="false"/>
      <protection locked="true" hidden="false"/>
    </xf>
    <xf numFmtId="164" fontId="26" fillId="0" borderId="13" xfId="0" applyFont="true" applyBorder="true" applyAlignment="true" applyProtection="false">
      <alignment horizontal="general" vertical="bottom" textRotation="0" wrapText="false" indent="0" shrinkToFit="false"/>
      <protection locked="true" hidden="false"/>
    </xf>
    <xf numFmtId="164" fontId="34" fillId="17" borderId="3" xfId="0" applyFont="true" applyBorder="true" applyAlignment="true" applyProtection="false">
      <alignment horizontal="center" vertical="bottom" textRotation="0" wrapText="false" indent="0" shrinkToFit="false"/>
      <protection locked="true" hidden="false"/>
    </xf>
    <xf numFmtId="164" fontId="34" fillId="17" borderId="4" xfId="0" applyFont="true" applyBorder="true" applyAlignment="true" applyProtection="false">
      <alignment horizontal="center" vertical="bottom" textRotation="0" wrapText="false" indent="0" shrinkToFit="false"/>
      <protection locked="true" hidden="false"/>
    </xf>
    <xf numFmtId="164" fontId="34" fillId="17" borderId="8" xfId="0" applyFont="true" applyBorder="true" applyAlignment="true" applyProtection="false">
      <alignment horizontal="center" vertical="bottom" textRotation="0" wrapText="false" indent="0" shrinkToFit="false"/>
      <protection locked="true" hidden="false"/>
    </xf>
    <xf numFmtId="164" fontId="34" fillId="17" borderId="9" xfId="0" applyFont="true" applyBorder="true" applyAlignment="true" applyProtection="false">
      <alignment horizontal="center" vertical="bottom" textRotation="0" wrapText="false" indent="0" shrinkToFit="false"/>
      <protection locked="true" hidden="false"/>
    </xf>
    <xf numFmtId="164" fontId="26" fillId="0" borderId="7" xfId="0" applyFont="true" applyBorder="true" applyAlignment="true" applyProtection="false">
      <alignment horizontal="center" vertical="bottom" textRotation="0" wrapText="false" indent="0" shrinkToFit="false"/>
      <protection locked="true" hidden="false"/>
    </xf>
    <xf numFmtId="164" fontId="6" fillId="0" borderId="31" xfId="0" applyFont="true" applyBorder="true" applyAlignment="true" applyProtection="false">
      <alignment horizontal="general" vertical="bottom" textRotation="0" wrapText="true" indent="0" shrinkToFit="false"/>
      <protection locked="true" hidden="false"/>
    </xf>
    <xf numFmtId="179" fontId="24" fillId="0" borderId="21" xfId="0" applyFont="true" applyBorder="true" applyAlignment="true" applyProtection="false">
      <alignment horizontal="general" vertical="bottom" textRotation="0" wrapText="false" indent="0" shrinkToFit="false"/>
      <protection locked="true" hidden="false"/>
    </xf>
    <xf numFmtId="179" fontId="24" fillId="0" borderId="33" xfId="0" applyFont="true" applyBorder="true" applyAlignment="true" applyProtection="false">
      <alignment horizontal="general" vertical="bottom" textRotation="0" wrapText="false" indent="0" shrinkToFit="false"/>
      <protection locked="true" hidden="false"/>
    </xf>
    <xf numFmtId="179" fontId="24" fillId="0" borderId="22" xfId="0" applyFont="true" applyBorder="true" applyAlignment="true" applyProtection="false">
      <alignment horizontal="general" vertical="bottom" textRotation="0" wrapText="false" indent="0" shrinkToFit="false"/>
      <protection locked="true" hidden="false"/>
    </xf>
    <xf numFmtId="179" fontId="24" fillId="0" borderId="25" xfId="0" applyFont="true" applyBorder="true" applyAlignment="true" applyProtection="false">
      <alignment horizontal="general" vertical="bottom" textRotation="0" wrapText="false" indent="0" shrinkToFit="false"/>
      <protection locked="true" hidden="false"/>
    </xf>
    <xf numFmtId="179" fontId="24" fillId="0" borderId="34" xfId="0" applyFont="true" applyBorder="true" applyAlignment="true" applyProtection="false">
      <alignment horizontal="general" vertical="bottom" textRotation="0" wrapText="false" indent="0" shrinkToFit="false"/>
      <protection locked="true" hidden="false"/>
    </xf>
    <xf numFmtId="179" fontId="24" fillId="0" borderId="26" xfId="0" applyFont="true" applyBorder="true" applyAlignment="true" applyProtection="false">
      <alignment horizontal="general" vertical="bottom" textRotation="0" wrapText="false" indent="0" shrinkToFit="false"/>
      <protection locked="true" hidden="false"/>
    </xf>
    <xf numFmtId="164" fontId="30" fillId="0" borderId="40" xfId="0" applyFont="true" applyBorder="true" applyAlignment="true" applyProtection="false">
      <alignment horizontal="general" vertical="bottom" textRotation="0" wrapText="true" indent="0" shrinkToFit="false"/>
      <protection locked="true" hidden="false"/>
    </xf>
    <xf numFmtId="164" fontId="30" fillId="0" borderId="58" xfId="0" applyFont="true" applyBorder="true" applyAlignment="true" applyProtection="false">
      <alignment horizontal="general" vertical="bottom" textRotation="0" wrapText="false" indent="0" shrinkToFit="false"/>
      <protection locked="true" hidden="false"/>
    </xf>
    <xf numFmtId="179" fontId="24" fillId="0" borderId="29" xfId="0" applyFont="true" applyBorder="true" applyAlignment="true" applyProtection="false">
      <alignment horizontal="general" vertical="bottom" textRotation="0" wrapText="false" indent="0" shrinkToFit="false"/>
      <protection locked="true" hidden="false"/>
    </xf>
    <xf numFmtId="179" fontId="24" fillId="0" borderId="36" xfId="0" applyFont="true" applyBorder="true" applyAlignment="true" applyProtection="false">
      <alignment horizontal="general" vertical="bottom" textRotation="0" wrapText="false" indent="0" shrinkToFit="false"/>
      <protection locked="true" hidden="false"/>
    </xf>
    <xf numFmtId="179" fontId="24" fillId="0" borderId="30" xfId="0" applyFont="true" applyBorder="true" applyAlignment="true" applyProtection="false">
      <alignment horizontal="general" vertical="bottom" textRotation="0" wrapText="false" indent="0" shrinkToFit="false"/>
      <protection locked="true" hidden="false"/>
    </xf>
    <xf numFmtId="164" fontId="30" fillId="17" borderId="58" xfId="0" applyFont="true" applyBorder="true" applyAlignment="true" applyProtection="false">
      <alignment horizontal="general" vertical="bottom" textRotation="0" wrapText="false" indent="0" shrinkToFit="false"/>
      <protection locked="true" hidden="false"/>
    </xf>
    <xf numFmtId="179" fontId="24" fillId="17" borderId="55" xfId="0" applyFont="true" applyBorder="true" applyAlignment="true" applyProtection="false">
      <alignment horizontal="general" vertical="bottom" textRotation="0" wrapText="false" indent="0" shrinkToFit="false"/>
      <protection locked="true" hidden="false"/>
    </xf>
    <xf numFmtId="179" fontId="24" fillId="17" borderId="56" xfId="0" applyFont="true" applyBorder="true" applyAlignment="true" applyProtection="false">
      <alignment horizontal="general" vertical="bottom" textRotation="0" wrapText="false" indent="0" shrinkToFit="false"/>
      <protection locked="true" hidden="false"/>
    </xf>
    <xf numFmtId="179" fontId="24" fillId="17" borderId="53" xfId="0" applyFont="true" applyBorder="true" applyAlignment="true" applyProtection="false">
      <alignment horizontal="general" vertical="bottom" textRotation="0" wrapText="false" indent="0" shrinkToFit="false"/>
      <protection locked="true" hidden="false"/>
    </xf>
    <xf numFmtId="179" fontId="34" fillId="0" borderId="0" xfId="0" applyFont="true" applyBorder="false" applyAlignment="true" applyProtection="false">
      <alignment horizontal="general" vertical="bottom" textRotation="0" wrapText="false" indent="0" shrinkToFit="false"/>
      <protection locked="true" hidden="false"/>
    </xf>
    <xf numFmtId="179" fontId="24" fillId="0" borderId="20" xfId="0" applyFont="true" applyBorder="true" applyAlignment="true" applyProtection="false">
      <alignment horizontal="general" vertical="bottom" textRotation="0" wrapText="false" indent="0" shrinkToFit="false"/>
      <protection locked="true" hidden="false"/>
    </xf>
    <xf numFmtId="179" fontId="24" fillId="0" borderId="24" xfId="0" applyFont="true" applyBorder="true" applyAlignment="true" applyProtection="false">
      <alignment horizontal="general" vertical="bottom" textRotation="0" wrapText="false" indent="0" shrinkToFit="false"/>
      <protection locked="true" hidden="false"/>
    </xf>
    <xf numFmtId="179" fontId="24" fillId="0" borderId="41" xfId="0" applyFont="true" applyBorder="true" applyAlignment="true" applyProtection="false">
      <alignment horizontal="general" vertical="bottom" textRotation="0" wrapText="false" indent="0" shrinkToFit="false"/>
      <protection locked="true" hidden="false"/>
    </xf>
    <xf numFmtId="179" fontId="24" fillId="0" borderId="42" xfId="0" applyFont="true" applyBorder="true" applyAlignment="true" applyProtection="false">
      <alignment horizontal="general" vertical="bottom" textRotation="0" wrapText="false" indent="0" shrinkToFit="false"/>
      <protection locked="true" hidden="false"/>
    </xf>
    <xf numFmtId="179" fontId="24" fillId="0" borderId="51" xfId="0" applyFont="true" applyBorder="true" applyAlignment="true" applyProtection="false">
      <alignment horizontal="general" vertical="bottom" textRotation="0" wrapText="false" indent="0" shrinkToFit="false"/>
      <protection locked="true" hidden="false"/>
    </xf>
    <xf numFmtId="179" fontId="24" fillId="0" borderId="52" xfId="0" applyFont="true" applyBorder="true" applyAlignment="true" applyProtection="false">
      <alignment horizontal="general" vertical="bottom" textRotation="0" wrapText="false" indent="0" shrinkToFit="false"/>
      <protection locked="true" hidden="false"/>
    </xf>
    <xf numFmtId="179" fontId="24" fillId="17" borderId="11" xfId="0" applyFont="true" applyBorder="true" applyAlignment="true" applyProtection="false">
      <alignment horizontal="general" vertical="bottom" textRotation="0" wrapText="false" indent="0" shrinkToFit="false"/>
      <protection locked="true" hidden="false"/>
    </xf>
    <xf numFmtId="179" fontId="24" fillId="17" borderId="38" xfId="0" applyFont="true" applyBorder="true" applyAlignment="true" applyProtection="false">
      <alignment horizontal="general" vertical="bottom" textRotation="0" wrapText="false" indent="0" shrinkToFit="false"/>
      <protection locked="true" hidden="false"/>
    </xf>
    <xf numFmtId="179" fontId="24" fillId="17" borderId="15" xfId="0" applyFont="true" applyBorder="true" applyAlignment="true" applyProtection="false">
      <alignment horizontal="general" vertical="bottom" textRotation="0" wrapText="false" indent="0" shrinkToFit="false"/>
      <protection locked="true" hidden="false"/>
    </xf>
    <xf numFmtId="179" fontId="24" fillId="17" borderId="12" xfId="0" applyFont="true" applyBorder="true" applyAlignment="true" applyProtection="false">
      <alignment horizontal="general" vertical="bottom" textRotation="0" wrapText="false" indent="0" shrinkToFit="false"/>
      <protection locked="true" hidden="false"/>
    </xf>
    <xf numFmtId="164" fontId="64" fillId="0" borderId="0" xfId="0" applyFont="true" applyBorder="true" applyAlignment="true" applyProtection="false">
      <alignment horizontal="general" vertical="bottom" textRotation="0" wrapText="false" indent="0" shrinkToFit="false"/>
      <protection locked="true" hidden="false"/>
    </xf>
    <xf numFmtId="164" fontId="64" fillId="0" borderId="0" xfId="0" applyFont="true" applyBorder="true" applyAlignment="true" applyProtection="false">
      <alignment horizontal="left"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64" fontId="65" fillId="0" borderId="0" xfId="0" applyFont="true" applyBorder="false" applyAlignment="true" applyProtection="false">
      <alignment horizontal="general" vertical="bottom" textRotation="0" wrapText="false" indent="0" shrinkToFit="false"/>
      <protection locked="true" hidden="false"/>
    </xf>
    <xf numFmtId="164" fontId="64" fillId="0" borderId="0" xfId="0" applyFont="true" applyBorder="false" applyAlignment="tru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false" hidden="false"/>
    </xf>
    <xf numFmtId="164" fontId="34" fillId="0" borderId="13" xfId="0" applyFont="true" applyBorder="true" applyAlignment="true" applyProtection="false">
      <alignment horizontal="general" vertical="bottom" textRotation="0" wrapText="false" indent="0" shrinkToFit="false"/>
      <protection locked="true" hidden="false"/>
    </xf>
    <xf numFmtId="164" fontId="34" fillId="17" borderId="3" xfId="0" applyFont="true" applyBorder="true" applyAlignment="true" applyProtection="true">
      <alignment horizontal="center" vertical="bottom" textRotation="0" wrapText="false" indent="0" shrinkToFit="false"/>
      <protection locked="false" hidden="false"/>
    </xf>
    <xf numFmtId="164" fontId="34" fillId="17" borderId="4" xfId="0" applyFont="true" applyBorder="true" applyAlignment="true" applyProtection="false">
      <alignment horizontal="general" vertical="bottom" textRotation="0" wrapText="false" indent="0" shrinkToFit="false"/>
      <protection locked="true" hidden="false"/>
    </xf>
    <xf numFmtId="164" fontId="34" fillId="17" borderId="1" xfId="0" applyFont="true" applyBorder="true" applyAlignment="true" applyProtection="false">
      <alignment horizontal="general" vertical="bottom" textRotation="0" wrapText="false" indent="0" shrinkToFit="false"/>
      <protection locked="true" hidden="false"/>
    </xf>
    <xf numFmtId="164" fontId="27" fillId="17" borderId="0" xfId="0" applyFont="true" applyBorder="false" applyAlignment="true" applyProtection="false">
      <alignment horizontal="center" vertical="bottom" textRotation="0" wrapText="false" indent="0" shrinkToFit="false"/>
      <protection locked="true" hidden="false"/>
    </xf>
    <xf numFmtId="164" fontId="26" fillId="17" borderId="0" xfId="0" applyFont="true" applyBorder="false" applyAlignment="true" applyProtection="false">
      <alignment horizontal="center" vertical="bottom" textRotation="0" wrapText="false" indent="0" shrinkToFit="false"/>
      <protection locked="true" hidden="false"/>
    </xf>
    <xf numFmtId="164" fontId="26" fillId="17" borderId="0" xfId="0" applyFont="true" applyBorder="false" applyAlignment="true" applyProtection="true">
      <alignment horizontal="center" vertical="bottom" textRotation="0" wrapText="false" indent="0" shrinkToFit="false"/>
      <protection locked="false" hidden="false"/>
    </xf>
    <xf numFmtId="164" fontId="26" fillId="17" borderId="0" xfId="0" applyFont="true" applyBorder="true" applyAlignment="true" applyProtection="false">
      <alignment horizontal="center" vertical="bottom" textRotation="0" wrapText="false" indent="0" shrinkToFit="false"/>
      <protection locked="true" hidden="false"/>
    </xf>
    <xf numFmtId="164" fontId="34" fillId="17" borderId="8" xfId="0" applyFont="true" applyBorder="true" applyAlignment="true" applyProtection="true">
      <alignment horizontal="center" vertical="bottom" textRotation="0" wrapText="false" indent="0" shrinkToFit="false"/>
      <protection locked="false" hidden="false"/>
    </xf>
    <xf numFmtId="164" fontId="26" fillId="17" borderId="8" xfId="0" applyFont="true" applyBorder="true" applyAlignment="true" applyProtection="false">
      <alignment horizontal="center" vertical="bottom" textRotation="0" wrapText="false" indent="0" shrinkToFit="false"/>
      <protection locked="true" hidden="false"/>
    </xf>
    <xf numFmtId="164" fontId="34" fillId="17" borderId="9" xfId="0" applyFont="true" applyBorder="true" applyAlignment="true" applyProtection="false">
      <alignment horizontal="general" vertical="bottom" textRotation="0" wrapText="false" indent="0" shrinkToFit="false"/>
      <protection locked="true" hidden="false"/>
    </xf>
    <xf numFmtId="164" fontId="34" fillId="0" borderId="0" xfId="0" applyFont="true" applyBorder="false" applyAlignment="true" applyProtection="true">
      <alignment horizontal="general" vertical="bottom" textRotation="0" wrapText="false" indent="0" shrinkToFit="false"/>
      <protection locked="false" hidden="false"/>
    </xf>
    <xf numFmtId="187" fontId="30" fillId="0" borderId="0" xfId="0" applyFont="true" applyBorder="false" applyAlignment="true" applyProtection="false">
      <alignment horizontal="general" vertical="bottom" textRotation="0" wrapText="false" indent="0" shrinkToFit="false"/>
      <protection locked="true" hidden="false"/>
    </xf>
    <xf numFmtId="208" fontId="43" fillId="0" borderId="2" xfId="0" applyFont="true" applyBorder="true" applyAlignment="true" applyProtection="false">
      <alignment horizontal="general" vertical="bottom" textRotation="0" wrapText="false" indent="0" shrinkToFit="false"/>
      <protection locked="true" hidden="false"/>
    </xf>
    <xf numFmtId="164" fontId="30" fillId="0" borderId="32" xfId="0" applyFont="true" applyBorder="true" applyAlignment="true" applyProtection="true">
      <alignment horizontal="center" vertical="bottom" textRotation="0" wrapText="false" indent="0" shrinkToFit="false"/>
      <protection locked="false" hidden="false"/>
    </xf>
    <xf numFmtId="208" fontId="30" fillId="17" borderId="19" xfId="0" applyFont="true" applyBorder="true" applyAlignment="true" applyProtection="false">
      <alignment horizontal="general" vertical="center" textRotation="0" wrapText="false" indent="0" shrinkToFit="false"/>
      <protection locked="true" hidden="false"/>
    </xf>
    <xf numFmtId="209" fontId="30" fillId="17" borderId="22" xfId="0" applyFont="true" applyBorder="true" applyAlignment="true" applyProtection="false">
      <alignment horizontal="left" vertical="center" textRotation="0" wrapText="false" indent="0" shrinkToFit="false"/>
      <protection locked="true" hidden="false"/>
    </xf>
    <xf numFmtId="208" fontId="30" fillId="22" borderId="5" xfId="0" applyFont="true" applyBorder="true" applyAlignment="true" applyProtection="false">
      <alignment horizontal="general" vertical="center" textRotation="0" wrapText="false" indent="0" shrinkToFit="false"/>
      <protection locked="true" hidden="false"/>
    </xf>
    <xf numFmtId="209" fontId="30" fillId="22" borderId="18" xfId="0" applyFont="true" applyBorder="true" applyAlignment="true" applyProtection="false">
      <alignment horizontal="general" vertical="center" textRotation="0" wrapText="false" indent="0" shrinkToFit="false"/>
      <protection locked="true" hidden="false"/>
    </xf>
    <xf numFmtId="208" fontId="30" fillId="22" borderId="43" xfId="0" applyFont="true" applyBorder="true" applyAlignment="true" applyProtection="false">
      <alignment horizontal="general" vertical="center" textRotation="0" wrapText="false" indent="0" shrinkToFit="false"/>
      <protection locked="true" hidden="false"/>
    </xf>
    <xf numFmtId="209" fontId="30" fillId="22" borderId="52" xfId="0" applyFont="true" applyBorder="true" applyAlignment="true" applyProtection="false">
      <alignment horizontal="general" vertical="center" textRotation="0" wrapText="false" indent="0" shrinkToFit="false"/>
      <protection locked="true" hidden="false"/>
    </xf>
    <xf numFmtId="208" fontId="24" fillId="0" borderId="43" xfId="0" applyFont="true" applyBorder="true" applyAlignment="true" applyProtection="false">
      <alignment horizontal="general" vertical="center" textRotation="0" wrapText="false" indent="0" shrinkToFit="false"/>
      <protection locked="true" hidden="false"/>
    </xf>
    <xf numFmtId="209" fontId="24" fillId="0" borderId="52" xfId="0" applyFont="true" applyBorder="true" applyAlignment="true" applyProtection="false">
      <alignment horizontal="general" vertical="center" textRotation="0" wrapText="false" indent="0" shrinkToFit="false"/>
      <protection locked="true" hidden="false"/>
    </xf>
    <xf numFmtId="208" fontId="30" fillId="22" borderId="23" xfId="0" applyFont="true" applyBorder="true" applyAlignment="true" applyProtection="false">
      <alignment horizontal="general" vertical="center" textRotation="0" wrapText="false" indent="0" shrinkToFit="false"/>
      <protection locked="true" hidden="false"/>
    </xf>
    <xf numFmtId="209" fontId="30" fillId="22" borderId="26" xfId="0" applyFont="true" applyBorder="true" applyAlignment="true" applyProtection="false">
      <alignment horizontal="general" vertical="center" textRotation="0" wrapText="false" indent="0" shrinkToFit="false"/>
      <protection locked="true" hidden="false"/>
    </xf>
    <xf numFmtId="208" fontId="24" fillId="0" borderId="23" xfId="0" applyFont="true" applyBorder="true" applyAlignment="true" applyProtection="false">
      <alignment horizontal="general" vertical="center" textRotation="0" wrapText="false" indent="0" shrinkToFit="false"/>
      <protection locked="true" hidden="false"/>
    </xf>
    <xf numFmtId="209" fontId="24" fillId="0" borderId="26" xfId="0" applyFont="true" applyBorder="true" applyAlignment="true" applyProtection="false">
      <alignment horizontal="general" vertical="center" textRotation="0" wrapText="false" indent="0" shrinkToFit="false"/>
      <protection locked="true" hidden="false"/>
    </xf>
    <xf numFmtId="208" fontId="24" fillId="0" borderId="48" xfId="0" applyFont="true" applyBorder="true" applyAlignment="true" applyProtection="false">
      <alignment horizontal="general" vertical="center" textRotation="0" wrapText="false" indent="0" shrinkToFit="false"/>
      <protection locked="true" hidden="false"/>
    </xf>
    <xf numFmtId="209" fontId="24" fillId="0" borderId="50" xfId="0" applyFont="true" applyBorder="true" applyAlignment="true" applyProtection="false">
      <alignment horizontal="general" vertical="center" textRotation="0" wrapText="false" indent="0" shrinkToFit="false"/>
      <protection locked="true" hidden="false"/>
    </xf>
    <xf numFmtId="208" fontId="30" fillId="22" borderId="48" xfId="0" applyFont="true" applyBorder="true" applyAlignment="true" applyProtection="false">
      <alignment horizontal="general" vertical="center" textRotation="0" wrapText="false" indent="0" shrinkToFit="false"/>
      <protection locked="true" hidden="false"/>
    </xf>
    <xf numFmtId="209" fontId="30" fillId="22" borderId="50" xfId="0" applyFont="true" applyBorder="true" applyAlignment="true" applyProtection="false">
      <alignment horizontal="general" vertical="center" textRotation="0" wrapText="false" indent="0" shrinkToFit="false"/>
      <protection locked="true" hidden="false"/>
    </xf>
    <xf numFmtId="208" fontId="30" fillId="22" borderId="27" xfId="0" applyFont="true" applyBorder="true" applyAlignment="true" applyProtection="false">
      <alignment horizontal="general" vertical="center" textRotation="0" wrapText="false" indent="0" shrinkToFit="false"/>
      <protection locked="true" hidden="false"/>
    </xf>
    <xf numFmtId="209" fontId="30" fillId="22" borderId="30" xfId="0" applyFont="true" applyBorder="true" applyAlignment="true" applyProtection="false">
      <alignment horizontal="general" vertical="center" textRotation="0" wrapText="false" indent="0" shrinkToFit="false"/>
      <protection locked="true" hidden="false"/>
    </xf>
    <xf numFmtId="210" fontId="29" fillId="0" borderId="0" xfId="0" applyFont="true" applyBorder="false" applyAlignment="true" applyProtection="false">
      <alignment horizontal="general" vertical="bottom" textRotation="0" wrapText="false" indent="0" shrinkToFit="false"/>
      <protection locked="true" hidden="false"/>
    </xf>
    <xf numFmtId="211" fontId="29" fillId="0" borderId="0" xfId="0" applyFont="true" applyBorder="false" applyAlignment="true" applyProtection="false">
      <alignment horizontal="general" vertical="bottom" textRotation="0" wrapText="false" indent="0" shrinkToFit="false"/>
      <protection locked="true" hidden="false"/>
    </xf>
    <xf numFmtId="208" fontId="29" fillId="0" borderId="0" xfId="0" applyFont="true" applyBorder="false" applyAlignment="true" applyProtection="false">
      <alignment horizontal="general" vertical="bottom" textRotation="0" wrapText="false" indent="0" shrinkToFit="false"/>
      <protection locked="true" hidden="false"/>
    </xf>
    <xf numFmtId="208" fontId="43" fillId="0" borderId="0" xfId="0" applyFont="true" applyBorder="false" applyAlignment="true" applyProtection="false">
      <alignment horizontal="right" vertical="bottom" textRotation="0" wrapText="false" indent="0" shrinkToFit="false"/>
      <protection locked="true" hidden="false"/>
    </xf>
    <xf numFmtId="208" fontId="43" fillId="0" borderId="0" xfId="0" applyFont="true" applyBorder="false" applyAlignment="true" applyProtection="false">
      <alignment horizontal="general" vertical="bottom" textRotation="0" wrapText="false" indent="0" shrinkToFit="false"/>
      <protection locked="true" hidden="false"/>
    </xf>
    <xf numFmtId="208" fontId="43" fillId="0" borderId="0" xfId="0" applyFont="true" applyBorder="false" applyAlignment="true" applyProtection="true">
      <alignment horizontal="general" vertical="bottom" textRotation="0" wrapText="false" indent="0" shrinkToFit="false"/>
      <protection locked="false" hidden="false"/>
    </xf>
    <xf numFmtId="208" fontId="43" fillId="20" borderId="0" xfId="0" applyFont="true" applyBorder="false" applyAlignment="true" applyProtection="false">
      <alignment horizontal="general" vertical="bottom" textRotation="0" wrapText="false" indent="0" shrinkToFit="false"/>
      <protection locked="true" hidden="false"/>
    </xf>
    <xf numFmtId="164" fontId="29" fillId="20" borderId="0" xfId="0" applyFont="true" applyBorder="false" applyAlignment="true" applyProtection="false">
      <alignment horizontal="general" vertical="bottom" textRotation="0" wrapText="false" indent="0" shrinkToFit="false"/>
      <protection locked="true" hidden="false"/>
    </xf>
    <xf numFmtId="208" fontId="29" fillId="20" borderId="0" xfId="0" applyFont="true" applyBorder="false" applyAlignment="true" applyProtection="false">
      <alignment horizontal="general" vertical="bottom" textRotation="0" wrapText="false" indent="0" shrinkToFit="false"/>
      <protection locked="true" hidden="false"/>
    </xf>
    <xf numFmtId="212" fontId="66" fillId="0" borderId="0" xfId="0" applyFont="true" applyBorder="false" applyAlignment="true" applyProtection="false">
      <alignment horizontal="right" vertical="bottom" textRotation="0" wrapText="false" indent="0" shrinkToFit="false"/>
      <protection locked="true" hidden="false"/>
    </xf>
    <xf numFmtId="164" fontId="66" fillId="0" borderId="0" xfId="0" applyFont="true" applyBorder="false" applyAlignment="true" applyProtection="false">
      <alignment horizontal="right" vertical="bottom" textRotation="0" wrapText="false" indent="0" shrinkToFit="false"/>
      <protection locked="true" hidden="false"/>
    </xf>
    <xf numFmtId="164" fontId="16" fillId="0" borderId="0" xfId="0" applyFont="true" applyBorder="false" applyAlignment="true" applyProtection="false">
      <alignment horizontal="general" vertical="bottom"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false" hidden="false"/>
    </xf>
    <xf numFmtId="209" fontId="0" fillId="0" borderId="0" xfId="0" applyFont="false" applyBorder="false" applyAlignment="true" applyProtection="false">
      <alignment horizontal="general" vertical="bottom" textRotation="0" wrapText="false" indent="0" shrinkToFit="false"/>
      <protection locked="true" hidden="false"/>
    </xf>
    <xf numFmtId="164" fontId="34" fillId="6" borderId="2" xfId="0" applyFont="true" applyBorder="true" applyAlignment="true" applyProtection="false">
      <alignment horizontal="center" vertical="bottom" textRotation="0" wrapText="false" indent="0" shrinkToFit="false"/>
      <protection locked="true" hidden="false"/>
    </xf>
    <xf numFmtId="164" fontId="34" fillId="6" borderId="3" xfId="0" applyFont="true" applyBorder="true" applyAlignment="true" applyProtection="false">
      <alignment horizontal="center" vertical="bottom" textRotation="0" wrapText="false" indent="0" shrinkToFit="false"/>
      <protection locked="true" hidden="false"/>
    </xf>
    <xf numFmtId="164" fontId="22" fillId="6" borderId="6" xfId="0" applyFont="true" applyBorder="true" applyAlignment="true" applyProtection="false">
      <alignment horizontal="center" vertical="bottom" textRotation="0" wrapText="false" indent="0" shrinkToFit="false"/>
      <protection locked="true" hidden="false"/>
    </xf>
    <xf numFmtId="164" fontId="27" fillId="6" borderId="0" xfId="0" applyFont="true" applyBorder="false" applyAlignment="true" applyProtection="false">
      <alignment horizontal="center" vertical="bottom" textRotation="0" wrapText="false" indent="0" shrinkToFit="false"/>
      <protection locked="true" hidden="false"/>
    </xf>
    <xf numFmtId="164" fontId="24" fillId="6" borderId="0" xfId="0" applyFont="true" applyBorder="false" applyAlignment="true" applyProtection="false">
      <alignment horizontal="center" vertical="bottom" textRotation="0" wrapText="false" indent="0" shrinkToFit="false"/>
      <protection locked="true" hidden="false"/>
    </xf>
    <xf numFmtId="164" fontId="26" fillId="6" borderId="0" xfId="0" applyFont="true" applyBorder="false" applyAlignment="true" applyProtection="false">
      <alignment horizontal="center" vertical="bottom" textRotation="0" wrapText="false" indent="0" shrinkToFit="false"/>
      <protection locked="true" hidden="false"/>
    </xf>
    <xf numFmtId="164" fontId="34" fillId="6" borderId="0" xfId="0" applyFont="true" applyBorder="true" applyAlignment="true" applyProtection="false">
      <alignment horizontal="center" vertical="bottom" textRotation="0" wrapText="false" indent="0" shrinkToFit="false"/>
      <protection locked="true" hidden="false"/>
    </xf>
    <xf numFmtId="164" fontId="34" fillId="6" borderId="6" xfId="0" applyFont="true" applyBorder="true" applyAlignment="true" applyProtection="false">
      <alignment horizontal="center" vertical="bottom" textRotation="0" wrapText="false" indent="0" shrinkToFit="false"/>
      <protection locked="true" hidden="false"/>
    </xf>
    <xf numFmtId="164" fontId="26" fillId="6" borderId="8" xfId="0" applyFont="true" applyBorder="true" applyAlignment="true" applyProtection="false">
      <alignment horizontal="center" vertical="bottom" textRotation="0" wrapText="false" indent="0" shrinkToFit="false"/>
      <protection locked="true" hidden="false"/>
    </xf>
    <xf numFmtId="164" fontId="34" fillId="6" borderId="8" xfId="0" applyFont="true" applyBorder="true" applyAlignment="true" applyProtection="false">
      <alignment horizontal="center" vertical="bottom" textRotation="0" wrapText="false" indent="0" shrinkToFit="false"/>
      <protection locked="true" hidden="false"/>
    </xf>
    <xf numFmtId="164" fontId="43" fillId="0" borderId="0" xfId="0" applyFont="true" applyBorder="false" applyAlignment="true" applyProtection="false">
      <alignment horizontal="general" vertical="bottom" textRotation="0" wrapText="false" indent="0" shrinkToFit="false"/>
      <protection locked="true" hidden="false"/>
    </xf>
    <xf numFmtId="164" fontId="30" fillId="0" borderId="15" xfId="0" applyFont="true" applyBorder="true" applyAlignment="true" applyProtection="false">
      <alignment horizontal="general" vertical="bottom" textRotation="0" wrapText="false" indent="0" shrinkToFit="false"/>
      <protection locked="true" hidden="false"/>
    </xf>
    <xf numFmtId="164" fontId="30" fillId="6" borderId="10" xfId="0" applyFont="true" applyBorder="true" applyAlignment="true" applyProtection="false">
      <alignment horizontal="left" vertical="bottom" textRotation="0" wrapText="false" indent="0" shrinkToFit="false"/>
      <protection locked="true" hidden="false"/>
    </xf>
    <xf numFmtId="213" fontId="30" fillId="6" borderId="39" xfId="0" applyFont="true" applyBorder="true" applyAlignment="true" applyProtection="false">
      <alignment horizontal="general" vertical="bottom" textRotation="0" wrapText="false" indent="0" shrinkToFit="false"/>
      <protection locked="true" hidden="false"/>
    </xf>
    <xf numFmtId="213" fontId="30" fillId="6" borderId="11" xfId="0" applyFont="true" applyBorder="true" applyAlignment="true" applyProtection="false">
      <alignment horizontal="general" vertical="bottom" textRotation="0" wrapText="false" indent="0" shrinkToFit="false"/>
      <protection locked="true" hidden="false"/>
    </xf>
    <xf numFmtId="213" fontId="30" fillId="6" borderId="38" xfId="0" applyFont="true" applyBorder="true" applyAlignment="true" applyProtection="false">
      <alignment horizontal="general" vertical="bottom" textRotation="0" wrapText="false" indent="0" shrinkToFit="false"/>
      <protection locked="true" hidden="false"/>
    </xf>
    <xf numFmtId="213" fontId="30" fillId="6" borderId="15" xfId="0" applyFont="true" applyBorder="true" applyAlignment="true" applyProtection="false">
      <alignment horizontal="general" vertical="bottom" textRotation="0" wrapText="false" indent="0" shrinkToFit="false"/>
      <protection locked="true" hidden="false"/>
    </xf>
    <xf numFmtId="213" fontId="30" fillId="6" borderId="12" xfId="0" applyFont="true" applyBorder="true" applyAlignment="true" applyProtection="false">
      <alignment horizontal="general" vertical="bottom" textRotation="0" wrapText="false" indent="0" shrinkToFit="false"/>
      <protection locked="true" hidden="false"/>
    </xf>
    <xf numFmtId="164" fontId="30" fillId="0" borderId="59" xfId="0" applyFont="true" applyBorder="true" applyAlignment="true" applyProtection="false">
      <alignment horizontal="left" vertical="bottom" textRotation="0" wrapText="false" indent="0" shrinkToFit="false"/>
      <protection locked="true" hidden="false"/>
    </xf>
    <xf numFmtId="213" fontId="30" fillId="0" borderId="78" xfId="0" applyFont="true" applyBorder="true" applyAlignment="true" applyProtection="false">
      <alignment horizontal="general" vertical="bottom" textRotation="0" wrapText="false" indent="0" shrinkToFit="false"/>
      <protection locked="true" hidden="false"/>
    </xf>
    <xf numFmtId="213" fontId="30" fillId="0" borderId="44" xfId="0" applyFont="true" applyBorder="true" applyAlignment="true" applyProtection="false">
      <alignment horizontal="general" vertical="bottom" textRotation="0" wrapText="false" indent="0" shrinkToFit="false"/>
      <protection locked="true" hidden="false"/>
    </xf>
    <xf numFmtId="213" fontId="30" fillId="0" borderId="49" xfId="0" applyFont="true" applyBorder="true" applyAlignment="true" applyProtection="false">
      <alignment horizontal="general" vertical="bottom" textRotation="0" wrapText="false" indent="0" shrinkToFit="false"/>
      <protection locked="true" hidden="false"/>
    </xf>
    <xf numFmtId="213" fontId="30" fillId="0" borderId="49" xfId="0" applyFont="true" applyBorder="true" applyAlignment="true" applyProtection="false">
      <alignment horizontal="right" vertical="bottom" textRotation="0" wrapText="false" indent="0" shrinkToFit="false"/>
      <protection locked="true" hidden="false"/>
    </xf>
    <xf numFmtId="213" fontId="30" fillId="0" borderId="44" xfId="0" applyFont="true" applyBorder="true" applyAlignment="true" applyProtection="false">
      <alignment horizontal="right" vertical="bottom" textRotation="0" wrapText="false" indent="0" shrinkToFit="false"/>
      <protection locked="true" hidden="false"/>
    </xf>
    <xf numFmtId="213" fontId="30" fillId="0" borderId="61" xfId="0" applyFont="true" applyBorder="true" applyAlignment="true" applyProtection="false">
      <alignment horizontal="right" vertical="bottom" textRotation="0" wrapText="false" indent="0" shrinkToFit="false"/>
      <protection locked="true" hidden="false"/>
    </xf>
    <xf numFmtId="213" fontId="30" fillId="0" borderId="50" xfId="0" applyFont="true" applyBorder="true" applyAlignment="true" applyProtection="false">
      <alignment horizontal="right" vertical="bottom" textRotation="0" wrapText="false" indent="0" shrinkToFit="false"/>
      <protection locked="true" hidden="false"/>
    </xf>
    <xf numFmtId="164" fontId="24" fillId="0" borderId="59" xfId="0" applyFont="true" applyBorder="true" applyAlignment="true" applyProtection="false">
      <alignment horizontal="left" vertical="bottom" textRotation="0" wrapText="false" indent="0" shrinkToFit="false"/>
      <protection locked="true" hidden="false"/>
    </xf>
    <xf numFmtId="213" fontId="24" fillId="0" borderId="78" xfId="0" applyFont="true" applyBorder="true" applyAlignment="true" applyProtection="false">
      <alignment horizontal="general" vertical="bottom" textRotation="0" wrapText="false" indent="0" shrinkToFit="false"/>
      <protection locked="true" hidden="false"/>
    </xf>
    <xf numFmtId="213" fontId="24" fillId="0" borderId="44" xfId="0" applyFont="true" applyBorder="true" applyAlignment="true" applyProtection="false">
      <alignment horizontal="general" vertical="bottom" textRotation="0" wrapText="false" indent="0" shrinkToFit="false"/>
      <protection locked="true" hidden="false"/>
    </xf>
    <xf numFmtId="213" fontId="24" fillId="0" borderId="49" xfId="0" applyFont="true" applyBorder="true" applyAlignment="true" applyProtection="false">
      <alignment horizontal="general" vertical="bottom" textRotation="0" wrapText="false" indent="0" shrinkToFit="false"/>
      <protection locked="true" hidden="false"/>
    </xf>
    <xf numFmtId="213" fontId="24" fillId="0" borderId="49" xfId="0" applyFont="true" applyBorder="true" applyAlignment="true" applyProtection="false">
      <alignment horizontal="right" vertical="bottom" textRotation="0" wrapText="false" indent="0" shrinkToFit="false"/>
      <protection locked="true" hidden="false"/>
    </xf>
    <xf numFmtId="213" fontId="24" fillId="0" borderId="44" xfId="0" applyFont="true" applyBorder="true" applyAlignment="true" applyProtection="false">
      <alignment horizontal="right" vertical="bottom" textRotation="0" wrapText="false" indent="0" shrinkToFit="false"/>
      <protection locked="true" hidden="false"/>
    </xf>
    <xf numFmtId="213" fontId="24" fillId="0" borderId="25" xfId="0" applyFont="true" applyBorder="true" applyAlignment="true" applyProtection="false">
      <alignment horizontal="right" vertical="bottom" textRotation="0" wrapText="false" indent="0" shrinkToFit="false"/>
      <protection locked="true" hidden="false"/>
    </xf>
    <xf numFmtId="213" fontId="24" fillId="0" borderId="24" xfId="0" applyFont="true" applyBorder="true" applyAlignment="true" applyProtection="false">
      <alignment horizontal="right" vertical="bottom" textRotation="0" wrapText="false" indent="0" shrinkToFit="false"/>
      <protection locked="true" hidden="false"/>
    </xf>
    <xf numFmtId="213" fontId="24" fillId="0" borderId="34" xfId="0" applyFont="true" applyBorder="true" applyAlignment="true" applyProtection="false">
      <alignment horizontal="right" vertical="bottom" textRotation="0" wrapText="false" indent="0" shrinkToFit="false"/>
      <protection locked="true" hidden="false"/>
    </xf>
    <xf numFmtId="213" fontId="24" fillId="0" borderId="26" xfId="0" applyFont="true" applyBorder="true" applyAlignment="true" applyProtection="false">
      <alignment horizontal="right" vertical="bottom" textRotation="0" wrapText="false" indent="0" shrinkToFit="false"/>
      <protection locked="true" hidden="false"/>
    </xf>
    <xf numFmtId="213" fontId="24" fillId="0" borderId="70" xfId="0" applyFont="true" applyBorder="true" applyAlignment="true" applyProtection="false">
      <alignment horizontal="general" vertical="bottom" textRotation="0" wrapText="false" indent="0" shrinkToFit="false"/>
      <protection locked="true" hidden="false"/>
    </xf>
    <xf numFmtId="213" fontId="24" fillId="0" borderId="25" xfId="0" applyFont="true" applyBorder="true" applyAlignment="true" applyProtection="false">
      <alignment horizontal="general" vertical="bottom" textRotation="0" wrapText="false" indent="0" shrinkToFit="false"/>
      <protection locked="true" hidden="false"/>
    </xf>
    <xf numFmtId="213" fontId="24" fillId="0" borderId="34" xfId="0" applyFont="true" applyBorder="true" applyAlignment="true" applyProtection="false">
      <alignment horizontal="general" vertical="bottom" textRotation="0" wrapText="false" indent="0" shrinkToFit="false"/>
      <protection locked="true" hidden="false"/>
    </xf>
    <xf numFmtId="213" fontId="24" fillId="0" borderId="61" xfId="0" applyFont="true" applyBorder="true" applyAlignment="true" applyProtection="false">
      <alignment horizontal="right" vertical="bottom" textRotation="0" wrapText="false" indent="0" shrinkToFit="false"/>
      <protection locked="true" hidden="false"/>
    </xf>
    <xf numFmtId="213" fontId="24" fillId="0" borderId="50" xfId="0" applyFont="true" applyBorder="true" applyAlignment="true" applyProtection="false">
      <alignment horizontal="right" vertical="bottom" textRotation="0" wrapText="false" indent="0" shrinkToFit="false"/>
      <protection locked="true" hidden="false"/>
    </xf>
    <xf numFmtId="213" fontId="24" fillId="20" borderId="70" xfId="0" applyFont="true" applyBorder="true" applyAlignment="true" applyProtection="false">
      <alignment horizontal="general" vertical="bottom" textRotation="0" wrapText="false" indent="0" shrinkToFit="false"/>
      <protection locked="true" hidden="false"/>
    </xf>
    <xf numFmtId="213" fontId="24" fillId="20" borderId="25" xfId="0" applyFont="true" applyBorder="true" applyAlignment="true" applyProtection="false">
      <alignment horizontal="general" vertical="bottom" textRotation="0" wrapText="false" indent="0" shrinkToFit="false"/>
      <protection locked="true" hidden="false"/>
    </xf>
    <xf numFmtId="164" fontId="30" fillId="20" borderId="59" xfId="0" applyFont="true" applyBorder="true" applyAlignment="true" applyProtection="false">
      <alignment horizontal="left" vertical="bottom" textRotation="0" wrapText="false" indent="0" shrinkToFit="false"/>
      <protection locked="true" hidden="false"/>
    </xf>
    <xf numFmtId="213" fontId="30" fillId="20" borderId="78" xfId="0" applyFont="true" applyBorder="true" applyAlignment="true" applyProtection="false">
      <alignment horizontal="general" vertical="bottom" textRotation="0" wrapText="false" indent="0" shrinkToFit="false"/>
      <protection locked="true" hidden="false"/>
    </xf>
    <xf numFmtId="213" fontId="30" fillId="20" borderId="44" xfId="0" applyFont="true" applyBorder="true" applyAlignment="true" applyProtection="false">
      <alignment horizontal="general" vertical="bottom" textRotation="0" wrapText="false" indent="0" shrinkToFit="false"/>
      <protection locked="true" hidden="false"/>
    </xf>
    <xf numFmtId="213" fontId="30" fillId="20" borderId="49" xfId="0" applyFont="true" applyBorder="true" applyAlignment="true" applyProtection="false">
      <alignment horizontal="general" vertical="bottom" textRotation="0" wrapText="false" indent="0" shrinkToFit="false"/>
      <protection locked="true" hidden="false"/>
    </xf>
    <xf numFmtId="213" fontId="30" fillId="20" borderId="49" xfId="0" applyFont="true" applyBorder="true" applyAlignment="true" applyProtection="false">
      <alignment horizontal="right" vertical="bottom" textRotation="0" wrapText="false" indent="0" shrinkToFit="false"/>
      <protection locked="true" hidden="false"/>
    </xf>
    <xf numFmtId="213" fontId="30" fillId="20" borderId="44" xfId="0" applyFont="true" applyBorder="true" applyAlignment="true" applyProtection="false">
      <alignment horizontal="right" vertical="bottom" textRotation="0" wrapText="false" indent="0" shrinkToFit="false"/>
      <protection locked="true" hidden="false"/>
    </xf>
    <xf numFmtId="213" fontId="30" fillId="20" borderId="61" xfId="0" applyFont="true" applyBorder="true" applyAlignment="true" applyProtection="false">
      <alignment horizontal="right" vertical="bottom" textRotation="0" wrapText="false" indent="0" shrinkToFit="false"/>
      <protection locked="true" hidden="false"/>
    </xf>
    <xf numFmtId="213" fontId="30" fillId="20" borderId="50" xfId="0" applyFont="true" applyBorder="true" applyAlignment="true" applyProtection="false">
      <alignment horizontal="right" vertical="bottom" textRotation="0" wrapText="false" indent="0" shrinkToFit="false"/>
      <protection locked="true" hidden="false"/>
    </xf>
    <xf numFmtId="164" fontId="30" fillId="0" borderId="40" xfId="0" applyFont="true" applyBorder="true" applyAlignment="true" applyProtection="false">
      <alignment horizontal="left" vertical="bottom" textRotation="0" wrapText="false" indent="0" shrinkToFit="false"/>
      <protection locked="true" hidden="false"/>
    </xf>
    <xf numFmtId="213" fontId="30" fillId="20" borderId="70" xfId="0" applyFont="true" applyBorder="true" applyAlignment="true" applyProtection="false">
      <alignment horizontal="general" vertical="bottom" textRotation="0" wrapText="false" indent="0" shrinkToFit="false"/>
      <protection locked="true" hidden="false"/>
    </xf>
    <xf numFmtId="213" fontId="30" fillId="20" borderId="25" xfId="0" applyFont="true" applyBorder="true" applyAlignment="true" applyProtection="false">
      <alignment horizontal="general" vertical="bottom" textRotation="0" wrapText="false" indent="0" shrinkToFit="false"/>
      <protection locked="true" hidden="false"/>
    </xf>
    <xf numFmtId="213" fontId="30" fillId="0" borderId="25" xfId="0" applyFont="true" applyBorder="true" applyAlignment="true" applyProtection="false">
      <alignment horizontal="general" vertical="bottom" textRotation="0" wrapText="false" indent="0" shrinkToFit="false"/>
      <protection locked="true" hidden="false"/>
    </xf>
    <xf numFmtId="213" fontId="30" fillId="0" borderId="34" xfId="0" applyFont="true" applyBorder="true" applyAlignment="true" applyProtection="false">
      <alignment horizontal="general" vertical="bottom" textRotation="0" wrapText="false" indent="0" shrinkToFit="false"/>
      <protection locked="true" hidden="false"/>
    </xf>
    <xf numFmtId="213" fontId="30" fillId="0" borderId="34" xfId="0" applyFont="true" applyBorder="true" applyAlignment="true" applyProtection="false">
      <alignment horizontal="right" vertical="bottom" textRotation="0" wrapText="false" indent="0" shrinkToFit="false"/>
      <protection locked="true" hidden="false"/>
    </xf>
    <xf numFmtId="213" fontId="30" fillId="0" borderId="25" xfId="0" applyFont="true" applyBorder="true" applyAlignment="true" applyProtection="false">
      <alignment horizontal="right" vertical="bottom" textRotation="0" wrapText="false" indent="0" shrinkToFit="false"/>
      <protection locked="true" hidden="false"/>
    </xf>
    <xf numFmtId="213" fontId="30" fillId="0" borderId="24" xfId="0" applyFont="true" applyBorder="true" applyAlignment="true" applyProtection="false">
      <alignment horizontal="right" vertical="bottom" textRotation="0" wrapText="false" indent="0" shrinkToFit="false"/>
      <protection locked="true" hidden="false"/>
    </xf>
    <xf numFmtId="213" fontId="30" fillId="0" borderId="26" xfId="0" applyFont="true" applyBorder="true" applyAlignment="true" applyProtection="false">
      <alignment horizontal="right" vertical="bottom" textRotation="0" wrapText="false" indent="0" shrinkToFit="false"/>
      <protection locked="true" hidden="false"/>
    </xf>
    <xf numFmtId="164" fontId="30" fillId="0" borderId="58" xfId="0" applyFont="true" applyBorder="true" applyAlignment="true" applyProtection="false">
      <alignment horizontal="left" vertical="bottom" textRotation="0" wrapText="false" indent="0" shrinkToFit="false"/>
      <protection locked="true" hidden="false"/>
    </xf>
    <xf numFmtId="213" fontId="30" fillId="20" borderId="71" xfId="0" applyFont="true" applyBorder="true" applyAlignment="true" applyProtection="false">
      <alignment horizontal="general" vertical="bottom" textRotation="0" wrapText="false" indent="0" shrinkToFit="false"/>
      <protection locked="true" hidden="false"/>
    </xf>
    <xf numFmtId="213" fontId="30" fillId="20" borderId="55" xfId="0" applyFont="true" applyBorder="true" applyAlignment="true" applyProtection="false">
      <alignment horizontal="general" vertical="bottom" textRotation="0" wrapText="false" indent="0" shrinkToFit="false"/>
      <protection locked="true" hidden="false"/>
    </xf>
    <xf numFmtId="213" fontId="30" fillId="0" borderId="55" xfId="0" applyFont="true" applyBorder="true" applyAlignment="true" applyProtection="false">
      <alignment horizontal="general" vertical="bottom" textRotation="0" wrapText="false" indent="0" shrinkToFit="false"/>
      <protection locked="true" hidden="false"/>
    </xf>
    <xf numFmtId="213" fontId="30" fillId="0" borderId="56" xfId="0" applyFont="true" applyBorder="true" applyAlignment="true" applyProtection="false">
      <alignment horizontal="general" vertical="bottom" textRotation="0" wrapText="false" indent="0" shrinkToFit="false"/>
      <protection locked="true" hidden="false"/>
    </xf>
    <xf numFmtId="213" fontId="30" fillId="0" borderId="56" xfId="0" applyFont="true" applyBorder="true" applyAlignment="true" applyProtection="false">
      <alignment horizontal="right" vertical="bottom" textRotation="0" wrapText="false" indent="0" shrinkToFit="false"/>
      <protection locked="true" hidden="false"/>
    </xf>
    <xf numFmtId="213" fontId="30" fillId="0" borderId="55" xfId="0" applyFont="true" applyBorder="true" applyAlignment="true" applyProtection="false">
      <alignment horizontal="right" vertical="bottom" textRotation="0" wrapText="false" indent="0" shrinkToFit="false"/>
      <protection locked="true" hidden="false"/>
    </xf>
    <xf numFmtId="213" fontId="30" fillId="0" borderId="8" xfId="0" applyFont="true" applyBorder="true" applyAlignment="true" applyProtection="false">
      <alignment horizontal="right" vertical="bottom" textRotation="0" wrapText="false" indent="0" shrinkToFit="false"/>
      <protection locked="true" hidden="false"/>
    </xf>
    <xf numFmtId="213" fontId="30" fillId="0" borderId="53" xfId="0" applyFont="true" applyBorder="true" applyAlignment="true" applyProtection="false">
      <alignment horizontal="right" vertical="bottom" textRotation="0" wrapText="false" indent="0" shrinkToFit="false"/>
      <protection locked="true" hidden="false"/>
    </xf>
    <xf numFmtId="213" fontId="30" fillId="6" borderId="11" xfId="0" applyFont="true" applyBorder="true" applyAlignment="true" applyProtection="false">
      <alignment horizontal="right" vertical="bottom" textRotation="0" wrapText="false" indent="0" shrinkToFit="false"/>
      <protection locked="true" hidden="false"/>
    </xf>
    <xf numFmtId="213" fontId="30" fillId="6" borderId="15" xfId="0" applyFont="true" applyBorder="true" applyAlignment="true" applyProtection="false">
      <alignment horizontal="right" vertical="bottom" textRotation="0" wrapText="false" indent="0" shrinkToFit="false"/>
      <protection locked="true" hidden="false"/>
    </xf>
    <xf numFmtId="213" fontId="30" fillId="6" borderId="38" xfId="0" applyFont="true" applyBorder="true" applyAlignment="true" applyProtection="false">
      <alignment horizontal="right" vertical="bottom" textRotation="0" wrapText="false" indent="0" shrinkToFit="false"/>
      <protection locked="true" hidden="false"/>
    </xf>
    <xf numFmtId="213" fontId="30" fillId="6" borderId="12" xfId="0" applyFont="true" applyBorder="true" applyAlignment="true" applyProtection="false">
      <alignment horizontal="right" vertical="bottom" textRotation="0" wrapText="false" indent="0" shrinkToFit="false"/>
      <protection locked="true" hidden="false"/>
    </xf>
    <xf numFmtId="164" fontId="48" fillId="0" borderId="37" xfId="0" applyFont="true" applyBorder="true" applyAlignment="true" applyProtection="false">
      <alignment horizontal="left" vertical="bottom" textRotation="0" wrapText="false" indent="0" shrinkToFit="false"/>
      <protection locked="true" hidden="false"/>
    </xf>
    <xf numFmtId="213" fontId="30" fillId="0" borderId="0" xfId="0" applyFont="true" applyBorder="true" applyAlignment="true" applyProtection="false">
      <alignment horizontal="general" vertical="bottom" textRotation="0" wrapText="false" indent="0" shrinkToFit="false"/>
      <protection locked="true" hidden="false"/>
    </xf>
    <xf numFmtId="213" fontId="30" fillId="0" borderId="0" xfId="0" applyFont="true" applyBorder="true" applyAlignment="true" applyProtection="false">
      <alignment horizontal="right" vertical="bottom" textRotation="0" wrapText="false" indent="0" shrinkToFit="false"/>
      <protection locked="true" hidden="false"/>
    </xf>
    <xf numFmtId="193" fontId="34" fillId="0" borderId="0" xfId="0" applyFont="true" applyBorder="false" applyAlignment="true" applyProtection="false">
      <alignment horizontal="center" vertical="bottom" textRotation="0" wrapText="false" indent="0" shrinkToFit="false"/>
      <protection locked="true" hidden="false"/>
    </xf>
    <xf numFmtId="164" fontId="30" fillId="0" borderId="57" xfId="0" applyFont="true" applyBorder="true" applyAlignment="true" applyProtection="false">
      <alignment horizontal="left" vertical="bottom" textRotation="0" wrapText="false" indent="0" shrinkToFit="false"/>
      <protection locked="true" hidden="false"/>
    </xf>
    <xf numFmtId="198" fontId="30" fillId="0" borderId="76" xfId="0" applyFont="true" applyBorder="true" applyAlignment="true" applyProtection="false">
      <alignment horizontal="general" vertical="bottom" textRotation="0" wrapText="false" indent="0" shrinkToFit="false"/>
      <protection locked="true" hidden="false"/>
    </xf>
    <xf numFmtId="198" fontId="30" fillId="0" borderId="21" xfId="0" applyFont="true" applyBorder="true" applyAlignment="true" applyProtection="false">
      <alignment horizontal="general" vertical="bottom" textRotation="0" wrapText="false" indent="0" shrinkToFit="false"/>
      <protection locked="true" hidden="false"/>
    </xf>
    <xf numFmtId="198" fontId="30" fillId="0" borderId="33" xfId="0" applyFont="true" applyBorder="true" applyAlignment="true" applyProtection="false">
      <alignment horizontal="general" vertical="bottom" textRotation="0" wrapText="false" indent="0" shrinkToFit="false"/>
      <protection locked="true" hidden="false"/>
    </xf>
    <xf numFmtId="198" fontId="30" fillId="0" borderId="20" xfId="0" applyFont="true" applyBorder="true" applyAlignment="true" applyProtection="false">
      <alignment horizontal="general" vertical="bottom" textRotation="0" wrapText="false" indent="0" shrinkToFit="false"/>
      <protection locked="true" hidden="false"/>
    </xf>
    <xf numFmtId="198" fontId="30" fillId="0" borderId="22" xfId="0" applyFont="true" applyBorder="true" applyAlignment="true" applyProtection="false">
      <alignment horizontal="general" vertical="bottom" textRotation="0" wrapText="false" indent="0" shrinkToFit="false"/>
      <protection locked="true" hidden="false"/>
    </xf>
    <xf numFmtId="198" fontId="30" fillId="20" borderId="61" xfId="0" applyFont="true" applyBorder="true" applyAlignment="true" applyProtection="false">
      <alignment horizontal="general" vertical="bottom" textRotation="0" wrapText="false" indent="0" shrinkToFit="false"/>
      <protection locked="true" hidden="false"/>
    </xf>
    <xf numFmtId="198" fontId="30" fillId="20" borderId="44" xfId="0" applyFont="true" applyBorder="true" applyAlignment="true" applyProtection="false">
      <alignment horizontal="general" vertical="bottom" textRotation="0" wrapText="false" indent="0" shrinkToFit="false"/>
      <protection locked="true" hidden="false"/>
    </xf>
    <xf numFmtId="198" fontId="30" fillId="20" borderId="49" xfId="0" applyFont="true" applyBorder="true" applyAlignment="true" applyProtection="false">
      <alignment horizontal="general" vertical="bottom" textRotation="0" wrapText="false" indent="0" shrinkToFit="false"/>
      <protection locked="true" hidden="false"/>
    </xf>
    <xf numFmtId="198" fontId="30" fillId="20" borderId="50" xfId="0" applyFont="true" applyBorder="true" applyAlignment="true" applyProtection="false">
      <alignment horizontal="general" vertical="bottom" textRotation="0" wrapText="false" indent="0" shrinkToFit="false"/>
      <protection locked="true" hidden="false"/>
    </xf>
    <xf numFmtId="198" fontId="30" fillId="0" borderId="24" xfId="0" applyFont="true" applyBorder="true" applyAlignment="true" applyProtection="false">
      <alignment horizontal="general" vertical="bottom" textRotation="0" wrapText="false" indent="0" shrinkToFit="false"/>
      <protection locked="true" hidden="false"/>
    </xf>
    <xf numFmtId="198" fontId="30" fillId="0" borderId="25" xfId="0" applyFont="true" applyBorder="true" applyAlignment="true" applyProtection="false">
      <alignment horizontal="general" vertical="bottom" textRotation="0" wrapText="false" indent="0" shrinkToFit="false"/>
      <protection locked="true" hidden="false"/>
    </xf>
    <xf numFmtId="198" fontId="30" fillId="0" borderId="34" xfId="0" applyFont="true" applyBorder="true" applyAlignment="true" applyProtection="false">
      <alignment horizontal="general" vertical="bottom" textRotation="0" wrapText="false" indent="0" shrinkToFit="false"/>
      <protection locked="true" hidden="false"/>
    </xf>
    <xf numFmtId="198" fontId="30" fillId="0" borderId="26" xfId="0" applyFont="true" applyBorder="true" applyAlignment="true" applyProtection="false">
      <alignment horizontal="general" vertical="bottom" textRotation="0" wrapText="false" indent="0" shrinkToFit="false"/>
      <protection locked="true" hidden="false"/>
    </xf>
    <xf numFmtId="198" fontId="30" fillId="0" borderId="70" xfId="0" applyFont="true" applyBorder="true" applyAlignment="true" applyProtection="false">
      <alignment horizontal="general" vertical="bottom" textRotation="0" wrapText="false" indent="0" shrinkToFit="false"/>
      <protection locked="true" hidden="false"/>
    </xf>
    <xf numFmtId="198" fontId="30" fillId="0" borderId="73" xfId="0" applyFont="true" applyBorder="true" applyAlignment="true" applyProtection="false">
      <alignment horizontal="general" vertical="bottom" textRotation="0" wrapText="false" indent="0" shrinkToFit="false"/>
      <protection locked="true" hidden="false"/>
    </xf>
    <xf numFmtId="198" fontId="30" fillId="0" borderId="36" xfId="0" applyFont="true" applyBorder="true" applyAlignment="true" applyProtection="false">
      <alignment horizontal="general" vertical="bottom" textRotation="0" wrapText="false" indent="0" shrinkToFit="false"/>
      <protection locked="true" hidden="false"/>
    </xf>
    <xf numFmtId="198" fontId="30" fillId="0" borderId="29" xfId="0" applyFont="true" applyBorder="true" applyAlignment="true" applyProtection="false">
      <alignment horizontal="general" vertical="bottom" textRotation="0" wrapText="false" indent="0" shrinkToFit="false"/>
      <protection locked="true" hidden="false"/>
    </xf>
    <xf numFmtId="198" fontId="30" fillId="0" borderId="28" xfId="0" applyFont="true" applyBorder="true" applyAlignment="true" applyProtection="false">
      <alignment horizontal="general" vertical="bottom" textRotation="0" wrapText="false" indent="0" shrinkToFit="false"/>
      <protection locked="true" hidden="false"/>
    </xf>
    <xf numFmtId="198" fontId="30" fillId="0" borderId="30" xfId="0" applyFont="true" applyBorder="true" applyAlignment="true" applyProtection="false">
      <alignment horizontal="general" vertical="bottom" textRotation="0" wrapText="false" indent="0" shrinkToFit="false"/>
      <protection locked="true" hidden="false"/>
    </xf>
    <xf numFmtId="198" fontId="30" fillId="6" borderId="28" xfId="0" applyFont="true" applyBorder="true" applyAlignment="true" applyProtection="false">
      <alignment horizontal="general" vertical="bottom" textRotation="0" wrapText="false" indent="0" shrinkToFit="false"/>
      <protection locked="true" hidden="false"/>
    </xf>
    <xf numFmtId="198" fontId="30" fillId="6" borderId="11" xfId="0" applyFont="true" applyBorder="true" applyAlignment="true" applyProtection="false">
      <alignment horizontal="general" vertical="bottom" textRotation="0" wrapText="false" indent="0" shrinkToFit="false"/>
      <protection locked="true" hidden="false"/>
    </xf>
    <xf numFmtId="198" fontId="30" fillId="6" borderId="36" xfId="0" applyFont="true" applyBorder="true" applyAlignment="true" applyProtection="false">
      <alignment horizontal="general" vertical="bottom" textRotation="0" wrapText="false" indent="0" shrinkToFit="false"/>
      <protection locked="true" hidden="false"/>
    </xf>
    <xf numFmtId="198" fontId="30" fillId="6" borderId="29" xfId="0" applyFont="true" applyBorder="true" applyAlignment="true" applyProtection="false">
      <alignment horizontal="general" vertical="bottom" textRotation="0" wrapText="false" indent="0" shrinkToFit="false"/>
      <protection locked="true" hidden="false"/>
    </xf>
    <xf numFmtId="198" fontId="30" fillId="6" borderId="30" xfId="0" applyFont="true" applyBorder="true" applyAlignment="true" applyProtection="false">
      <alignment horizontal="general" vertical="bottom" textRotation="0" wrapText="false" indent="0" shrinkToFit="false"/>
      <protection locked="true" hidden="false"/>
    </xf>
    <xf numFmtId="164" fontId="30" fillId="0" borderId="0" xfId="60" applyFont="true" applyBorder="false" applyAlignment="true" applyProtection="false">
      <alignment horizontal="general" vertical="bottom" textRotation="0" wrapText="false" indent="0" shrinkToFit="false"/>
      <protection locked="true" hidden="false"/>
    </xf>
    <xf numFmtId="164" fontId="29" fillId="0" borderId="13" xfId="60" applyFont="true" applyBorder="true" applyAlignment="true" applyProtection="false">
      <alignment horizontal="general" vertical="bottom" textRotation="0" wrapText="false" indent="0" shrinkToFit="false"/>
      <protection locked="true" hidden="false"/>
    </xf>
    <xf numFmtId="164" fontId="30" fillId="6" borderId="3" xfId="60" applyFont="true" applyBorder="true" applyAlignment="true" applyProtection="false">
      <alignment horizontal="center" vertical="bottom" textRotation="0" wrapText="true" indent="0" shrinkToFit="false"/>
      <protection locked="true" hidden="false"/>
    </xf>
    <xf numFmtId="164" fontId="34" fillId="6" borderId="3" xfId="60" applyFont="true" applyBorder="true" applyAlignment="true" applyProtection="false">
      <alignment horizontal="center" vertical="bottom" textRotation="0" wrapText="true" indent="0" shrinkToFit="false"/>
      <protection locked="true" hidden="false"/>
    </xf>
    <xf numFmtId="164" fontId="34" fillId="6" borderId="4" xfId="60" applyFont="true" applyBorder="true" applyAlignment="true" applyProtection="false">
      <alignment horizontal="center" vertical="bottom" textRotation="0" wrapText="true" indent="0" shrinkToFit="false"/>
      <protection locked="true" hidden="false"/>
    </xf>
    <xf numFmtId="164" fontId="24" fillId="0" borderId="3" xfId="60" applyFont="true" applyBorder="true" applyAlignment="true" applyProtection="false">
      <alignment horizontal="center" vertical="bottom" textRotation="0" wrapText="false" indent="0" shrinkToFit="false"/>
      <protection locked="true" hidden="false"/>
    </xf>
    <xf numFmtId="164" fontId="24" fillId="0" borderId="4" xfId="60" applyFont="true" applyBorder="true" applyAlignment="true" applyProtection="false">
      <alignment horizontal="center" vertical="bottom" textRotation="0" wrapText="false" indent="0" shrinkToFit="false"/>
      <protection locked="true" hidden="false"/>
    </xf>
    <xf numFmtId="164" fontId="24" fillId="0" borderId="0" xfId="60" applyFont="true" applyBorder="true" applyAlignment="true" applyProtection="false">
      <alignment horizontal="center" vertical="bottom" textRotation="0" wrapText="false" indent="0" shrinkToFit="false"/>
      <protection locked="true" hidden="false"/>
    </xf>
    <xf numFmtId="164" fontId="22" fillId="6" borderId="5" xfId="60" applyFont="true" applyBorder="true" applyAlignment="true" applyProtection="false">
      <alignment horizontal="center" vertical="bottom" textRotation="0" wrapText="true" indent="0" shrinkToFit="false"/>
      <protection locked="true" hidden="false"/>
    </xf>
    <xf numFmtId="164" fontId="22" fillId="6" borderId="0" xfId="60" applyFont="true" applyBorder="true" applyAlignment="true" applyProtection="false">
      <alignment horizontal="center" vertical="bottom" textRotation="0" wrapText="true" indent="0" shrinkToFit="false"/>
      <protection locked="true" hidden="false"/>
    </xf>
    <xf numFmtId="164" fontId="22" fillId="6" borderId="1" xfId="60" applyFont="true" applyBorder="true" applyAlignment="true" applyProtection="false">
      <alignment horizontal="center" vertical="bottom" textRotation="0" wrapText="true" indent="0" shrinkToFit="false"/>
      <protection locked="true" hidden="false"/>
    </xf>
    <xf numFmtId="164" fontId="26" fillId="0" borderId="5" xfId="60" applyFont="true" applyBorder="true" applyAlignment="true" applyProtection="false">
      <alignment horizontal="left" vertical="bottom" textRotation="0" wrapText="false" indent="0" shrinkToFit="false"/>
      <protection locked="true" hidden="false"/>
    </xf>
    <xf numFmtId="164" fontId="26" fillId="0" borderId="0" xfId="60" applyFont="true" applyBorder="true" applyAlignment="true" applyProtection="false">
      <alignment horizontal="center" vertical="bottom" textRotation="0" wrapText="false" indent="0" shrinkToFit="false"/>
      <protection locked="true" hidden="false"/>
    </xf>
    <xf numFmtId="164" fontId="26" fillId="0" borderId="1" xfId="60" applyFont="true" applyBorder="true" applyAlignment="true" applyProtection="false">
      <alignment horizontal="center" vertical="bottom" textRotation="0" wrapText="false" indent="0" shrinkToFit="false"/>
      <protection locked="true" hidden="false"/>
    </xf>
    <xf numFmtId="164" fontId="22" fillId="6" borderId="0" xfId="60" applyFont="true" applyBorder="false" applyAlignment="true" applyProtection="false">
      <alignment horizontal="center" vertical="bottom" textRotation="0" wrapText="true" indent="0" shrinkToFit="false"/>
      <protection locked="true" hidden="false"/>
    </xf>
    <xf numFmtId="164" fontId="34" fillId="6" borderId="0" xfId="60" applyFont="true" applyBorder="false" applyAlignment="true" applyProtection="false">
      <alignment horizontal="center" vertical="bottom" textRotation="0" wrapText="true" indent="0" shrinkToFit="false"/>
      <protection locked="true" hidden="false"/>
    </xf>
    <xf numFmtId="164" fontId="30" fillId="6" borderId="0" xfId="60" applyFont="true" applyBorder="false" applyAlignment="true" applyProtection="false">
      <alignment horizontal="center" vertical="bottom" textRotation="0" wrapText="true" indent="0" shrinkToFit="false"/>
      <protection locked="true" hidden="false"/>
    </xf>
    <xf numFmtId="164" fontId="34" fillId="6" borderId="0" xfId="60" applyFont="true" applyBorder="true" applyAlignment="true" applyProtection="false">
      <alignment horizontal="center" vertical="bottom" textRotation="0" wrapText="true" indent="0" shrinkToFit="false"/>
      <protection locked="true" hidden="false"/>
    </xf>
    <xf numFmtId="164" fontId="34" fillId="6" borderId="1" xfId="60" applyFont="true" applyBorder="true" applyAlignment="true" applyProtection="false">
      <alignment horizontal="center" vertical="bottom" textRotation="0" wrapText="true" indent="0" shrinkToFit="false"/>
      <protection locked="true" hidden="false"/>
    </xf>
    <xf numFmtId="164" fontId="34" fillId="6" borderId="5" xfId="60" applyFont="true" applyBorder="true" applyAlignment="true" applyProtection="false">
      <alignment horizontal="center" vertical="bottom" textRotation="0" wrapText="true" indent="0" shrinkToFit="false"/>
      <protection locked="true" hidden="false"/>
    </xf>
    <xf numFmtId="164" fontId="29" fillId="0" borderId="5" xfId="60" applyFont="true" applyBorder="true" applyAlignment="true" applyProtection="false">
      <alignment horizontal="left" vertical="bottom" textRotation="0" wrapText="false" indent="0" shrinkToFit="false"/>
      <protection locked="true" hidden="false"/>
    </xf>
    <xf numFmtId="164" fontId="29" fillId="0" borderId="0" xfId="60" applyFont="true" applyBorder="true" applyAlignment="true" applyProtection="false">
      <alignment horizontal="center" vertical="bottom" textRotation="0" wrapText="false" indent="0" shrinkToFit="false"/>
      <protection locked="true" hidden="false"/>
    </xf>
    <xf numFmtId="164" fontId="29" fillId="0" borderId="1" xfId="60" applyFont="true" applyBorder="true" applyAlignment="true" applyProtection="false">
      <alignment horizontal="center" vertical="bottom" textRotation="0" wrapText="false" indent="0" shrinkToFit="false"/>
      <protection locked="true" hidden="false"/>
    </xf>
    <xf numFmtId="164" fontId="30" fillId="0" borderId="14" xfId="60" applyFont="true" applyBorder="true" applyAlignment="true" applyProtection="false">
      <alignment horizontal="general" vertical="bottom" textRotation="0" wrapText="false" indent="0" shrinkToFit="false"/>
      <protection locked="true" hidden="false"/>
    </xf>
    <xf numFmtId="164" fontId="30" fillId="6" borderId="8" xfId="60" applyFont="true" applyBorder="true" applyAlignment="true" applyProtection="false">
      <alignment horizontal="center" vertical="bottom" textRotation="0" wrapText="true" indent="0" shrinkToFit="false"/>
      <protection locked="true" hidden="false"/>
    </xf>
    <xf numFmtId="164" fontId="34" fillId="6" borderId="8" xfId="60" applyFont="true" applyBorder="true" applyAlignment="true" applyProtection="false">
      <alignment horizontal="center" vertical="bottom" textRotation="0" wrapText="true" indent="0" shrinkToFit="false"/>
      <protection locked="true" hidden="false"/>
    </xf>
    <xf numFmtId="164" fontId="34" fillId="6" borderId="9" xfId="60" applyFont="true" applyBorder="true" applyAlignment="true" applyProtection="false">
      <alignment horizontal="center" vertical="bottom" textRotation="0" wrapText="true" indent="0" shrinkToFit="false"/>
      <protection locked="true" hidden="false"/>
    </xf>
    <xf numFmtId="164" fontId="24" fillId="0" borderId="8" xfId="60" applyFont="true" applyBorder="true" applyAlignment="true" applyProtection="false">
      <alignment horizontal="center" vertical="bottom" textRotation="0" wrapText="false" indent="0" shrinkToFit="false"/>
      <protection locked="true" hidden="false"/>
    </xf>
    <xf numFmtId="164" fontId="24" fillId="0" borderId="9" xfId="60" applyFont="true" applyBorder="true" applyAlignment="true" applyProtection="false">
      <alignment horizontal="center" vertical="bottom" textRotation="0" wrapText="false" indent="0" shrinkToFit="false"/>
      <protection locked="true" hidden="false"/>
    </xf>
    <xf numFmtId="164" fontId="30" fillId="0" borderId="0" xfId="60" applyFont="true" applyBorder="true" applyAlignment="true" applyProtection="false">
      <alignment horizontal="center" vertical="bottom" textRotation="0" wrapText="false" indent="0" shrinkToFit="false"/>
      <protection locked="true" hidden="false"/>
    </xf>
    <xf numFmtId="164" fontId="43" fillId="0" borderId="31" xfId="60" applyFont="true" applyBorder="true" applyAlignment="true" applyProtection="false">
      <alignment horizontal="general" vertical="bottom" textRotation="0" wrapText="false" indent="0" shrinkToFit="false"/>
      <protection locked="true" hidden="false"/>
    </xf>
    <xf numFmtId="164" fontId="30" fillId="0" borderId="32" xfId="60" applyFont="true" applyBorder="true" applyAlignment="true" applyProtection="false">
      <alignment horizontal="center" vertical="bottom" textRotation="0" wrapText="false" indent="0" shrinkToFit="false"/>
      <protection locked="true" hidden="false"/>
    </xf>
    <xf numFmtId="164" fontId="30" fillId="0" borderId="31" xfId="60" applyFont="true" applyBorder="true" applyAlignment="true" applyProtection="false">
      <alignment horizontal="center" vertical="bottom" textRotation="0" wrapText="false" indent="0" shrinkToFit="false"/>
      <protection locked="true" hidden="false"/>
    </xf>
    <xf numFmtId="164" fontId="43" fillId="0" borderId="3" xfId="60" applyFont="true" applyBorder="true" applyAlignment="true" applyProtection="false">
      <alignment horizontal="general" vertical="bottom" textRotation="0" wrapText="false" indent="0" shrinkToFit="false"/>
      <protection locked="true" hidden="false"/>
    </xf>
    <xf numFmtId="164" fontId="30" fillId="0" borderId="3" xfId="60" applyFont="true" applyBorder="true" applyAlignment="true" applyProtection="false">
      <alignment horizontal="center" vertical="bottom" textRotation="0" wrapText="false" indent="0" shrinkToFit="false"/>
      <protection locked="true" hidden="false"/>
    </xf>
    <xf numFmtId="164" fontId="30" fillId="0" borderId="0" xfId="60" applyFont="true" applyBorder="true" applyAlignment="true" applyProtection="false">
      <alignment horizontal="general" vertical="bottom" textRotation="0" wrapText="false" indent="0" shrinkToFit="false"/>
      <protection locked="true" hidden="false"/>
    </xf>
    <xf numFmtId="164" fontId="24" fillId="0" borderId="2" xfId="60" applyFont="true" applyBorder="true" applyAlignment="true" applyProtection="false">
      <alignment horizontal="left" vertical="bottom" textRotation="0" wrapText="false" indent="0" shrinkToFit="false"/>
      <protection locked="true" hidden="false"/>
    </xf>
    <xf numFmtId="213" fontId="24" fillId="0" borderId="45" xfId="60" applyFont="true" applyBorder="true" applyAlignment="true" applyProtection="false">
      <alignment horizontal="general" vertical="bottom" textRotation="0" wrapText="false" indent="0" shrinkToFit="false"/>
      <protection locked="true" hidden="false"/>
    </xf>
    <xf numFmtId="213" fontId="24" fillId="0" borderId="45" xfId="60" applyFont="true" applyBorder="true" applyAlignment="true" applyProtection="false">
      <alignment horizontal="right" vertical="bottom" textRotation="0" wrapText="false" indent="0" shrinkToFit="false"/>
      <protection locked="true" hidden="false"/>
    </xf>
    <xf numFmtId="213" fontId="24" fillId="0" borderId="46" xfId="60" applyFont="true" applyBorder="true" applyAlignment="true" applyProtection="false">
      <alignment horizontal="right" vertical="bottom" textRotation="0" wrapText="false" indent="0" shrinkToFit="false"/>
      <protection locked="true" hidden="false"/>
    </xf>
    <xf numFmtId="213" fontId="24" fillId="0" borderId="33" xfId="60" applyFont="true" applyBorder="true" applyAlignment="true" applyProtection="false">
      <alignment horizontal="right" vertical="bottom" textRotation="0" wrapText="false" indent="0" shrinkToFit="false"/>
      <protection locked="true" hidden="false"/>
    </xf>
    <xf numFmtId="214" fontId="24" fillId="0" borderId="33" xfId="60" applyFont="true" applyBorder="true" applyAlignment="true" applyProtection="false">
      <alignment horizontal="right" vertical="bottom" textRotation="0" wrapText="false" indent="0" shrinkToFit="false"/>
      <protection locked="true" hidden="false"/>
    </xf>
    <xf numFmtId="213" fontId="24" fillId="0" borderId="21" xfId="60" applyFont="true" applyBorder="true" applyAlignment="true" applyProtection="false">
      <alignment horizontal="right" vertical="bottom" textRotation="0" wrapText="false" indent="0" shrinkToFit="false"/>
      <protection locked="true" hidden="false"/>
    </xf>
    <xf numFmtId="213" fontId="24" fillId="0" borderId="22" xfId="60" applyFont="true" applyBorder="true" applyAlignment="true" applyProtection="false">
      <alignment horizontal="right" vertical="bottom" textRotation="0" wrapText="false" indent="0" shrinkToFit="false"/>
      <protection locked="true" hidden="false"/>
    </xf>
    <xf numFmtId="164" fontId="24" fillId="0" borderId="27" xfId="60" applyFont="true" applyBorder="true" applyAlignment="true" applyProtection="false">
      <alignment horizontal="left" vertical="bottom" textRotation="0" wrapText="false" indent="0" shrinkToFit="false"/>
      <protection locked="true" hidden="false"/>
    </xf>
    <xf numFmtId="213" fontId="24" fillId="0" borderId="29" xfId="60" applyFont="true" applyBorder="true" applyAlignment="true" applyProtection="false">
      <alignment horizontal="general" vertical="bottom" textRotation="0" wrapText="false" indent="0" shrinkToFit="false"/>
      <protection locked="true" hidden="false"/>
    </xf>
    <xf numFmtId="213" fontId="24" fillId="0" borderId="29" xfId="60" applyFont="true" applyBorder="true" applyAlignment="true" applyProtection="false">
      <alignment horizontal="right" vertical="bottom" textRotation="0" wrapText="false" indent="0" shrinkToFit="false"/>
      <protection locked="true" hidden="false"/>
    </xf>
    <xf numFmtId="213" fontId="24" fillId="0" borderId="36" xfId="60" applyFont="true" applyBorder="true" applyAlignment="true" applyProtection="false">
      <alignment horizontal="right" vertical="bottom" textRotation="0" wrapText="false" indent="0" shrinkToFit="false"/>
      <protection locked="true" hidden="false"/>
    </xf>
    <xf numFmtId="213" fontId="24" fillId="0" borderId="30" xfId="60" applyFont="true" applyBorder="true" applyAlignment="true" applyProtection="false">
      <alignment horizontal="right" vertical="bottom" textRotation="0" wrapText="false" indent="0" shrinkToFit="false"/>
      <protection locked="true" hidden="false"/>
    </xf>
    <xf numFmtId="213" fontId="30" fillId="0" borderId="0" xfId="60" applyFont="true" applyBorder="false" applyAlignment="true" applyProtection="false">
      <alignment horizontal="general" vertical="bottom" textRotation="0" wrapText="false" indent="0" shrinkToFit="false"/>
      <protection locked="true" hidden="false"/>
    </xf>
    <xf numFmtId="164" fontId="24" fillId="0" borderId="3" xfId="60" applyFont="true" applyBorder="true" applyAlignment="true" applyProtection="false">
      <alignment horizontal="left" vertical="bottom" textRotation="0" wrapText="false" indent="0" shrinkToFit="false"/>
      <protection locked="true" hidden="false"/>
    </xf>
    <xf numFmtId="213" fontId="24" fillId="0" borderId="3" xfId="60" applyFont="true" applyBorder="true" applyAlignment="true" applyProtection="false">
      <alignment horizontal="general" vertical="bottom" textRotation="0" wrapText="false" indent="0" shrinkToFit="false"/>
      <protection locked="true" hidden="false"/>
    </xf>
    <xf numFmtId="213" fontId="24" fillId="0" borderId="3" xfId="60" applyFont="true" applyBorder="true" applyAlignment="true" applyProtection="false">
      <alignment horizontal="right" vertical="bottom" textRotation="0" wrapText="false" indent="0" shrinkToFit="false"/>
      <protection locked="true" hidden="false"/>
    </xf>
    <xf numFmtId="164" fontId="30" fillId="0" borderId="0" xfId="60" applyFont="true" applyBorder="true" applyAlignment="true" applyProtection="false">
      <alignment horizontal="left" vertical="bottom" textRotation="0" wrapText="false" indent="0" shrinkToFit="false"/>
      <protection locked="true" hidden="false"/>
    </xf>
    <xf numFmtId="213" fontId="24" fillId="0" borderId="0" xfId="60" applyFont="true" applyBorder="true" applyAlignment="true" applyProtection="false">
      <alignment horizontal="general" vertical="bottom" textRotation="0" wrapText="false" indent="0" shrinkToFit="false"/>
      <protection locked="true" hidden="false"/>
    </xf>
    <xf numFmtId="213" fontId="24" fillId="0" borderId="0" xfId="60" applyFont="true" applyBorder="true" applyAlignment="true" applyProtection="false">
      <alignment horizontal="center" vertical="bottom" textRotation="0" wrapText="false" indent="0" shrinkToFit="false"/>
      <protection locked="true" hidden="false"/>
    </xf>
    <xf numFmtId="213" fontId="24" fillId="0" borderId="54" xfId="60" applyFont="true" applyBorder="true" applyAlignment="true" applyProtection="false">
      <alignment horizontal="center" vertical="bottom" textRotation="0" wrapText="false" indent="0" shrinkToFit="false"/>
      <protection locked="true" hidden="false"/>
    </xf>
    <xf numFmtId="164" fontId="24" fillId="0" borderId="57" xfId="60" applyFont="true" applyBorder="true" applyAlignment="true" applyProtection="false">
      <alignment horizontal="left" vertical="bottom" textRotation="0" wrapText="false" indent="0" shrinkToFit="false"/>
      <protection locked="true" hidden="false"/>
    </xf>
    <xf numFmtId="213" fontId="24" fillId="0" borderId="68" xfId="60" applyFont="true" applyBorder="true" applyAlignment="true" applyProtection="false">
      <alignment horizontal="general" vertical="bottom" textRotation="0" wrapText="false" indent="0" shrinkToFit="false"/>
      <protection locked="true" hidden="false"/>
    </xf>
    <xf numFmtId="213" fontId="24" fillId="0" borderId="21" xfId="60" applyFont="true" applyBorder="true" applyAlignment="true" applyProtection="false">
      <alignment horizontal="general" vertical="bottom" textRotation="0" wrapText="false" indent="0" shrinkToFit="false"/>
      <protection locked="true" hidden="false"/>
    </xf>
    <xf numFmtId="213" fontId="24" fillId="0" borderId="20" xfId="60" applyFont="true" applyBorder="true" applyAlignment="true" applyProtection="false">
      <alignment horizontal="right" vertical="bottom" textRotation="0" wrapText="false" indent="0" shrinkToFit="false"/>
      <protection locked="true" hidden="false"/>
    </xf>
    <xf numFmtId="164" fontId="24" fillId="0" borderId="58" xfId="60" applyFont="true" applyBorder="true" applyAlignment="true" applyProtection="false">
      <alignment horizontal="left" vertical="bottom" textRotation="0" wrapText="false" indent="0" shrinkToFit="false"/>
      <protection locked="true" hidden="false"/>
    </xf>
    <xf numFmtId="213" fontId="24" fillId="0" borderId="73" xfId="60" applyFont="true" applyBorder="true" applyAlignment="true" applyProtection="false">
      <alignment horizontal="general" vertical="bottom" textRotation="0" wrapText="false" indent="0" shrinkToFit="false"/>
      <protection locked="true" hidden="false"/>
    </xf>
    <xf numFmtId="213" fontId="24" fillId="0" borderId="73" xfId="60" applyFont="true" applyBorder="true" applyAlignment="true" applyProtection="false">
      <alignment horizontal="right" vertical="bottom" textRotation="0" wrapText="false" indent="0" shrinkToFit="false"/>
      <protection locked="true" hidden="false"/>
    </xf>
    <xf numFmtId="213" fontId="24" fillId="0" borderId="28" xfId="60" applyFont="true" applyBorder="true" applyAlignment="true" applyProtection="false">
      <alignment horizontal="right" vertical="bottom" textRotation="0" wrapText="false" indent="0" shrinkToFit="false"/>
      <protection locked="true" hidden="false"/>
    </xf>
    <xf numFmtId="213" fontId="24" fillId="0" borderId="46" xfId="60" applyFont="true" applyBorder="true" applyAlignment="true" applyProtection="false">
      <alignment horizontal="general" vertical="bottom" textRotation="0" wrapText="false" indent="0" shrinkToFit="false"/>
      <protection locked="true" hidden="false"/>
    </xf>
    <xf numFmtId="164" fontId="24" fillId="0" borderId="23" xfId="60" applyFont="true" applyBorder="true" applyAlignment="true" applyProtection="false">
      <alignment horizontal="left" vertical="bottom" textRotation="0" wrapText="false" indent="0" shrinkToFit="false"/>
      <protection locked="true" hidden="false"/>
    </xf>
    <xf numFmtId="213" fontId="24" fillId="0" borderId="25" xfId="60" applyFont="true" applyBorder="true" applyAlignment="true" applyProtection="false">
      <alignment horizontal="general" vertical="bottom" textRotation="0" wrapText="false" indent="0" shrinkToFit="false"/>
      <protection locked="true" hidden="false"/>
    </xf>
    <xf numFmtId="213" fontId="24" fillId="0" borderId="25" xfId="60" applyFont="true" applyBorder="true" applyAlignment="true" applyProtection="false">
      <alignment horizontal="right" vertical="bottom" textRotation="0" wrapText="false" indent="0" shrinkToFit="false"/>
      <protection locked="true" hidden="false"/>
    </xf>
    <xf numFmtId="213" fontId="24" fillId="0" borderId="34" xfId="60" applyFont="true" applyBorder="true" applyAlignment="true" applyProtection="false">
      <alignment horizontal="right" vertical="bottom" textRotation="0" wrapText="false" indent="0" shrinkToFit="false"/>
      <protection locked="true" hidden="false"/>
    </xf>
    <xf numFmtId="213" fontId="24" fillId="0" borderId="24" xfId="60" applyFont="true" applyBorder="true" applyAlignment="true" applyProtection="false">
      <alignment horizontal="right" vertical="bottom" textRotation="0" wrapText="false" indent="0" shrinkToFit="false"/>
      <protection locked="true" hidden="false"/>
    </xf>
    <xf numFmtId="213" fontId="24" fillId="0" borderId="26" xfId="60" applyFont="true" applyBorder="true" applyAlignment="true" applyProtection="false">
      <alignment horizontal="right" vertical="bottom" textRotation="0" wrapText="false" indent="0" shrinkToFit="false"/>
      <protection locked="true" hidden="false"/>
    </xf>
    <xf numFmtId="164" fontId="30" fillId="0" borderId="8" xfId="60" applyFont="true" applyBorder="true" applyAlignment="true" applyProtection="false">
      <alignment horizontal="left" vertical="bottom" textRotation="0" wrapText="false" indent="0" shrinkToFit="false"/>
      <protection locked="true" hidden="false"/>
    </xf>
    <xf numFmtId="164" fontId="30" fillId="0" borderId="8" xfId="60" applyFont="true" applyBorder="true" applyAlignment="true" applyProtection="false">
      <alignment horizontal="general" vertical="bottom" textRotation="0" wrapText="false" indent="0" shrinkToFit="false"/>
      <protection locked="true" hidden="false"/>
    </xf>
    <xf numFmtId="164" fontId="30" fillId="6" borderId="19" xfId="60" applyFont="true" applyBorder="true" applyAlignment="true" applyProtection="false">
      <alignment horizontal="left" vertical="bottom" textRotation="0" wrapText="false" indent="0" shrinkToFit="false"/>
      <protection locked="true" hidden="false"/>
    </xf>
    <xf numFmtId="213" fontId="30" fillId="6" borderId="21" xfId="60" applyFont="true" applyBorder="true" applyAlignment="true" applyProtection="false">
      <alignment horizontal="general" vertical="bottom" textRotation="0" wrapText="false" indent="0" shrinkToFit="false"/>
      <protection locked="true" hidden="false"/>
    </xf>
    <xf numFmtId="213" fontId="30" fillId="6" borderId="33" xfId="60" applyFont="true" applyBorder="true" applyAlignment="true" applyProtection="false">
      <alignment horizontal="general" vertical="bottom" textRotation="0" wrapText="false" indent="0" shrinkToFit="false"/>
      <protection locked="true" hidden="false"/>
    </xf>
    <xf numFmtId="213" fontId="30" fillId="6" borderId="33" xfId="60" applyFont="true" applyBorder="true" applyAlignment="true" applyProtection="false">
      <alignment horizontal="right" vertical="bottom" textRotation="0" wrapText="false" indent="0" shrinkToFit="false"/>
      <protection locked="true" hidden="false"/>
    </xf>
    <xf numFmtId="213" fontId="30" fillId="6" borderId="21" xfId="60" applyFont="true" applyBorder="true" applyAlignment="true" applyProtection="false">
      <alignment horizontal="right" vertical="bottom" textRotation="0" wrapText="false" indent="0" shrinkToFit="false"/>
      <protection locked="true" hidden="false"/>
    </xf>
    <xf numFmtId="213" fontId="30" fillId="6" borderId="22" xfId="60" applyFont="true" applyBorder="true" applyAlignment="true" applyProtection="false">
      <alignment horizontal="right" vertical="bottom" textRotation="0" wrapText="false" indent="0" shrinkToFit="false"/>
      <protection locked="true" hidden="false"/>
    </xf>
    <xf numFmtId="164" fontId="30" fillId="0" borderId="23" xfId="60" applyFont="true" applyBorder="true" applyAlignment="true" applyProtection="false">
      <alignment horizontal="left" vertical="bottom" textRotation="0" wrapText="false" indent="0" shrinkToFit="false"/>
      <protection locked="true" hidden="false"/>
    </xf>
    <xf numFmtId="213" fontId="24" fillId="0" borderId="24" xfId="60" applyFont="true" applyBorder="true" applyAlignment="true" applyProtection="false">
      <alignment horizontal="general" vertical="bottom" textRotation="0" wrapText="false" indent="0" shrinkToFit="false"/>
      <protection locked="true" hidden="false"/>
    </xf>
    <xf numFmtId="213" fontId="24" fillId="0" borderId="34" xfId="60" applyFont="true" applyBorder="true" applyAlignment="true" applyProtection="false">
      <alignment horizontal="general" vertical="bottom" textRotation="0" wrapText="false" indent="0" shrinkToFit="false"/>
      <protection locked="true" hidden="false"/>
    </xf>
    <xf numFmtId="164" fontId="30" fillId="0" borderId="17" xfId="60" applyFont="true" applyBorder="true" applyAlignment="true" applyProtection="false">
      <alignment horizontal="general" vertical="bottom" textRotation="0" wrapText="false" indent="0" shrinkToFit="false"/>
      <protection locked="true" hidden="false"/>
    </xf>
    <xf numFmtId="164" fontId="30" fillId="0" borderId="54" xfId="60" applyFont="true" applyBorder="true" applyAlignment="true" applyProtection="false">
      <alignment horizontal="general" vertical="bottom" textRotation="0" wrapText="false" indent="0" shrinkToFit="false"/>
      <protection locked="true" hidden="false"/>
    </xf>
    <xf numFmtId="164" fontId="30" fillId="0" borderId="18" xfId="60" applyFont="true" applyBorder="true" applyAlignment="true" applyProtection="false">
      <alignment horizontal="general" vertical="bottom" textRotation="0" wrapText="false" indent="0" shrinkToFit="false"/>
      <protection locked="true" hidden="false"/>
    </xf>
    <xf numFmtId="164" fontId="24" fillId="0" borderId="23" xfId="60" applyFont="true" applyBorder="true" applyAlignment="true" applyProtection="false">
      <alignment horizontal="general" vertical="bottom" textRotation="0" wrapText="false" indent="0" shrinkToFit="false"/>
      <protection locked="true" hidden="false"/>
    </xf>
    <xf numFmtId="164" fontId="24" fillId="0" borderId="5" xfId="60" applyFont="true" applyBorder="true" applyAlignment="true" applyProtection="false">
      <alignment horizontal="left" vertical="bottom" textRotation="0" wrapText="false" indent="0" shrinkToFit="false"/>
      <protection locked="true" hidden="false"/>
    </xf>
    <xf numFmtId="164" fontId="24" fillId="0" borderId="27" xfId="60" applyFont="true" applyBorder="true" applyAlignment="true" applyProtection="false">
      <alignment horizontal="general" vertical="bottom" textRotation="0" wrapText="false" indent="0" shrinkToFit="false"/>
      <protection locked="true" hidden="false"/>
    </xf>
    <xf numFmtId="213" fontId="24" fillId="0" borderId="36" xfId="60" applyFont="true" applyBorder="true" applyAlignment="true" applyProtection="false">
      <alignment horizontal="general" vertical="bottom" textRotation="0" wrapText="false" indent="0" shrinkToFit="false"/>
      <protection locked="true" hidden="false"/>
    </xf>
    <xf numFmtId="164" fontId="24" fillId="0" borderId="0" xfId="60" applyFont="true" applyBorder="false" applyAlignment="true" applyProtection="false">
      <alignment horizontal="general" vertical="bottom" textRotation="0" wrapText="false" indent="0" shrinkToFit="false"/>
      <protection locked="true" hidden="false"/>
    </xf>
    <xf numFmtId="164" fontId="30" fillId="0" borderId="0" xfId="60" applyFont="true" applyBorder="false" applyAlignment="true" applyProtection="false">
      <alignment horizontal="center" vertical="bottom" textRotation="0" wrapText="false" indent="0" shrinkToFit="false"/>
      <protection locked="true" hidden="false"/>
    </xf>
    <xf numFmtId="164" fontId="26" fillId="6" borderId="4" xfId="0" applyFont="true" applyBorder="true" applyAlignment="true" applyProtection="false">
      <alignment horizontal="center" vertical="bottom" textRotation="0" wrapText="false" indent="0" shrinkToFit="false"/>
      <protection locked="true" hidden="false"/>
    </xf>
    <xf numFmtId="164" fontId="67" fillId="6" borderId="0" xfId="0" applyFont="true" applyBorder="false" applyAlignment="true" applyProtection="false">
      <alignment horizontal="center" vertical="bottom" textRotation="0" wrapText="false" indent="0" shrinkToFit="false"/>
      <protection locked="true" hidden="false"/>
    </xf>
    <xf numFmtId="164" fontId="26" fillId="6" borderId="0" xfId="0" applyFont="true" applyBorder="true" applyAlignment="true" applyProtection="false">
      <alignment horizontal="center" vertical="bottom" textRotation="0" wrapText="false" indent="0" shrinkToFit="false"/>
      <protection locked="true" hidden="false"/>
    </xf>
    <xf numFmtId="164" fontId="26" fillId="6" borderId="1" xfId="0" applyFont="true" applyBorder="true" applyAlignment="true" applyProtection="false">
      <alignment horizontal="center" vertical="bottom" textRotation="0" wrapText="false" indent="0" shrinkToFit="false"/>
      <protection locked="true" hidden="false"/>
    </xf>
    <xf numFmtId="164" fontId="26" fillId="6" borderId="9" xfId="0" applyFont="true" applyBorder="true" applyAlignment="true" applyProtection="false">
      <alignment horizontal="center" vertical="bottom" textRotation="0" wrapText="false" indent="0" shrinkToFit="false"/>
      <protection locked="true" hidden="false"/>
    </xf>
    <xf numFmtId="164" fontId="30" fillId="0" borderId="32" xfId="0" applyFont="true" applyBorder="true" applyAlignment="true" applyProtection="false">
      <alignment horizontal="general" vertical="bottom" textRotation="0" wrapText="false" indent="0" shrinkToFit="false"/>
      <protection locked="true" hidden="false"/>
    </xf>
    <xf numFmtId="164" fontId="24" fillId="0" borderId="82" xfId="0" applyFont="true" applyBorder="true" applyAlignment="true" applyProtection="false">
      <alignment horizontal="general" vertical="bottom" textRotation="0" wrapText="false" indent="0" shrinkToFit="false"/>
      <protection locked="true" hidden="false"/>
    </xf>
    <xf numFmtId="178" fontId="24" fillId="0" borderId="45" xfId="0" applyFont="true" applyBorder="true" applyAlignment="true" applyProtection="false">
      <alignment horizontal="general" vertical="bottom" textRotation="0" wrapText="false" indent="0" shrinkToFit="false"/>
      <protection locked="true" hidden="false"/>
    </xf>
    <xf numFmtId="178" fontId="24" fillId="0" borderId="46" xfId="0" applyFont="true" applyBorder="true" applyAlignment="true" applyProtection="false">
      <alignment horizontal="general" vertical="bottom" textRotation="0" wrapText="false" indent="0" shrinkToFit="false"/>
      <protection locked="true" hidden="false"/>
    </xf>
    <xf numFmtId="178" fontId="24" fillId="0" borderId="47" xfId="0" applyFont="true" applyBorder="true" applyAlignment="true" applyProtection="false">
      <alignment horizontal="general" vertical="bottom" textRotation="0" wrapText="false" indent="0" shrinkToFit="false"/>
      <protection locked="true" hidden="false"/>
    </xf>
    <xf numFmtId="178" fontId="24" fillId="0" borderId="55" xfId="0" applyFont="true" applyBorder="true" applyAlignment="true" applyProtection="false">
      <alignment horizontal="general" vertical="bottom" textRotation="0" wrapText="false" indent="0" shrinkToFit="false"/>
      <protection locked="true" hidden="false"/>
    </xf>
    <xf numFmtId="178" fontId="24" fillId="0" borderId="56" xfId="0" applyFont="true" applyBorder="true" applyAlignment="true" applyProtection="false">
      <alignment horizontal="general" vertical="bottom" textRotation="0" wrapText="false" indent="0" shrinkToFit="false"/>
      <protection locked="true" hidden="false"/>
    </xf>
    <xf numFmtId="178" fontId="24" fillId="0" borderId="53" xfId="0" applyFont="true" applyBorder="true" applyAlignment="true" applyProtection="false">
      <alignment horizontal="general" vertical="bottom" textRotation="0" wrapText="false" indent="0" shrinkToFit="false"/>
      <protection locked="true" hidden="false"/>
    </xf>
    <xf numFmtId="164" fontId="30" fillId="6" borderId="10" xfId="0" applyFont="true" applyBorder="true" applyAlignment="true" applyProtection="false">
      <alignment horizontal="general" vertical="bottom" textRotation="0" wrapText="false" indent="0" shrinkToFit="false"/>
      <protection locked="true" hidden="false"/>
    </xf>
    <xf numFmtId="173" fontId="30" fillId="6" borderId="11" xfId="0" applyFont="true" applyBorder="true" applyAlignment="true" applyProtection="false">
      <alignment horizontal="general" vertical="bottom" textRotation="0" wrapText="false" indent="0" shrinkToFit="false"/>
      <protection locked="true" hidden="false"/>
    </xf>
    <xf numFmtId="173" fontId="30" fillId="6" borderId="38" xfId="0" applyFont="true" applyBorder="true" applyAlignment="true" applyProtection="false">
      <alignment horizontal="general" vertical="bottom" textRotation="0" wrapText="false" indent="0" shrinkToFit="false"/>
      <protection locked="true" hidden="false"/>
    </xf>
    <xf numFmtId="173" fontId="30" fillId="6" borderId="12" xfId="0" applyFont="true" applyBorder="true" applyAlignment="true" applyProtection="false">
      <alignment horizontal="general" vertical="bottom" textRotation="0" wrapText="false" indent="0" shrinkToFit="false"/>
      <protection locked="true" hidden="false"/>
    </xf>
    <xf numFmtId="178" fontId="24" fillId="0" borderId="70" xfId="0" applyFont="true" applyBorder="true" applyAlignment="true" applyProtection="false">
      <alignment horizontal="general" vertical="bottom" textRotation="0" wrapText="false" indent="0" shrinkToFit="false"/>
      <protection locked="true" hidden="false"/>
    </xf>
    <xf numFmtId="178" fontId="24" fillId="0" borderId="17" xfId="0" applyFont="true" applyBorder="true" applyAlignment="true" applyProtection="false">
      <alignment horizontal="general" vertical="bottom" textRotation="0" wrapText="false" indent="0" shrinkToFit="false"/>
      <protection locked="true" hidden="false"/>
    </xf>
    <xf numFmtId="178" fontId="24" fillId="0" borderId="37" xfId="0" applyFont="true" applyBorder="true" applyAlignment="true" applyProtection="false">
      <alignment horizontal="general" vertical="bottom" textRotation="0" wrapText="false" indent="0" shrinkToFit="false"/>
      <protection locked="true" hidden="false"/>
    </xf>
    <xf numFmtId="178" fontId="24" fillId="0" borderId="54" xfId="0" applyFont="true" applyBorder="true" applyAlignment="true" applyProtection="false">
      <alignment horizontal="general" vertical="bottom" textRotation="0" wrapText="false" indent="0" shrinkToFit="false"/>
      <protection locked="true" hidden="false"/>
    </xf>
    <xf numFmtId="178" fontId="24" fillId="0" borderId="18" xfId="0" applyFont="true" applyBorder="true" applyAlignment="true" applyProtection="false">
      <alignment horizontal="general" vertical="bottom" textRotation="0" wrapText="false" indent="0" shrinkToFit="false"/>
      <protection locked="true" hidden="false"/>
    </xf>
    <xf numFmtId="164" fontId="24" fillId="0" borderId="58" xfId="0" applyFont="true" applyBorder="true" applyAlignment="true" applyProtection="false">
      <alignment horizontal="general" vertical="bottom" textRotation="0" wrapText="false" indent="0" shrinkToFit="false"/>
      <protection locked="true" hidden="false"/>
    </xf>
    <xf numFmtId="164" fontId="34" fillId="0" borderId="15" xfId="0" applyFont="true" applyBorder="true" applyAlignment="true" applyProtection="false">
      <alignment horizontal="general" vertical="bottom" textRotation="0" wrapText="false" indent="0" shrinkToFit="false"/>
      <protection locked="true" hidden="false"/>
    </xf>
    <xf numFmtId="164" fontId="24" fillId="0" borderId="10" xfId="0" applyFont="true" applyBorder="true" applyAlignment="true" applyProtection="false">
      <alignment horizontal="general" vertical="bottom" textRotation="0" wrapText="true" indent="0" shrinkToFit="false"/>
      <protection locked="true" hidden="false"/>
    </xf>
    <xf numFmtId="178" fontId="24" fillId="0" borderId="11" xfId="0" applyFont="true" applyBorder="true" applyAlignment="true" applyProtection="false">
      <alignment horizontal="general" vertical="bottom" textRotation="0" wrapText="false" indent="0" shrinkToFit="false"/>
      <protection locked="true" hidden="false"/>
    </xf>
    <xf numFmtId="178" fontId="24" fillId="0" borderId="38" xfId="0" applyFont="true" applyBorder="true" applyAlignment="true" applyProtection="false">
      <alignment horizontal="general" vertical="bottom" textRotation="0" wrapText="false" indent="0" shrinkToFit="false"/>
      <protection locked="true" hidden="false"/>
    </xf>
    <xf numFmtId="178" fontId="24" fillId="0" borderId="12" xfId="0" applyFont="true" applyBorder="true" applyAlignment="true" applyProtection="false">
      <alignment horizontal="general" vertical="bottom" textRotation="0" wrapText="false" indent="0" shrinkToFit="false"/>
      <protection locked="true" hidden="false"/>
    </xf>
    <xf numFmtId="178" fontId="24" fillId="0" borderId="0" xfId="0" applyFont="true" applyBorder="false" applyAlignment="true" applyProtection="false">
      <alignment horizontal="general" vertical="bottom" textRotation="0" wrapText="false" indent="0" shrinkToFit="false"/>
      <protection locked="true" hidden="false"/>
    </xf>
    <xf numFmtId="164" fontId="34" fillId="0" borderId="31" xfId="0" applyFont="true" applyBorder="true" applyAlignment="true" applyProtection="false">
      <alignment horizontal="general" vertical="bottom" textRotation="0" wrapText="false" indent="0" shrinkToFit="false"/>
      <protection locked="true" hidden="false"/>
    </xf>
    <xf numFmtId="164" fontId="34" fillId="0" borderId="17" xfId="0" applyFont="true" applyBorder="true" applyAlignment="true" applyProtection="false">
      <alignment horizontal="general" vertical="bottom" textRotation="0" wrapText="false" indent="0" shrinkToFit="false"/>
      <protection locked="true" hidden="false"/>
    </xf>
    <xf numFmtId="164" fontId="34" fillId="0" borderId="54" xfId="0" applyFont="true" applyBorder="true" applyAlignment="true" applyProtection="false">
      <alignment horizontal="general" vertical="bottom" textRotation="0" wrapText="false" indent="0" shrinkToFit="false"/>
      <protection locked="true" hidden="false"/>
    </xf>
    <xf numFmtId="164" fontId="34" fillId="0" borderId="46" xfId="0" applyFont="true" applyBorder="true" applyAlignment="true" applyProtection="false">
      <alignment horizontal="general" vertical="bottom" textRotation="0" wrapText="false" indent="0" shrinkToFit="false"/>
      <protection locked="true" hidden="false"/>
    </xf>
    <xf numFmtId="164" fontId="34" fillId="0" borderId="45" xfId="0" applyFont="true" applyBorder="true" applyAlignment="true" applyProtection="false">
      <alignment horizontal="general" vertical="bottom" textRotation="0" wrapText="false" indent="0" shrinkToFit="false"/>
      <protection locked="true" hidden="false"/>
    </xf>
    <xf numFmtId="164" fontId="34" fillId="0" borderId="47" xfId="0" applyFont="true" applyBorder="true" applyAlignment="true" applyProtection="false">
      <alignment horizontal="general" vertical="bottom" textRotation="0" wrapText="false" indent="0" shrinkToFit="false"/>
      <protection locked="true" hidden="false"/>
    </xf>
    <xf numFmtId="213" fontId="24" fillId="0" borderId="50" xfId="0" applyFont="true" applyBorder="true" applyAlignment="true" applyProtection="false">
      <alignment horizontal="general" vertical="bottom" textRotation="0" wrapText="false" indent="0" shrinkToFit="false"/>
      <protection locked="true" hidden="false"/>
    </xf>
    <xf numFmtId="164" fontId="30" fillId="6" borderId="48" xfId="0" applyFont="true" applyBorder="true" applyAlignment="true" applyProtection="false">
      <alignment horizontal="general" vertical="bottom" textRotation="0" wrapText="false" indent="0" shrinkToFit="false"/>
      <protection locked="true" hidden="false"/>
    </xf>
    <xf numFmtId="213" fontId="30" fillId="6" borderId="44" xfId="0" applyFont="true" applyBorder="true" applyAlignment="true" applyProtection="false">
      <alignment horizontal="general" vertical="bottom" textRotation="0" wrapText="false" indent="0" shrinkToFit="false"/>
      <protection locked="true" hidden="false"/>
    </xf>
    <xf numFmtId="213" fontId="30" fillId="6" borderId="49" xfId="0" applyFont="true" applyBorder="true" applyAlignment="true" applyProtection="false">
      <alignment horizontal="general" vertical="bottom" textRotation="0" wrapText="false" indent="0" shrinkToFit="false"/>
      <protection locked="true" hidden="false"/>
    </xf>
    <xf numFmtId="213" fontId="30" fillId="6" borderId="50" xfId="0" applyFont="true" applyBorder="true" applyAlignment="true" applyProtection="false">
      <alignment horizontal="general" vertical="bottom" textRotation="0" wrapText="false" indent="0" shrinkToFit="false"/>
      <protection locked="true" hidden="false"/>
    </xf>
    <xf numFmtId="213" fontId="24" fillId="0" borderId="17" xfId="0" applyFont="true" applyBorder="true" applyAlignment="true" applyProtection="false">
      <alignment horizontal="general" vertical="bottom" textRotation="0" wrapText="false" indent="0" shrinkToFit="false"/>
      <protection locked="true" hidden="false"/>
    </xf>
    <xf numFmtId="213" fontId="24" fillId="0" borderId="54" xfId="0" applyFont="true" applyBorder="true" applyAlignment="true" applyProtection="false">
      <alignment horizontal="general" vertical="bottom" textRotation="0" wrapText="false" indent="0" shrinkToFit="false"/>
      <protection locked="true" hidden="false"/>
    </xf>
    <xf numFmtId="213" fontId="24" fillId="0" borderId="18" xfId="0" applyFont="true" applyBorder="true" applyAlignment="true" applyProtection="false">
      <alignment horizontal="general" vertical="bottom" textRotation="0" wrapText="false" indent="0" shrinkToFit="false"/>
      <protection locked="true" hidden="false"/>
    </xf>
    <xf numFmtId="164" fontId="24" fillId="0" borderId="59" xfId="0" applyFont="true" applyBorder="true" applyAlignment="true" applyProtection="false">
      <alignment horizontal="general" vertical="bottom" textRotation="0" wrapText="true" indent="0" shrinkToFit="false"/>
      <protection locked="true" hidden="false"/>
    </xf>
    <xf numFmtId="164" fontId="30" fillId="6" borderId="27" xfId="0" applyFont="true" applyBorder="true" applyAlignment="true" applyProtection="false">
      <alignment horizontal="general" vertical="bottom" textRotation="0" wrapText="false" indent="0" shrinkToFit="false"/>
      <protection locked="true" hidden="false"/>
    </xf>
    <xf numFmtId="213" fontId="30" fillId="6" borderId="29" xfId="0" applyFont="true" applyBorder="true" applyAlignment="true" applyProtection="false">
      <alignment horizontal="general" vertical="bottom" textRotation="0" wrapText="false" indent="0" shrinkToFit="false"/>
      <protection locked="true" hidden="false"/>
    </xf>
    <xf numFmtId="213" fontId="30" fillId="6" borderId="36" xfId="0" applyFont="true" applyBorder="true" applyAlignment="true" applyProtection="false">
      <alignment horizontal="general" vertical="bottom" textRotation="0" wrapText="false" indent="0" shrinkToFit="false"/>
      <protection locked="true" hidden="false"/>
    </xf>
    <xf numFmtId="213" fontId="30" fillId="6" borderId="30" xfId="0" applyFont="true" applyBorder="true" applyAlignment="true" applyProtection="false">
      <alignment horizontal="general" vertical="bottom" textRotation="0" wrapText="false" indent="0" shrinkToFit="false"/>
      <protection locked="true" hidden="false"/>
    </xf>
    <xf numFmtId="193" fontId="29" fillId="0" borderId="0" xfId="0" applyFont="true" applyBorder="false" applyAlignment="true" applyProtection="false">
      <alignment horizontal="general" vertical="bottom" textRotation="0" wrapText="false" indent="0" shrinkToFit="false"/>
      <protection locked="true" hidden="false"/>
    </xf>
    <xf numFmtId="164" fontId="29" fillId="0" borderId="31" xfId="0" applyFont="true" applyBorder="true" applyAlignment="true" applyProtection="false">
      <alignment horizontal="general" vertical="bottom" textRotation="0" wrapText="false" indent="0" shrinkToFit="false"/>
      <protection locked="true" hidden="false"/>
    </xf>
    <xf numFmtId="164" fontId="30" fillId="0" borderId="11" xfId="0" applyFont="true" applyBorder="true" applyAlignment="true" applyProtection="false">
      <alignment horizontal="center" vertical="bottom" textRotation="0" wrapText="false" indent="0" shrinkToFit="false"/>
      <protection locked="true" hidden="false"/>
    </xf>
    <xf numFmtId="164" fontId="30" fillId="0" borderId="38" xfId="0" applyFont="true" applyBorder="true" applyAlignment="true" applyProtection="false">
      <alignment horizontal="center" vertical="bottom" textRotation="0" wrapText="false" indent="0" shrinkToFit="false"/>
      <protection locked="true" hidden="false"/>
    </xf>
    <xf numFmtId="164" fontId="30" fillId="6" borderId="23" xfId="0" applyFont="true" applyBorder="true" applyAlignment="true" applyProtection="false">
      <alignment horizontal="general" vertical="bottom" textRotation="0" wrapText="false" indent="0" shrinkToFit="false"/>
      <protection locked="true" hidden="false"/>
    </xf>
    <xf numFmtId="213" fontId="30" fillId="6" borderId="25" xfId="0" applyFont="true" applyBorder="true" applyAlignment="true" applyProtection="false">
      <alignment horizontal="general" vertical="bottom" textRotation="0" wrapText="false" indent="0" shrinkToFit="false"/>
      <protection locked="true" hidden="false"/>
    </xf>
    <xf numFmtId="213" fontId="30" fillId="6" borderId="34" xfId="0" applyFont="true" applyBorder="true" applyAlignment="true" applyProtection="false">
      <alignment horizontal="general" vertical="bottom" textRotation="0" wrapText="false" indent="0" shrinkToFit="false"/>
      <protection locked="true" hidden="false"/>
    </xf>
    <xf numFmtId="213" fontId="30" fillId="6" borderId="26" xfId="0" applyFont="true" applyBorder="true" applyAlignment="true" applyProtection="false">
      <alignment horizontal="general" vertical="bottom" textRotation="0" wrapText="false" indent="0" shrinkToFit="false"/>
      <protection locked="true" hidden="false"/>
    </xf>
    <xf numFmtId="187" fontId="30" fillId="6" borderId="35" xfId="0" applyFont="true" applyBorder="true" applyAlignment="true" applyProtection="false">
      <alignment horizontal="general" vertical="bottom" textRotation="0" wrapText="false" indent="0" shrinkToFit="false"/>
      <protection locked="true" hidden="false"/>
    </xf>
    <xf numFmtId="187" fontId="34" fillId="0" borderId="0" xfId="0" applyFont="true" applyBorder="false" applyAlignment="true" applyProtection="false">
      <alignment horizontal="general" vertical="bottom" textRotation="0" wrapText="false" indent="0" shrinkToFit="false"/>
      <protection locked="true" hidden="false"/>
    </xf>
    <xf numFmtId="164" fontId="34" fillId="6" borderId="4" xfId="0" applyFont="true" applyBorder="true" applyAlignment="true" applyProtection="false">
      <alignment horizontal="center" vertical="bottom" textRotation="0" wrapText="false" indent="0" shrinkToFit="false"/>
      <protection locked="true" hidden="false"/>
    </xf>
    <xf numFmtId="164" fontId="27" fillId="6" borderId="0" xfId="0" applyFont="true" applyBorder="true" applyAlignment="true" applyProtection="false">
      <alignment horizontal="center" vertical="bottom" textRotation="0" wrapText="false" indent="0" shrinkToFit="false"/>
      <protection locked="true" hidden="false"/>
    </xf>
    <xf numFmtId="164" fontId="27" fillId="6" borderId="1" xfId="0" applyFont="true" applyBorder="true" applyAlignment="true" applyProtection="false">
      <alignment horizontal="center" vertical="bottom" textRotation="0" wrapText="false" indent="0" shrinkToFit="false"/>
      <protection locked="true" hidden="false"/>
    </xf>
    <xf numFmtId="164" fontId="29" fillId="0" borderId="5" xfId="0" applyFont="true" applyBorder="true" applyAlignment="true" applyProtection="false">
      <alignment horizontal="left" vertical="bottom" textRotation="0" wrapText="false" indent="0" shrinkToFit="false"/>
      <protection locked="true" hidden="false"/>
    </xf>
    <xf numFmtId="164" fontId="29" fillId="0" borderId="14" xfId="0" applyFont="true" applyBorder="true" applyAlignment="true" applyProtection="false">
      <alignment horizontal="general" vertical="bottom" textRotation="0" wrapText="false" indent="0" shrinkToFit="false"/>
      <protection locked="true" hidden="false"/>
    </xf>
    <xf numFmtId="164" fontId="34" fillId="6" borderId="9" xfId="0" applyFont="true" applyBorder="true" applyAlignment="true" applyProtection="false">
      <alignment horizontal="center" vertical="bottom" textRotation="0" wrapText="false" indent="0" shrinkToFit="false"/>
      <protection locked="true" hidden="false"/>
    </xf>
    <xf numFmtId="164" fontId="30" fillId="0" borderId="3" xfId="0" applyFont="true" applyBorder="true" applyAlignment="true" applyProtection="false">
      <alignment horizontal="center"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30" fillId="0" borderId="8" xfId="0" applyFont="true" applyBorder="true" applyAlignment="tru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30" fillId="6" borderId="19" xfId="0" applyFont="true" applyBorder="true" applyAlignment="true" applyProtection="false">
      <alignment horizontal="general" vertical="bottom" textRotation="0" wrapText="false" indent="0" shrinkToFit="false"/>
      <protection locked="true" hidden="false"/>
    </xf>
    <xf numFmtId="202" fontId="30" fillId="6" borderId="21" xfId="0" applyFont="true" applyBorder="true" applyAlignment="true" applyProtection="false">
      <alignment horizontal="general" vertical="bottom" textRotation="0" wrapText="false" indent="0" shrinkToFit="false"/>
      <protection locked="true" hidden="false"/>
    </xf>
    <xf numFmtId="202" fontId="30" fillId="6" borderId="33" xfId="0" applyFont="true" applyBorder="true" applyAlignment="true" applyProtection="false">
      <alignment horizontal="general" vertical="bottom" textRotation="0" wrapText="false" indent="0" shrinkToFit="false"/>
      <protection locked="true" hidden="false"/>
    </xf>
    <xf numFmtId="202" fontId="30" fillId="6" borderId="22" xfId="0" applyFont="true" applyBorder="true" applyAlignment="true" applyProtection="false">
      <alignment horizontal="general" vertical="bottom" textRotation="0" wrapText="false" indent="0" shrinkToFit="false"/>
      <protection locked="true" hidden="false"/>
    </xf>
    <xf numFmtId="164" fontId="30" fillId="20" borderId="48" xfId="0" applyFont="true" applyBorder="true" applyAlignment="true" applyProtection="false">
      <alignment horizontal="general" vertical="bottom" textRotation="0" wrapText="false" indent="0" shrinkToFit="false"/>
      <protection locked="true" hidden="false"/>
    </xf>
    <xf numFmtId="202" fontId="30" fillId="20" borderId="0" xfId="0" applyFont="true" applyBorder="true" applyAlignment="true" applyProtection="false">
      <alignment horizontal="general" vertical="bottom" textRotation="0" wrapText="false" indent="0" shrinkToFit="false"/>
      <protection locked="true" hidden="false"/>
    </xf>
    <xf numFmtId="202" fontId="30" fillId="20" borderId="37" xfId="0" applyFont="true" applyBorder="true" applyAlignment="true" applyProtection="false">
      <alignment horizontal="general" vertical="bottom" textRotation="0" wrapText="false" indent="0" shrinkToFit="false"/>
      <protection locked="true" hidden="false"/>
    </xf>
    <xf numFmtId="202" fontId="30" fillId="20" borderId="54" xfId="0" applyFont="true" applyBorder="true" applyAlignment="true" applyProtection="false">
      <alignment horizontal="general" vertical="bottom" textRotation="0" wrapText="false" indent="0" shrinkToFit="false"/>
      <protection locked="true" hidden="false"/>
    </xf>
    <xf numFmtId="202" fontId="30" fillId="20" borderId="17" xfId="0" applyFont="true" applyBorder="true" applyAlignment="true" applyProtection="false">
      <alignment horizontal="general" vertical="bottom" textRotation="0" wrapText="false" indent="0" shrinkToFit="false"/>
      <protection locked="true" hidden="false"/>
    </xf>
    <xf numFmtId="202" fontId="30" fillId="20" borderId="18" xfId="0" applyFont="true" applyBorder="true" applyAlignment="true" applyProtection="false">
      <alignment horizontal="general" vertical="bottom" textRotation="0" wrapText="false" indent="0" shrinkToFit="false"/>
      <protection locked="true" hidden="false"/>
    </xf>
    <xf numFmtId="202" fontId="30" fillId="6" borderId="25" xfId="0" applyFont="true" applyBorder="true" applyAlignment="true" applyProtection="false">
      <alignment horizontal="general" vertical="bottom" textRotation="0" wrapText="false" indent="0" shrinkToFit="false"/>
      <protection locked="true" hidden="false"/>
    </xf>
    <xf numFmtId="202" fontId="30" fillId="6" borderId="34" xfId="0" applyFont="true" applyBorder="true" applyAlignment="true" applyProtection="false">
      <alignment horizontal="general" vertical="bottom" textRotation="0" wrapText="false" indent="0" shrinkToFit="false"/>
      <protection locked="true" hidden="false"/>
    </xf>
    <xf numFmtId="202" fontId="30" fillId="6" borderId="26" xfId="0" applyFont="true" applyBorder="true" applyAlignment="true" applyProtection="false">
      <alignment horizontal="general" vertical="bottom" textRotation="0" wrapText="false" indent="0" shrinkToFit="false"/>
      <protection locked="true" hidden="false"/>
    </xf>
    <xf numFmtId="202" fontId="30" fillId="0" borderId="17" xfId="0" applyFont="true" applyBorder="true" applyAlignment="true" applyProtection="false">
      <alignment horizontal="general" vertical="bottom" textRotation="0" wrapText="false" indent="0" shrinkToFit="false"/>
      <protection locked="true" hidden="false"/>
    </xf>
    <xf numFmtId="202" fontId="30" fillId="0" borderId="54" xfId="0" applyFont="true" applyBorder="true" applyAlignment="true" applyProtection="false">
      <alignment horizontal="general" vertical="bottom" textRotation="0" wrapText="false" indent="0" shrinkToFit="false"/>
      <protection locked="true" hidden="false"/>
    </xf>
    <xf numFmtId="202" fontId="30" fillId="0" borderId="18" xfId="0" applyFont="true" applyBorder="true" applyAlignment="true" applyProtection="false">
      <alignment horizontal="general" vertical="bottom" textRotation="0" wrapText="false" indent="0" shrinkToFit="false"/>
      <protection locked="true" hidden="false"/>
    </xf>
    <xf numFmtId="202" fontId="24" fillId="0" borderId="44" xfId="0" applyFont="true" applyBorder="true" applyAlignment="true" applyProtection="false">
      <alignment horizontal="general" vertical="bottom" textRotation="0" wrapText="false" indent="0" shrinkToFit="false"/>
      <protection locked="true" hidden="false"/>
    </xf>
    <xf numFmtId="202" fontId="24" fillId="0" borderId="54" xfId="0" applyFont="true" applyBorder="true" applyAlignment="true" applyProtection="false">
      <alignment horizontal="general" vertical="bottom" textRotation="0" wrapText="false" indent="0" shrinkToFit="false"/>
      <protection locked="true" hidden="false"/>
    </xf>
    <xf numFmtId="202" fontId="24" fillId="0" borderId="17" xfId="0" applyFont="true" applyBorder="true" applyAlignment="true" applyProtection="false">
      <alignment horizontal="general" vertical="bottom" textRotation="0" wrapText="false" indent="0" shrinkToFit="false"/>
      <protection locked="true" hidden="false"/>
    </xf>
    <xf numFmtId="202" fontId="24" fillId="0" borderId="18" xfId="0" applyFont="true" applyBorder="true" applyAlignment="true" applyProtection="false">
      <alignment horizontal="general" vertical="bottom" textRotation="0" wrapText="false" indent="0" shrinkToFit="false"/>
      <protection locked="true" hidden="false"/>
    </xf>
    <xf numFmtId="202" fontId="24" fillId="0" borderId="34" xfId="0" applyFont="true" applyBorder="true" applyAlignment="true" applyProtection="false">
      <alignment horizontal="general" vertical="bottom" textRotation="0" wrapText="false" indent="0" shrinkToFit="false"/>
      <protection locked="true" hidden="false"/>
    </xf>
    <xf numFmtId="202" fontId="24" fillId="0" borderId="25" xfId="0" applyFont="true" applyBorder="true" applyAlignment="true" applyProtection="false">
      <alignment horizontal="general" vertical="bottom" textRotation="0" wrapText="false" indent="0" shrinkToFit="false"/>
      <protection locked="true" hidden="false"/>
    </xf>
    <xf numFmtId="202" fontId="24" fillId="0" borderId="26" xfId="0" applyFont="true" applyBorder="true" applyAlignment="true" applyProtection="false">
      <alignment horizontal="general" vertical="bottom" textRotation="0" wrapText="false" indent="0" shrinkToFit="false"/>
      <protection locked="true" hidden="false"/>
    </xf>
    <xf numFmtId="202" fontId="24" fillId="0" borderId="29" xfId="0" applyFont="true" applyBorder="true" applyAlignment="true" applyProtection="false">
      <alignment horizontal="general" vertical="bottom" textRotation="0" wrapText="false" indent="0" shrinkToFit="false"/>
      <protection locked="true" hidden="false"/>
    </xf>
    <xf numFmtId="202" fontId="24" fillId="0" borderId="36" xfId="0" applyFont="true" applyBorder="true" applyAlignment="true" applyProtection="false">
      <alignment horizontal="general" vertical="bottom" textRotation="0" wrapText="false" indent="0" shrinkToFit="false"/>
      <protection locked="true" hidden="false"/>
    </xf>
    <xf numFmtId="202" fontId="24" fillId="0" borderId="30" xfId="0" applyFont="true" applyBorder="true" applyAlignment="true" applyProtection="false">
      <alignment horizontal="general" vertical="bottom" textRotation="0" wrapText="false" indent="0" shrinkToFit="false"/>
      <protection locked="true" hidden="false"/>
    </xf>
    <xf numFmtId="164" fontId="30" fillId="6" borderId="7" xfId="0" applyFont="true" applyBorder="true" applyAlignment="true" applyProtection="false">
      <alignment horizontal="general" vertical="bottom" textRotation="0" wrapText="false" indent="0" shrinkToFit="false"/>
      <protection locked="true" hidden="false"/>
    </xf>
    <xf numFmtId="202" fontId="30" fillId="6" borderId="55" xfId="0" applyFont="true" applyBorder="true" applyAlignment="true" applyProtection="false">
      <alignment horizontal="general" vertical="bottom" textRotation="0" wrapText="false" indent="0" shrinkToFit="false"/>
      <protection locked="true" hidden="false"/>
    </xf>
    <xf numFmtId="202" fontId="30" fillId="6" borderId="56" xfId="0" applyFont="true" applyBorder="true" applyAlignment="true" applyProtection="false">
      <alignment horizontal="general" vertical="bottom" textRotation="0" wrapText="false" indent="0" shrinkToFit="false"/>
      <protection locked="true" hidden="false"/>
    </xf>
    <xf numFmtId="202" fontId="30" fillId="6" borderId="53" xfId="0" applyFont="true" applyBorder="true" applyAlignment="true" applyProtection="false">
      <alignment horizontal="general" vertical="bottom" textRotation="0" wrapText="false" indent="0" shrinkToFit="false"/>
      <protection locked="true" hidden="false"/>
    </xf>
    <xf numFmtId="164" fontId="24" fillId="0" borderId="3" xfId="0" applyFont="true" applyBorder="true" applyAlignment="true" applyProtection="false">
      <alignment horizontal="general" vertical="bottom" textRotation="0" wrapText="false" indent="0" shrinkToFit="false"/>
      <protection locked="true" hidden="false"/>
    </xf>
    <xf numFmtId="202" fontId="30" fillId="0" borderId="3" xfId="0" applyFont="true" applyBorder="true" applyAlignment="true" applyProtection="false">
      <alignment horizontal="general" vertical="bottom" textRotation="0" wrapText="false" indent="0" shrinkToFit="false"/>
      <protection locked="true" hidden="false"/>
    </xf>
    <xf numFmtId="202" fontId="30" fillId="0" borderId="3" xfId="0" applyFont="true" applyBorder="true" applyAlignment="true" applyProtection="false">
      <alignment horizontal="center" vertical="bottom" textRotation="0" wrapText="false" indent="0" shrinkToFit="false"/>
      <protection locked="true" hidden="false"/>
    </xf>
    <xf numFmtId="202" fontId="0" fillId="0" borderId="0" xfId="0" applyFont="false" applyBorder="false" applyAlignment="false" applyProtection="false">
      <alignment horizontal="general" vertical="bottom" textRotation="0" wrapText="false" indent="0" shrinkToFit="false"/>
      <protection locked="true" hidden="false"/>
    </xf>
    <xf numFmtId="202" fontId="30" fillId="0" borderId="0" xfId="0" applyFont="true" applyBorder="true" applyAlignment="true" applyProtection="false">
      <alignment horizontal="general" vertical="bottom" textRotation="0" wrapText="false" indent="0" shrinkToFit="false"/>
      <protection locked="true" hidden="false"/>
    </xf>
    <xf numFmtId="193" fontId="0" fillId="0" borderId="0" xfId="15" applyFont="true" applyBorder="true" applyAlignment="true" applyProtection="true">
      <alignment horizontal="general" vertical="bottom" textRotation="0" wrapText="false" indent="0" shrinkToFit="false"/>
      <protection locked="true" hidden="false"/>
    </xf>
    <xf numFmtId="202" fontId="24" fillId="0" borderId="41" xfId="0" applyFont="true" applyBorder="true" applyAlignment="true" applyProtection="false">
      <alignment horizontal="general" vertical="bottom" textRotation="0" wrapText="false" indent="0" shrinkToFit="false"/>
      <protection locked="true" hidden="false"/>
    </xf>
    <xf numFmtId="202" fontId="24" fillId="0" borderId="42" xfId="0" applyFont="true" applyBorder="true" applyAlignment="true" applyProtection="false">
      <alignment horizontal="general" vertical="bottom" textRotation="0" wrapText="false" indent="0" shrinkToFit="false"/>
      <protection locked="true" hidden="false"/>
    </xf>
    <xf numFmtId="202" fontId="30" fillId="0" borderId="42" xfId="0" applyFont="true" applyBorder="true" applyAlignment="true" applyProtection="false">
      <alignment horizontal="general" vertical="bottom" textRotation="0" wrapText="false" indent="0" shrinkToFit="false"/>
      <protection locked="true" hidden="false"/>
    </xf>
    <xf numFmtId="202" fontId="30" fillId="0" borderId="41" xfId="0" applyFont="true" applyBorder="true" applyAlignment="true" applyProtection="false">
      <alignment horizontal="general" vertical="bottom" textRotation="0" wrapText="false" indent="0" shrinkToFit="false"/>
      <protection locked="true" hidden="false"/>
    </xf>
    <xf numFmtId="202" fontId="30" fillId="0" borderId="51" xfId="0" applyFont="true" applyBorder="true" applyAlignment="true" applyProtection="false">
      <alignment horizontal="center" vertical="bottom" textRotation="0" wrapText="false" indent="0" shrinkToFit="false"/>
      <protection locked="true" hidden="false"/>
    </xf>
    <xf numFmtId="202" fontId="30" fillId="0" borderId="42" xfId="0" applyFont="true" applyBorder="true" applyAlignment="true" applyProtection="false">
      <alignment horizontal="center" vertical="bottom" textRotation="0" wrapText="false" indent="0" shrinkToFit="false"/>
      <protection locked="true" hidden="false"/>
    </xf>
    <xf numFmtId="202" fontId="30" fillId="0" borderId="41" xfId="0" applyFont="true" applyBorder="true" applyAlignment="true" applyProtection="false">
      <alignment horizontal="center" vertical="bottom" textRotation="0" wrapText="false" indent="0" shrinkToFit="false"/>
      <protection locked="true" hidden="false"/>
    </xf>
    <xf numFmtId="164" fontId="0" fillId="0" borderId="54" xfId="0" applyFont="false" applyBorder="true" applyAlignment="false" applyProtection="false">
      <alignment horizontal="general" vertical="bottom" textRotation="0" wrapText="false" indent="0" shrinkToFit="false"/>
      <protection locked="true" hidden="false"/>
    </xf>
    <xf numFmtId="164" fontId="0" fillId="0" borderId="17" xfId="0" applyFont="false" applyBorder="true" applyAlignment="false" applyProtection="false">
      <alignment horizontal="general" vertical="bottom" textRotation="0" wrapText="false" indent="0" shrinkToFit="false"/>
      <protection locked="true" hidden="false"/>
    </xf>
    <xf numFmtId="164" fontId="0" fillId="0" borderId="18" xfId="0" applyFont="false" applyBorder="true" applyAlignment="false" applyProtection="false">
      <alignment horizontal="general" vertical="bottom" textRotation="0" wrapText="false" indent="0" shrinkToFit="false"/>
      <protection locked="true" hidden="false"/>
    </xf>
    <xf numFmtId="187" fontId="24" fillId="0" borderId="0" xfId="0" applyFont="true" applyBorder="false" applyAlignment="true" applyProtection="false">
      <alignment horizontal="center" vertical="bottom" textRotation="0" wrapText="false" indent="0" shrinkToFit="false"/>
      <protection locked="true" hidden="false"/>
    </xf>
    <xf numFmtId="202" fontId="24" fillId="0" borderId="0" xfId="0" applyFont="true" applyBorder="false" applyAlignment="true" applyProtection="false">
      <alignment horizontal="general" vertical="bottom" textRotation="0" wrapText="false" indent="0" shrinkToFit="false"/>
      <protection locked="true" hidden="false"/>
    </xf>
    <xf numFmtId="164" fontId="68" fillId="6" borderId="0" xfId="0" applyFont="true" applyBorder="false" applyAlignment="true" applyProtection="false">
      <alignment horizontal="center" vertical="bottom" textRotation="0" wrapText="false" indent="0" shrinkToFit="false"/>
      <protection locked="true" hidden="false"/>
    </xf>
    <xf numFmtId="164" fontId="68" fillId="6" borderId="0" xfId="0" applyFont="true" applyBorder="true" applyAlignment="true" applyProtection="false">
      <alignment horizontal="center" vertical="bottom" textRotation="0" wrapText="false" indent="0" shrinkToFit="false"/>
      <protection locked="true" hidden="false"/>
    </xf>
    <xf numFmtId="164" fontId="68" fillId="6" borderId="1" xfId="0" applyFont="true" applyBorder="true" applyAlignment="true" applyProtection="false">
      <alignment horizontal="center" vertical="bottom" textRotation="0" wrapText="false" indent="0" shrinkToFit="false"/>
      <protection locked="true" hidden="false"/>
    </xf>
    <xf numFmtId="164" fontId="34" fillId="6" borderId="5" xfId="0" applyFont="true" applyBorder="true" applyAlignment="true" applyProtection="false">
      <alignment horizontal="center" vertical="bottom" textRotation="0" wrapText="false" indent="0" shrinkToFit="false"/>
      <protection locked="true" hidden="false"/>
    </xf>
    <xf numFmtId="164" fontId="59" fillId="0" borderId="0" xfId="0" applyFont="true" applyBorder="true" applyAlignment="true" applyProtection="false">
      <alignment horizontal="center" vertical="bottom" textRotation="0" wrapText="false" indent="0" shrinkToFit="false"/>
      <protection locked="true" hidden="false"/>
    </xf>
    <xf numFmtId="164" fontId="69" fillId="0" borderId="3" xfId="0" applyFont="true" applyBorder="true" applyAlignment="true" applyProtection="false">
      <alignment horizontal="general" vertical="bottom" textRotation="0" wrapText="false" indent="0" shrinkToFit="false"/>
      <protection locked="true" hidden="false"/>
    </xf>
    <xf numFmtId="164" fontId="70" fillId="0" borderId="0" xfId="0" applyFont="true" applyBorder="false" applyAlignment="true" applyProtection="false">
      <alignment horizontal="general" vertical="bottom" textRotation="0" wrapText="false" indent="0" shrinkToFit="false"/>
      <protection locked="true" hidden="false"/>
    </xf>
    <xf numFmtId="164" fontId="30" fillId="0" borderId="8" xfId="0" applyFont="true" applyBorder="true" applyAlignment="true" applyProtection="false">
      <alignment horizontal="left" vertical="center" textRotation="0" wrapText="false" indent="0" shrinkToFit="false"/>
      <protection locked="true" hidden="false"/>
    </xf>
    <xf numFmtId="173" fontId="24" fillId="0" borderId="17" xfId="0" applyFont="true" applyBorder="true" applyAlignment="true" applyProtection="false">
      <alignment horizontal="right" vertical="bottom" textRotation="0" wrapText="false" indent="0" shrinkToFit="false"/>
      <protection locked="true" hidden="false"/>
    </xf>
    <xf numFmtId="173" fontId="24" fillId="0" borderId="54" xfId="0" applyFont="true" applyBorder="true" applyAlignment="true" applyProtection="false">
      <alignment horizontal="right" vertical="bottom" textRotation="0" wrapText="false" indent="0" shrinkToFit="false"/>
      <protection locked="true" hidden="false"/>
    </xf>
    <xf numFmtId="173" fontId="24" fillId="0" borderId="54" xfId="0" applyFont="true" applyBorder="true" applyAlignment="true" applyProtection="false">
      <alignment horizontal="general" vertical="bottom" textRotation="0" wrapText="false" indent="0" shrinkToFit="false"/>
      <protection locked="true" hidden="false"/>
    </xf>
    <xf numFmtId="173" fontId="24" fillId="0" borderId="21" xfId="0" applyFont="true" applyBorder="true" applyAlignment="true" applyProtection="false">
      <alignment horizontal="general" vertical="bottom" textRotation="0" wrapText="false" indent="0" shrinkToFit="false"/>
      <protection locked="true" hidden="false"/>
    </xf>
    <xf numFmtId="173" fontId="24" fillId="0" borderId="20" xfId="0" applyFont="true" applyBorder="true" applyAlignment="true" applyProtection="false">
      <alignment horizontal="general" vertical="bottom" textRotation="0" wrapText="false" indent="0" shrinkToFit="false"/>
      <protection locked="true" hidden="false"/>
    </xf>
    <xf numFmtId="173" fontId="24" fillId="0" borderId="33" xfId="0" applyFont="true" applyBorder="true" applyAlignment="true" applyProtection="false">
      <alignment horizontal="general" vertical="bottom" textRotation="0" wrapText="false" indent="0" shrinkToFit="false"/>
      <protection locked="true" hidden="false"/>
    </xf>
    <xf numFmtId="215" fontId="24" fillId="0" borderId="33" xfId="0" applyFont="true" applyBorder="true" applyAlignment="true" applyProtection="false">
      <alignment horizontal="center" vertical="bottom" textRotation="0" wrapText="false" indent="0" shrinkToFit="false"/>
      <protection locked="true" hidden="false"/>
    </xf>
    <xf numFmtId="215" fontId="24" fillId="0" borderId="21" xfId="0" applyFont="true" applyBorder="true" applyAlignment="true" applyProtection="false">
      <alignment horizontal="center" vertical="bottom" textRotation="0" wrapText="false" indent="0" shrinkToFit="false"/>
      <protection locked="true" hidden="false"/>
    </xf>
    <xf numFmtId="215" fontId="24" fillId="0" borderId="22" xfId="0" applyFont="true" applyBorder="true" applyAlignment="true" applyProtection="false">
      <alignment horizontal="center" vertical="bottom" textRotation="0" wrapText="false" indent="0" shrinkToFit="false"/>
      <protection locked="true" hidden="false"/>
    </xf>
    <xf numFmtId="173" fontId="24" fillId="0" borderId="25" xfId="0" applyFont="true" applyBorder="true" applyAlignment="true" applyProtection="false">
      <alignment horizontal="right" vertical="bottom" textRotation="0" wrapText="false" indent="0" shrinkToFit="false"/>
      <protection locked="true" hidden="false"/>
    </xf>
    <xf numFmtId="173" fontId="24" fillId="0" borderId="34" xfId="0" applyFont="true" applyBorder="true" applyAlignment="true" applyProtection="false">
      <alignment horizontal="right" vertical="bottom" textRotation="0" wrapText="false" indent="0" shrinkToFit="false"/>
      <protection locked="true" hidden="false"/>
    </xf>
    <xf numFmtId="173" fontId="24" fillId="0" borderId="34" xfId="0" applyFont="true" applyBorder="true" applyAlignment="true" applyProtection="false">
      <alignment horizontal="general" vertical="bottom" textRotation="0" wrapText="false" indent="0" shrinkToFit="false"/>
      <protection locked="true" hidden="false"/>
    </xf>
    <xf numFmtId="173" fontId="24" fillId="0" borderId="25" xfId="0" applyFont="true" applyBorder="true" applyAlignment="true" applyProtection="false">
      <alignment horizontal="general" vertical="bottom" textRotation="0" wrapText="false" indent="0" shrinkToFit="false"/>
      <protection locked="true" hidden="false"/>
    </xf>
    <xf numFmtId="173" fontId="24" fillId="0" borderId="24" xfId="0" applyFont="true" applyBorder="true" applyAlignment="true" applyProtection="false">
      <alignment horizontal="general" vertical="bottom" textRotation="0" wrapText="false" indent="0" shrinkToFit="false"/>
      <protection locked="true" hidden="false"/>
    </xf>
    <xf numFmtId="215" fontId="24" fillId="0" borderId="34" xfId="0" applyFont="true" applyBorder="true" applyAlignment="true" applyProtection="false">
      <alignment horizontal="center" vertical="bottom" textRotation="0" wrapText="false" indent="0" shrinkToFit="false"/>
      <protection locked="true" hidden="false"/>
    </xf>
    <xf numFmtId="215" fontId="24" fillId="0" borderId="25" xfId="0" applyFont="true" applyBorder="true" applyAlignment="true" applyProtection="false">
      <alignment horizontal="center" vertical="bottom" textRotation="0" wrapText="false" indent="0" shrinkToFit="false"/>
      <protection locked="true" hidden="false"/>
    </xf>
    <xf numFmtId="215" fontId="24" fillId="0" borderId="26" xfId="0" applyFont="true" applyBorder="true" applyAlignment="true" applyProtection="false">
      <alignment horizontal="center" vertical="bottom" textRotation="0" wrapText="false" indent="0" shrinkToFit="false"/>
      <protection locked="true" hidden="false"/>
    </xf>
    <xf numFmtId="173" fontId="24" fillId="0" borderId="29" xfId="0" applyFont="true" applyBorder="true" applyAlignment="true" applyProtection="false">
      <alignment horizontal="right" vertical="bottom" textRotation="0" wrapText="false" indent="0" shrinkToFit="false"/>
      <protection locked="true" hidden="false"/>
    </xf>
    <xf numFmtId="173" fontId="24" fillId="0" borderId="36" xfId="0" applyFont="true" applyBorder="true" applyAlignment="true" applyProtection="false">
      <alignment horizontal="right" vertical="bottom" textRotation="0" wrapText="false" indent="0" shrinkToFit="false"/>
      <protection locked="true" hidden="false"/>
    </xf>
    <xf numFmtId="173" fontId="24" fillId="0" borderId="36" xfId="0" applyFont="true" applyBorder="true" applyAlignment="true" applyProtection="false">
      <alignment horizontal="general" vertical="bottom" textRotation="0" wrapText="false" indent="0" shrinkToFit="false"/>
      <protection locked="true" hidden="false"/>
    </xf>
    <xf numFmtId="173" fontId="24" fillId="0" borderId="29" xfId="0" applyFont="true" applyBorder="true" applyAlignment="true" applyProtection="false">
      <alignment horizontal="general" vertical="bottom" textRotation="0" wrapText="false" indent="0" shrinkToFit="false"/>
      <protection locked="true" hidden="false"/>
    </xf>
    <xf numFmtId="173" fontId="24" fillId="0" borderId="28" xfId="0" applyFont="true" applyBorder="true" applyAlignment="true" applyProtection="false">
      <alignment horizontal="general" vertical="bottom" textRotation="0" wrapText="false" indent="0" shrinkToFit="false"/>
      <protection locked="true" hidden="false"/>
    </xf>
    <xf numFmtId="215" fontId="24" fillId="0" borderId="36" xfId="0" applyFont="true" applyBorder="true" applyAlignment="true" applyProtection="false">
      <alignment horizontal="center" vertical="bottom" textRotation="0" wrapText="false" indent="0" shrinkToFit="false"/>
      <protection locked="true" hidden="false"/>
    </xf>
    <xf numFmtId="215" fontId="24" fillId="0" borderId="29" xfId="0" applyFont="true" applyBorder="true" applyAlignment="true" applyProtection="false">
      <alignment horizontal="center" vertical="bottom" textRotation="0" wrapText="false" indent="0" shrinkToFit="false"/>
      <protection locked="true" hidden="false"/>
    </xf>
    <xf numFmtId="215" fontId="24" fillId="0" borderId="30" xfId="0" applyFont="true" applyBorder="true" applyAlignment="true" applyProtection="false">
      <alignment horizontal="center" vertical="bottom" textRotation="0" wrapText="false" indent="0" shrinkToFit="false"/>
      <protection locked="true" hidden="false"/>
    </xf>
    <xf numFmtId="173" fontId="24" fillId="0" borderId="0" xfId="0" applyFont="true" applyBorder="true" applyAlignment="true" applyProtection="false">
      <alignment horizontal="right" vertical="bottom" textRotation="0" wrapText="false" indent="0" shrinkToFit="false"/>
      <protection locked="true" hidden="false"/>
    </xf>
    <xf numFmtId="173" fontId="24" fillId="0" borderId="44" xfId="0" applyFont="true" applyBorder="true" applyAlignment="true" applyProtection="false">
      <alignment horizontal="right" vertical="bottom" textRotation="0" wrapText="false" indent="0" shrinkToFit="false"/>
      <protection locked="true" hidden="false"/>
    </xf>
    <xf numFmtId="173" fontId="24" fillId="0" borderId="49" xfId="0" applyFont="true" applyBorder="true" applyAlignment="true" applyProtection="false">
      <alignment horizontal="right" vertical="bottom" textRotation="0" wrapText="false" indent="0" shrinkToFit="false"/>
      <protection locked="true" hidden="false"/>
    </xf>
    <xf numFmtId="173" fontId="24" fillId="0" borderId="61" xfId="0" applyFont="true" applyBorder="true" applyAlignment="true" applyProtection="false">
      <alignment horizontal="right" vertical="bottom" textRotation="0" wrapText="false" indent="0" shrinkToFit="false"/>
      <protection locked="true" hidden="false"/>
    </xf>
    <xf numFmtId="215" fontId="24" fillId="0" borderId="49" xfId="0" applyFont="true" applyBorder="true" applyAlignment="true" applyProtection="false">
      <alignment horizontal="center" vertical="bottom" textRotation="0" wrapText="false" indent="0" shrinkToFit="false"/>
      <protection locked="true" hidden="false"/>
    </xf>
    <xf numFmtId="215" fontId="24" fillId="0" borderId="44" xfId="0" applyFont="true" applyBorder="true" applyAlignment="true" applyProtection="false">
      <alignment horizontal="center" vertical="bottom" textRotation="0" wrapText="false" indent="0" shrinkToFit="false"/>
      <protection locked="true" hidden="false"/>
    </xf>
    <xf numFmtId="215" fontId="24" fillId="0" borderId="50" xfId="0" applyFont="true" applyBorder="true" applyAlignment="true" applyProtection="false">
      <alignment horizontal="center" vertical="bottom" textRotation="0" wrapText="false" indent="0" shrinkToFit="false"/>
      <protection locked="true" hidden="false"/>
    </xf>
    <xf numFmtId="173" fontId="24" fillId="0" borderId="25" xfId="0" applyFont="true" applyBorder="true" applyAlignment="true" applyProtection="false">
      <alignment horizontal="center" vertical="bottom" textRotation="0" wrapText="false" indent="0" shrinkToFit="false"/>
      <protection locked="true" hidden="false"/>
    </xf>
    <xf numFmtId="173" fontId="24" fillId="0" borderId="34" xfId="0" applyFont="true" applyBorder="true" applyAlignment="true" applyProtection="false">
      <alignment horizontal="center" vertical="bottom" textRotation="0" wrapText="false" indent="0" shrinkToFit="false"/>
      <protection locked="true" hidden="false"/>
    </xf>
    <xf numFmtId="173" fontId="24" fillId="0" borderId="24" xfId="0" applyFont="true" applyBorder="true" applyAlignment="true" applyProtection="false">
      <alignment horizontal="center" vertical="bottom" textRotation="0" wrapText="false" indent="0" shrinkToFit="false"/>
      <protection locked="true" hidden="false"/>
    </xf>
    <xf numFmtId="173" fontId="24" fillId="0" borderId="41" xfId="0" applyFont="true" applyBorder="true" applyAlignment="true" applyProtection="false">
      <alignment horizontal="right" vertical="bottom" textRotation="0" wrapText="false" indent="0" shrinkToFit="false"/>
      <protection locked="true" hidden="false"/>
    </xf>
    <xf numFmtId="173" fontId="24" fillId="0" borderId="42" xfId="0" applyFont="true" applyBorder="true" applyAlignment="true" applyProtection="false">
      <alignment horizontal="right" vertical="bottom" textRotation="0" wrapText="false" indent="0" shrinkToFit="false"/>
      <protection locked="true" hidden="false"/>
    </xf>
    <xf numFmtId="173" fontId="24" fillId="0" borderId="18" xfId="0" applyFont="true" applyBorder="true" applyAlignment="true" applyProtection="false">
      <alignment horizontal="right" vertical="bottom" textRotation="0" wrapText="false" indent="0" shrinkToFit="false"/>
      <protection locked="true" hidden="false"/>
    </xf>
    <xf numFmtId="173" fontId="24" fillId="0" borderId="44" xfId="0" applyFont="true" applyBorder="true" applyAlignment="true" applyProtection="false">
      <alignment horizontal="center" vertical="bottom" textRotation="0" wrapText="false" indent="0" shrinkToFit="false"/>
      <protection locked="true" hidden="false"/>
    </xf>
    <xf numFmtId="173" fontId="24" fillId="0" borderId="49" xfId="0" applyFont="true" applyBorder="true" applyAlignment="true" applyProtection="false">
      <alignment horizontal="center" vertical="bottom" textRotation="0" wrapText="false" indent="0" shrinkToFit="false"/>
      <protection locked="true" hidden="false"/>
    </xf>
    <xf numFmtId="173" fontId="24" fillId="0" borderId="50" xfId="0" applyFont="true" applyBorder="true" applyAlignment="true" applyProtection="false">
      <alignment horizontal="center" vertical="bottom" textRotation="0" wrapText="false" indent="0" shrinkToFit="false"/>
      <protection locked="true" hidden="false"/>
    </xf>
    <xf numFmtId="173" fontId="24" fillId="0" borderId="52" xfId="0" applyFont="true" applyBorder="true" applyAlignment="true" applyProtection="false">
      <alignment horizontal="right" vertical="bottom" textRotation="0" wrapText="false" indent="0" shrinkToFit="false"/>
      <protection locked="true" hidden="false"/>
    </xf>
    <xf numFmtId="173" fontId="24" fillId="0" borderId="17" xfId="0" applyFont="true" applyBorder="true" applyAlignment="true" applyProtection="false">
      <alignment horizontal="center" vertical="bottom" textRotation="0" wrapText="false" indent="0" shrinkToFit="false"/>
      <protection locked="true" hidden="false"/>
    </xf>
    <xf numFmtId="164" fontId="30" fillId="6" borderId="31" xfId="0" applyFont="true" applyBorder="true" applyAlignment="true" applyProtection="false">
      <alignment horizontal="left" vertical="center" textRotation="0" wrapText="false" indent="0" shrinkToFit="false"/>
      <protection locked="true" hidden="false"/>
    </xf>
    <xf numFmtId="193" fontId="30" fillId="6" borderId="11" xfId="0" applyFont="true" applyBorder="true" applyAlignment="true" applyProtection="false">
      <alignment horizontal="right" vertical="bottom" textRotation="0" wrapText="false" indent="0" shrinkToFit="false"/>
      <protection locked="true" hidden="false"/>
    </xf>
    <xf numFmtId="193" fontId="30" fillId="6" borderId="38" xfId="0" applyFont="true" applyBorder="true" applyAlignment="true" applyProtection="false">
      <alignment horizontal="right" vertical="bottom" textRotation="0" wrapText="false" indent="0" shrinkToFit="false"/>
      <protection locked="true" hidden="false"/>
    </xf>
    <xf numFmtId="193" fontId="30" fillId="6" borderId="15" xfId="0" applyFont="true" applyBorder="true" applyAlignment="true" applyProtection="false">
      <alignment horizontal="right" vertical="bottom" textRotation="0" wrapText="false" indent="0" shrinkToFit="false"/>
      <protection locked="true" hidden="false"/>
    </xf>
    <xf numFmtId="193" fontId="30" fillId="6" borderId="12" xfId="0" applyFont="true" applyBorder="true" applyAlignment="true" applyProtection="false">
      <alignment horizontal="right" vertical="bottom" textRotation="0" wrapText="false" indent="0" shrinkToFit="false"/>
      <protection locked="true" hidden="false"/>
    </xf>
    <xf numFmtId="164" fontId="30" fillId="20" borderId="0" xfId="0" applyFont="true" applyBorder="true" applyAlignment="true" applyProtection="false">
      <alignment horizontal="general" vertical="bottom" textRotation="0" wrapText="false" indent="0" shrinkToFit="false"/>
      <protection locked="true" hidden="false"/>
    </xf>
    <xf numFmtId="173" fontId="24" fillId="0" borderId="0" xfId="0" applyFont="true" applyBorder="true" applyAlignment="true" applyProtection="false">
      <alignment horizontal="general" vertical="bottom" textRotation="0" wrapText="false" indent="0" shrinkToFit="false"/>
      <protection locked="true" hidden="false"/>
    </xf>
    <xf numFmtId="173" fontId="24" fillId="0" borderId="0" xfId="0" applyFont="true" applyBorder="true" applyAlignment="true" applyProtection="false">
      <alignment horizontal="center" vertical="bottom" textRotation="0" wrapText="false" indent="0" shrinkToFit="false"/>
      <protection locked="true" hidden="false"/>
    </xf>
    <xf numFmtId="164" fontId="30" fillId="0" borderId="37" xfId="0" applyFont="true" applyBorder="true" applyAlignment="true" applyProtection="false">
      <alignment horizontal="general" vertical="bottom" textRotation="0" wrapText="false" indent="0" shrinkToFit="false"/>
      <protection locked="true" hidden="false"/>
    </xf>
    <xf numFmtId="164" fontId="30" fillId="0" borderId="54" xfId="0" applyFont="true" applyBorder="true" applyAlignment="true" applyProtection="false">
      <alignment horizontal="general" vertical="bottom" textRotation="0" wrapText="false" indent="0" shrinkToFit="false"/>
      <protection locked="true" hidden="false"/>
    </xf>
    <xf numFmtId="173" fontId="24" fillId="0" borderId="8" xfId="0" applyFont="true" applyBorder="true" applyAlignment="true" applyProtection="false">
      <alignment horizontal="right" vertical="bottom" textRotation="0" wrapText="false" indent="0" shrinkToFit="false"/>
      <protection locked="true" hidden="false"/>
    </xf>
    <xf numFmtId="173" fontId="24" fillId="0" borderId="8" xfId="0" applyFont="true" applyBorder="true" applyAlignment="true" applyProtection="false">
      <alignment horizontal="center" vertical="bottom" textRotation="0" wrapText="false" indent="0" shrinkToFit="false"/>
      <protection locked="true" hidden="false"/>
    </xf>
    <xf numFmtId="173" fontId="24" fillId="0" borderId="61" xfId="0" applyFont="true" applyBorder="true" applyAlignment="true" applyProtection="false">
      <alignment horizontal="center" vertical="bottom" textRotation="0" wrapText="false" indent="0" shrinkToFit="false"/>
      <protection locked="true" hidden="false"/>
    </xf>
    <xf numFmtId="173" fontId="24" fillId="0" borderId="33" xfId="0" applyFont="true" applyBorder="true" applyAlignment="true" applyProtection="false">
      <alignment horizontal="center" vertical="bottom" textRotation="0" wrapText="false" indent="0" shrinkToFit="false"/>
      <protection locked="true" hidden="false"/>
    </xf>
    <xf numFmtId="173" fontId="24" fillId="0" borderId="21" xfId="0" applyFont="true" applyBorder="true" applyAlignment="true" applyProtection="false">
      <alignment horizontal="center" vertical="bottom" textRotation="0" wrapText="false" indent="0" shrinkToFit="false"/>
      <protection locked="true" hidden="false"/>
    </xf>
    <xf numFmtId="173" fontId="24" fillId="0" borderId="20" xfId="0" applyFont="true" applyBorder="true" applyAlignment="true" applyProtection="false">
      <alignment horizontal="center" vertical="bottom" textRotation="0" wrapText="false" indent="0" shrinkToFit="false"/>
      <protection locked="true" hidden="false"/>
    </xf>
    <xf numFmtId="173" fontId="24" fillId="0" borderId="22" xfId="0" applyFont="true" applyBorder="true" applyAlignment="true" applyProtection="false">
      <alignment horizontal="center" vertical="bottom" textRotation="0" wrapText="false" indent="0" shrinkToFit="false"/>
      <protection locked="true" hidden="false"/>
    </xf>
    <xf numFmtId="173" fontId="24" fillId="0" borderId="26" xfId="0" applyFont="true" applyBorder="true" applyAlignment="true" applyProtection="false">
      <alignment horizontal="general" vertical="bottom" textRotation="0" wrapText="false" indent="0" shrinkToFit="false"/>
      <protection locked="true" hidden="false"/>
    </xf>
    <xf numFmtId="173" fontId="24" fillId="0" borderId="41" xfId="0" applyFont="true" applyBorder="true" applyAlignment="true" applyProtection="false">
      <alignment horizontal="general" vertical="bottom" textRotation="0" wrapText="false" indent="0" shrinkToFit="false"/>
      <protection locked="true" hidden="false"/>
    </xf>
    <xf numFmtId="173" fontId="24" fillId="0" borderId="51" xfId="0" applyFont="true" applyBorder="true" applyAlignment="true" applyProtection="false">
      <alignment horizontal="general" vertical="bottom" textRotation="0" wrapText="false" indent="0" shrinkToFit="false"/>
      <protection locked="true" hidden="false"/>
    </xf>
    <xf numFmtId="173" fontId="24" fillId="0" borderId="42" xfId="0" applyFont="true" applyBorder="true" applyAlignment="true" applyProtection="false">
      <alignment horizontal="general" vertical="bottom" textRotation="0" wrapText="false" indent="0" shrinkToFit="false"/>
      <protection locked="true" hidden="false"/>
    </xf>
    <xf numFmtId="173" fontId="24" fillId="0" borderId="52" xfId="0" applyFont="true" applyBorder="true" applyAlignment="true" applyProtection="false">
      <alignment horizontal="general" vertical="bottom" textRotation="0" wrapText="false" indent="0" shrinkToFit="false"/>
      <protection locked="true" hidden="false"/>
    </xf>
    <xf numFmtId="173" fontId="24" fillId="0" borderId="22" xfId="0" applyFont="true" applyBorder="true" applyAlignment="true" applyProtection="false">
      <alignment horizontal="general" vertical="bottom" textRotation="0" wrapText="false" indent="0" shrinkToFit="false"/>
      <protection locked="true" hidden="false"/>
    </xf>
    <xf numFmtId="173" fontId="24" fillId="0" borderId="30" xfId="0" applyFont="true" applyBorder="true" applyAlignment="true" applyProtection="false">
      <alignment horizontal="general" vertical="bottom" textRotation="0" wrapText="false" indent="0" shrinkToFit="false"/>
      <protection locked="true" hidden="false"/>
    </xf>
    <xf numFmtId="173" fontId="24" fillId="0" borderId="49" xfId="0" applyFont="true" applyBorder="true" applyAlignment="true" applyProtection="false">
      <alignment horizontal="general" vertical="bottom" textRotation="0" wrapText="false" indent="0" shrinkToFit="false"/>
      <protection locked="true" hidden="false"/>
    </xf>
    <xf numFmtId="173" fontId="24" fillId="0" borderId="44" xfId="0" applyFont="true" applyBorder="true" applyAlignment="true" applyProtection="false">
      <alignment horizontal="general" vertical="bottom" textRotation="0" wrapText="false" indent="0" shrinkToFit="false"/>
      <protection locked="true" hidden="false"/>
    </xf>
    <xf numFmtId="164" fontId="30" fillId="0" borderId="7" xfId="0" applyFont="true" applyBorder="true" applyAlignment="true" applyProtection="false">
      <alignment horizontal="left" vertical="center" textRotation="0" wrapText="false" indent="0" shrinkToFit="false"/>
      <protection locked="true" hidden="false"/>
    </xf>
    <xf numFmtId="213" fontId="30" fillId="0" borderId="55" xfId="0" applyFont="true" applyBorder="true" applyAlignment="true" applyProtection="false">
      <alignment horizontal="right" vertical="bottom" textRotation="0" wrapText="false" indent="0" shrinkToFit="false"/>
      <protection locked="true" hidden="false"/>
    </xf>
    <xf numFmtId="213" fontId="30" fillId="0" borderId="56" xfId="0" applyFont="true" applyBorder="true" applyAlignment="true" applyProtection="false">
      <alignment horizontal="right" vertical="bottom" textRotation="0" wrapText="false" indent="0" shrinkToFit="false"/>
      <protection locked="true" hidden="false"/>
    </xf>
    <xf numFmtId="213" fontId="30" fillId="0" borderId="11" xfId="0" applyFont="true" applyBorder="true" applyAlignment="true" applyProtection="false">
      <alignment horizontal="right" vertical="bottom" textRotation="0" wrapText="false" indent="0" shrinkToFit="false"/>
      <protection locked="true" hidden="false"/>
    </xf>
    <xf numFmtId="213" fontId="30" fillId="0" borderId="15" xfId="0" applyFont="true" applyBorder="true" applyAlignment="true" applyProtection="false">
      <alignment horizontal="right" vertical="bottom" textRotation="0" wrapText="false" indent="0" shrinkToFit="false"/>
      <protection locked="true" hidden="false"/>
    </xf>
    <xf numFmtId="213" fontId="30" fillId="0" borderId="38" xfId="0" applyFont="true" applyBorder="true" applyAlignment="true" applyProtection="false">
      <alignment horizontal="right" vertical="bottom" textRotation="0" wrapText="false" indent="0" shrinkToFit="false"/>
      <protection locked="true" hidden="false"/>
    </xf>
    <xf numFmtId="213" fontId="30" fillId="0" borderId="12" xfId="0" applyFont="true" applyBorder="true" applyAlignment="true" applyProtection="false">
      <alignment horizontal="right" vertical="bottom" textRotation="0" wrapText="false" indent="0" shrinkToFit="false"/>
      <protection locked="true" hidden="false"/>
    </xf>
    <xf numFmtId="164" fontId="30" fillId="6" borderId="7" xfId="0" applyFont="true" applyBorder="true" applyAlignment="true" applyProtection="false">
      <alignment horizontal="left" vertical="center" textRotation="0" wrapText="false" indent="0" shrinkToFit="false"/>
      <protection locked="true" hidden="false"/>
    </xf>
    <xf numFmtId="173" fontId="24" fillId="0" borderId="61" xfId="0" applyFont="true" applyBorder="true" applyAlignment="true" applyProtection="false">
      <alignment horizontal="general" vertical="bottom" textRotation="0" wrapText="false" indent="0" shrinkToFit="false"/>
      <protection locked="true" hidden="false"/>
    </xf>
    <xf numFmtId="173" fontId="24" fillId="0" borderId="50" xfId="0" applyFont="true" applyBorder="true" applyAlignment="true" applyProtection="false">
      <alignment horizontal="general" vertical="bottom" textRotation="0" wrapText="false" indent="0" shrinkToFit="false"/>
      <protection locked="true" hidden="false"/>
    </xf>
    <xf numFmtId="216" fontId="24" fillId="0" borderId="29" xfId="0" applyFont="true" applyBorder="true" applyAlignment="true" applyProtection="false">
      <alignment horizontal="general" vertical="bottom" textRotation="0" wrapText="false" indent="0" shrinkToFit="false"/>
      <protection locked="true" hidden="false"/>
    </xf>
    <xf numFmtId="216" fontId="24" fillId="0" borderId="36" xfId="0" applyFont="true" applyBorder="true" applyAlignment="true" applyProtection="false">
      <alignment horizontal="general" vertical="bottom" textRotation="0" wrapText="false" indent="0" shrinkToFit="false"/>
      <protection locked="true" hidden="false"/>
    </xf>
    <xf numFmtId="213" fontId="30" fillId="6" borderId="55" xfId="0" applyFont="true" applyBorder="true" applyAlignment="true" applyProtection="false">
      <alignment horizontal="general" vertical="bottom" textRotation="0" wrapText="false" indent="0" shrinkToFit="false"/>
      <protection locked="true" hidden="false"/>
    </xf>
    <xf numFmtId="213" fontId="30" fillId="6" borderId="56" xfId="0" applyFont="true" applyBorder="true" applyAlignment="true" applyProtection="false">
      <alignment horizontal="general" vertical="bottom" textRotation="0" wrapText="false" indent="0" shrinkToFit="false"/>
      <protection locked="true" hidden="false"/>
    </xf>
    <xf numFmtId="213" fontId="30" fillId="6" borderId="8" xfId="0" applyFont="true" applyBorder="true" applyAlignment="true" applyProtection="false">
      <alignment horizontal="general" vertical="bottom" textRotation="0" wrapText="false" indent="0" shrinkToFit="false"/>
      <protection locked="true" hidden="false"/>
    </xf>
    <xf numFmtId="213" fontId="30" fillId="6" borderId="53" xfId="0" applyFont="true" applyBorder="true" applyAlignment="true" applyProtection="false">
      <alignment horizontal="general" vertical="bottom" textRotation="0" wrapText="false" indent="0" shrinkToFit="false"/>
      <protection locked="true" hidden="false"/>
    </xf>
    <xf numFmtId="164" fontId="30" fillId="0" borderId="0" xfId="0" applyFont="true" applyBorder="false" applyAlignment="true" applyProtection="false">
      <alignment horizontal="right" vertical="bottom" textRotation="0" wrapText="false" indent="0" shrinkToFit="false"/>
      <protection locked="true" hidden="false"/>
    </xf>
    <xf numFmtId="164" fontId="69" fillId="0" borderId="0" xfId="0" applyFont="true" applyBorder="false" applyAlignment="true" applyProtection="false">
      <alignment horizontal="general" vertical="bottom" textRotation="0" wrapText="false" indent="0" shrinkToFit="false"/>
      <protection locked="true" hidden="false"/>
    </xf>
    <xf numFmtId="164" fontId="34" fillId="0" borderId="0" xfId="0" applyFont="true" applyBorder="false" applyAlignment="true" applyProtection="false">
      <alignment horizontal="right" vertical="bottom" textRotation="0" wrapText="false" indent="0" shrinkToFit="false"/>
      <protection locked="true" hidden="false"/>
    </xf>
    <xf numFmtId="164" fontId="71" fillId="6" borderId="4" xfId="0" applyFont="true" applyBorder="true" applyAlignment="true" applyProtection="false">
      <alignment horizontal="center" vertical="bottom" textRotation="0" wrapText="false" indent="0" shrinkToFit="false"/>
      <protection locked="true" hidden="false"/>
    </xf>
    <xf numFmtId="164" fontId="28" fillId="0" borderId="0" xfId="0" applyFont="true" applyBorder="true" applyAlignment="true" applyProtection="false">
      <alignment horizontal="center" vertical="bottom" textRotation="0" wrapText="false" indent="0" shrinkToFit="false"/>
      <protection locked="true" hidden="false"/>
    </xf>
    <xf numFmtId="164" fontId="28" fillId="0" borderId="6" xfId="0" applyFont="true" applyBorder="true" applyAlignment="true" applyProtection="false">
      <alignment horizontal="center" vertical="bottom" textRotation="0" wrapText="false" indent="0" shrinkToFit="false"/>
      <protection locked="true" hidden="false"/>
    </xf>
    <xf numFmtId="164" fontId="10" fillId="6" borderId="8" xfId="0" applyFont="true" applyBorder="true" applyAlignment="true" applyProtection="false">
      <alignment horizontal="center" vertical="bottom" textRotation="0" wrapText="false" indent="0" shrinkToFit="false"/>
      <protection locked="true" hidden="false"/>
    </xf>
    <xf numFmtId="164" fontId="71" fillId="6" borderId="8" xfId="0" applyFont="true" applyBorder="true" applyAlignment="true" applyProtection="false">
      <alignment horizontal="center" vertical="bottom" textRotation="0" wrapText="false" indent="0" shrinkToFit="false"/>
      <protection locked="true" hidden="false"/>
    </xf>
    <xf numFmtId="164" fontId="71" fillId="6" borderId="9" xfId="0" applyFont="true" applyBorder="true" applyAlignment="true" applyProtection="false">
      <alignment horizontal="center" vertical="bottom" textRotation="0" wrapText="false" indent="0" shrinkToFit="false"/>
      <protection locked="true" hidden="false"/>
    </xf>
    <xf numFmtId="164" fontId="72" fillId="0" borderId="0" xfId="0" applyFont="true" applyBorder="tru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general" vertical="bottom" textRotation="0" wrapText="false" indent="0" shrinkToFit="false"/>
      <protection locked="true" hidden="false"/>
    </xf>
    <xf numFmtId="217" fontId="24" fillId="0" borderId="44" xfId="0" applyFont="true" applyBorder="true" applyAlignment="true" applyProtection="false">
      <alignment horizontal="general" vertical="bottom" textRotation="0" wrapText="false" indent="0" shrinkToFit="false"/>
      <protection locked="true" hidden="false"/>
    </xf>
    <xf numFmtId="217" fontId="24" fillId="0" borderId="61" xfId="0" applyFont="true" applyBorder="true" applyAlignment="true" applyProtection="false">
      <alignment horizontal="general" vertical="bottom" textRotation="0" wrapText="false" indent="0" shrinkToFit="false"/>
      <protection locked="true" hidden="false"/>
    </xf>
    <xf numFmtId="217" fontId="24" fillId="0" borderId="33" xfId="0" applyFont="true" applyBorder="true" applyAlignment="true" applyProtection="false">
      <alignment horizontal="general" vertical="bottom" textRotation="0" wrapText="false" indent="0" shrinkToFit="false"/>
      <protection locked="true" hidden="false"/>
    </xf>
    <xf numFmtId="217" fontId="24" fillId="0" borderId="21" xfId="0" applyFont="true" applyBorder="true" applyAlignment="true" applyProtection="false">
      <alignment horizontal="general" vertical="bottom" textRotation="0" wrapText="false" indent="0" shrinkToFit="false"/>
      <protection locked="true" hidden="false"/>
    </xf>
    <xf numFmtId="217" fontId="24" fillId="0" borderId="20" xfId="0" applyFont="true" applyBorder="true" applyAlignment="true" applyProtection="false">
      <alignment horizontal="general" vertical="bottom" textRotation="0" wrapText="false" indent="0" shrinkToFit="false"/>
      <protection locked="true" hidden="false"/>
    </xf>
    <xf numFmtId="217" fontId="24" fillId="0" borderId="22" xfId="0" applyFont="true" applyBorder="true" applyAlignment="true" applyProtection="false">
      <alignment horizontal="general" vertical="bottom" textRotation="0" wrapText="false" indent="0" shrinkToFit="false"/>
      <protection locked="true" hidden="false"/>
    </xf>
    <xf numFmtId="217" fontId="24" fillId="0" borderId="25" xfId="0" applyFont="true" applyBorder="true" applyAlignment="true" applyProtection="false">
      <alignment horizontal="general" vertical="bottom" textRotation="0" wrapText="false" indent="0" shrinkToFit="false"/>
      <protection locked="true" hidden="false"/>
    </xf>
    <xf numFmtId="217" fontId="24" fillId="0" borderId="24" xfId="0" applyFont="true" applyBorder="true" applyAlignment="true" applyProtection="false">
      <alignment horizontal="general" vertical="bottom" textRotation="0" wrapText="false" indent="0" shrinkToFit="false"/>
      <protection locked="true" hidden="false"/>
    </xf>
    <xf numFmtId="217" fontId="24" fillId="0" borderId="34" xfId="0" applyFont="true" applyBorder="true" applyAlignment="true" applyProtection="false">
      <alignment horizontal="general" vertical="bottom" textRotation="0" wrapText="false" indent="0" shrinkToFit="false"/>
      <protection locked="true" hidden="false"/>
    </xf>
    <xf numFmtId="217" fontId="24" fillId="0" borderId="26" xfId="0" applyFont="true" applyBorder="true" applyAlignment="true" applyProtection="false">
      <alignment horizontal="general" vertical="bottom" textRotation="0" wrapText="false" indent="0" shrinkToFit="false"/>
      <protection locked="true" hidden="false"/>
    </xf>
    <xf numFmtId="217" fontId="24" fillId="0" borderId="41" xfId="0" applyFont="true" applyBorder="true" applyAlignment="true" applyProtection="false">
      <alignment horizontal="center" vertical="bottom" textRotation="0" wrapText="false" indent="0" shrinkToFit="false"/>
      <protection locked="true" hidden="false"/>
    </xf>
    <xf numFmtId="217" fontId="24" fillId="0" borderId="41" xfId="0" applyFont="true" applyBorder="true" applyAlignment="true" applyProtection="false">
      <alignment horizontal="general" vertical="bottom" textRotation="0" wrapText="false" indent="0" shrinkToFit="false"/>
      <protection locked="true" hidden="false"/>
    </xf>
    <xf numFmtId="217" fontId="24" fillId="0" borderId="42" xfId="0" applyFont="true" applyBorder="true" applyAlignment="true" applyProtection="false">
      <alignment horizontal="right" vertical="bottom" textRotation="0" wrapText="false" indent="0" shrinkToFit="false"/>
      <protection locked="true" hidden="false"/>
    </xf>
    <xf numFmtId="217" fontId="24" fillId="0" borderId="41" xfId="0" applyFont="true" applyBorder="true" applyAlignment="true" applyProtection="false">
      <alignment horizontal="right" vertical="bottom" textRotation="0" wrapText="false" indent="0" shrinkToFit="false"/>
      <protection locked="true" hidden="false"/>
    </xf>
    <xf numFmtId="217" fontId="24" fillId="0" borderId="25" xfId="0" applyFont="true" applyBorder="true" applyAlignment="true" applyProtection="false">
      <alignment horizontal="right" vertical="bottom" textRotation="0" wrapText="false" indent="0" shrinkToFit="false"/>
      <protection locked="true" hidden="false"/>
    </xf>
    <xf numFmtId="217" fontId="24" fillId="0" borderId="34" xfId="0" applyFont="true" applyBorder="true" applyAlignment="true" applyProtection="false">
      <alignment horizontal="right" vertical="bottom" textRotation="0" wrapText="false" indent="0" shrinkToFit="false"/>
      <protection locked="true" hidden="false"/>
    </xf>
    <xf numFmtId="217" fontId="24" fillId="0" borderId="44" xfId="0" applyFont="true" applyBorder="true" applyAlignment="true" applyProtection="false">
      <alignment horizontal="right" vertical="bottom" textRotation="0" wrapText="false" indent="0" shrinkToFit="false"/>
      <protection locked="true" hidden="false"/>
    </xf>
    <xf numFmtId="217" fontId="24" fillId="0" borderId="61" xfId="0" applyFont="true" applyBorder="true" applyAlignment="true" applyProtection="false">
      <alignment horizontal="right" vertical="bottom" textRotation="0" wrapText="false" indent="0" shrinkToFit="false"/>
      <protection locked="true" hidden="false"/>
    </xf>
    <xf numFmtId="217" fontId="24" fillId="0" borderId="49" xfId="0" applyFont="true" applyBorder="true" applyAlignment="true" applyProtection="false">
      <alignment horizontal="right" vertical="bottom" textRotation="0" wrapText="false" indent="0" shrinkToFit="false"/>
      <protection locked="true" hidden="false"/>
    </xf>
    <xf numFmtId="217" fontId="24" fillId="0" borderId="50" xfId="0" applyFont="true" applyBorder="true" applyAlignment="true" applyProtection="false">
      <alignment horizontal="right" vertical="bottom" textRotation="0" wrapText="false" indent="0" shrinkToFit="false"/>
      <protection locked="true" hidden="false"/>
    </xf>
    <xf numFmtId="217" fontId="24" fillId="0" borderId="24" xfId="0" applyFont="true" applyBorder="true" applyAlignment="true" applyProtection="false">
      <alignment horizontal="right" vertical="bottom" textRotation="0" wrapText="false" indent="0" shrinkToFit="false"/>
      <protection locked="true" hidden="false"/>
    </xf>
    <xf numFmtId="217" fontId="24" fillId="0" borderId="26" xfId="0" applyFont="true" applyBorder="true" applyAlignment="true" applyProtection="false">
      <alignment horizontal="right" vertical="bottom" textRotation="0" wrapText="false" indent="0" shrinkToFit="false"/>
      <protection locked="true" hidden="false"/>
    </xf>
    <xf numFmtId="217" fontId="24" fillId="0" borderId="17" xfId="0" applyFont="true" applyBorder="true" applyAlignment="true" applyProtection="false">
      <alignment horizontal="right" vertical="bottom" textRotation="0" wrapText="false" indent="0" shrinkToFit="false"/>
      <protection locked="true" hidden="false"/>
    </xf>
    <xf numFmtId="217" fontId="24" fillId="0" borderId="54" xfId="0" applyFont="true" applyBorder="true" applyAlignment="true" applyProtection="false">
      <alignment horizontal="right" vertical="bottom" textRotation="0" wrapText="false" indent="0" shrinkToFit="false"/>
      <protection locked="true" hidden="false"/>
    </xf>
    <xf numFmtId="217" fontId="24" fillId="0" borderId="29" xfId="0" applyFont="true" applyBorder="true" applyAlignment="true" applyProtection="false">
      <alignment horizontal="general" vertical="bottom" textRotation="0" wrapText="false" indent="0" shrinkToFit="false"/>
      <protection locked="true" hidden="false"/>
    </xf>
    <xf numFmtId="217" fontId="24" fillId="0" borderId="36" xfId="0" applyFont="true" applyBorder="true" applyAlignment="true" applyProtection="false">
      <alignment horizontal="general" vertical="bottom" textRotation="0" wrapText="false" indent="0" shrinkToFit="false"/>
      <protection locked="true" hidden="false"/>
    </xf>
    <xf numFmtId="217" fontId="24" fillId="0" borderId="30" xfId="0" applyFont="true" applyBorder="true" applyAlignment="true" applyProtection="false">
      <alignment horizontal="general" vertical="bottom" textRotation="0" wrapText="false" indent="0" shrinkToFit="false"/>
      <protection locked="true" hidden="false"/>
    </xf>
    <xf numFmtId="164" fontId="30" fillId="6" borderId="31" xfId="0" applyFont="true" applyBorder="true" applyAlignment="true" applyProtection="false">
      <alignment horizontal="general" vertical="bottom" textRotation="0" wrapText="false" indent="0" shrinkToFit="false"/>
      <protection locked="true" hidden="false"/>
    </xf>
    <xf numFmtId="217" fontId="30" fillId="6" borderId="11" xfId="0" applyFont="true" applyBorder="true" applyAlignment="true" applyProtection="false">
      <alignment horizontal="general" vertical="bottom" textRotation="0" wrapText="false" indent="0" shrinkToFit="false"/>
      <protection locked="true" hidden="false"/>
    </xf>
    <xf numFmtId="217" fontId="30" fillId="6" borderId="11" xfId="0" applyFont="true" applyBorder="true" applyAlignment="true" applyProtection="false">
      <alignment horizontal="right" vertical="bottom" textRotation="0" wrapText="false" indent="0" shrinkToFit="false"/>
      <protection locked="true" hidden="false"/>
    </xf>
    <xf numFmtId="217" fontId="30" fillId="6" borderId="38" xfId="0" applyFont="true" applyBorder="true" applyAlignment="true" applyProtection="false">
      <alignment horizontal="general" vertical="bottom" textRotation="0" wrapText="false" indent="0" shrinkToFit="false"/>
      <protection locked="true" hidden="false"/>
    </xf>
    <xf numFmtId="217" fontId="30" fillId="6" borderId="12" xfId="0" applyFont="true" applyBorder="true" applyAlignment="true" applyProtection="false">
      <alignment horizontal="general" vertical="bottom" textRotation="0" wrapText="false" indent="0" shrinkToFit="false"/>
      <protection locked="true" hidden="false"/>
    </xf>
    <xf numFmtId="217" fontId="24" fillId="0" borderId="51" xfId="0" applyFont="true" applyBorder="true" applyAlignment="true" applyProtection="false">
      <alignment horizontal="right" vertical="bottom" textRotation="0" wrapText="false" indent="0" shrinkToFit="false"/>
      <protection locked="true" hidden="false"/>
    </xf>
    <xf numFmtId="217" fontId="24" fillId="0" borderId="52" xfId="0" applyFont="true" applyBorder="true" applyAlignment="true" applyProtection="false">
      <alignment horizontal="right" vertical="bottom" textRotation="0" wrapText="false" indent="0" shrinkToFit="false"/>
      <protection locked="true" hidden="false"/>
    </xf>
    <xf numFmtId="164" fontId="30" fillId="20" borderId="31" xfId="0" applyFont="true" applyBorder="true" applyAlignment="true" applyProtection="false">
      <alignment horizontal="general" vertical="bottom" textRotation="0" wrapText="false" indent="0" shrinkToFit="false"/>
      <protection locked="true" hidden="false"/>
    </xf>
    <xf numFmtId="218" fontId="30" fillId="20" borderId="11" xfId="0" applyFont="true" applyBorder="true" applyAlignment="true" applyProtection="false">
      <alignment horizontal="general" vertical="bottom" textRotation="0" wrapText="false" indent="0" shrinkToFit="false"/>
      <protection locked="true" hidden="false"/>
    </xf>
    <xf numFmtId="218" fontId="30" fillId="20" borderId="38" xfId="0" applyFont="true" applyBorder="true" applyAlignment="true" applyProtection="false">
      <alignment horizontal="general" vertical="bottom" textRotation="0" wrapText="false" indent="0" shrinkToFit="false"/>
      <protection locked="true" hidden="false"/>
    </xf>
    <xf numFmtId="218" fontId="30" fillId="20" borderId="12" xfId="0" applyFont="true" applyBorder="true" applyAlignment="true" applyProtection="false">
      <alignment horizontal="general" vertical="bottom" textRotation="0" wrapText="false" indent="0" shrinkToFit="false"/>
      <protection locked="true" hidden="false"/>
    </xf>
    <xf numFmtId="218" fontId="30" fillId="6" borderId="11" xfId="0" applyFont="true" applyBorder="true" applyAlignment="true" applyProtection="false">
      <alignment horizontal="general" vertical="bottom" textRotation="0" wrapText="false" indent="0" shrinkToFit="false"/>
      <protection locked="true" hidden="false"/>
    </xf>
    <xf numFmtId="218" fontId="30" fillId="6" borderId="38" xfId="0" applyFont="true" applyBorder="true" applyAlignment="true" applyProtection="false">
      <alignment horizontal="general" vertical="bottom" textRotation="0" wrapText="false" indent="0" shrinkToFit="false"/>
      <protection locked="true" hidden="false"/>
    </xf>
    <xf numFmtId="218" fontId="30" fillId="6" borderId="12" xfId="0" applyFont="true" applyBorder="true" applyAlignment="true" applyProtection="false">
      <alignment horizontal="general" vertical="bottom" textRotation="0" wrapText="false" indent="0" shrinkToFit="false"/>
      <protection locked="true" hidden="false"/>
    </xf>
    <xf numFmtId="164" fontId="7" fillId="0" borderId="37" xfId="0" applyFont="true" applyBorder="true" applyAlignment="true" applyProtection="false">
      <alignment horizontal="general" vertical="bottom" textRotation="0" wrapText="false" indent="0" shrinkToFit="false"/>
      <protection locked="true" hidden="false"/>
    </xf>
    <xf numFmtId="164" fontId="7" fillId="0" borderId="54" xfId="0" applyFont="true" applyBorder="true" applyAlignment="true" applyProtection="false">
      <alignment horizontal="general" vertical="bottom" textRotation="0" wrapText="false" indent="0" shrinkToFit="false"/>
      <protection locked="true" hidden="false"/>
    </xf>
    <xf numFmtId="164" fontId="22" fillId="6" borderId="5" xfId="0" applyFont="true" applyBorder="true" applyAlignment="true" applyProtection="false">
      <alignment horizontal="center" vertical="bottom" textRotation="0" wrapText="false" indent="0" shrinkToFit="false"/>
      <protection locked="true" hidden="false"/>
    </xf>
    <xf numFmtId="164" fontId="34" fillId="6" borderId="0" xfId="0" applyFont="true" applyBorder="false" applyAlignment="true" applyProtection="false">
      <alignment horizontal="center" vertical="bottom" textRotation="0" wrapText="false" indent="0" shrinkToFit="false"/>
      <protection locked="true" hidden="false"/>
    </xf>
    <xf numFmtId="164" fontId="29" fillId="20" borderId="0" xfId="0" applyFont="true" applyBorder="true" applyAlignment="true" applyProtection="false">
      <alignment horizontal="center" vertical="bottom" textRotation="0" wrapText="false" indent="0" shrinkToFit="false"/>
      <protection locked="true" hidden="false"/>
    </xf>
    <xf numFmtId="164" fontId="30" fillId="20" borderId="0" xfId="0" applyFont="true" applyBorder="false" applyAlignment="true" applyProtection="false">
      <alignment horizontal="general" vertical="bottom" textRotation="0" wrapText="false" indent="0" shrinkToFit="false"/>
      <protection locked="true" hidden="false"/>
    </xf>
    <xf numFmtId="164" fontId="30" fillId="20" borderId="0" xfId="0" applyFont="true" applyBorder="true" applyAlignment="true" applyProtection="false">
      <alignment horizontal="center" vertical="bottom" textRotation="0" wrapText="false" indent="0" shrinkToFit="false"/>
      <protection locked="true" hidden="false"/>
    </xf>
    <xf numFmtId="164" fontId="24" fillId="0" borderId="82" xfId="0" applyFont="true" applyBorder="true" applyAlignment="true" applyProtection="false">
      <alignment horizontal="left" vertical="center" textRotation="0" wrapText="false" indent="0" shrinkToFit="false"/>
      <protection locked="true" hidden="false"/>
    </xf>
    <xf numFmtId="178" fontId="24" fillId="0" borderId="33" xfId="0" applyFont="true" applyBorder="true" applyAlignment="true" applyProtection="false">
      <alignment horizontal="right" vertical="bottom" textRotation="0" wrapText="false" indent="0" shrinkToFit="false"/>
      <protection locked="true" hidden="false"/>
    </xf>
    <xf numFmtId="178" fontId="24" fillId="0" borderId="21" xfId="0" applyFont="true" applyBorder="true" applyAlignment="true" applyProtection="false">
      <alignment horizontal="right" vertical="bottom" textRotation="0" wrapText="false" indent="0" shrinkToFit="false"/>
      <protection locked="true" hidden="false"/>
    </xf>
    <xf numFmtId="178" fontId="24" fillId="0" borderId="22" xfId="0" applyFont="true" applyBorder="true" applyAlignment="true" applyProtection="false">
      <alignment horizontal="right" vertical="bottom" textRotation="0" wrapText="false" indent="0" shrinkToFit="false"/>
      <protection locked="true" hidden="false"/>
    </xf>
    <xf numFmtId="178" fontId="24" fillId="20" borderId="0" xfId="0" applyFont="true" applyBorder="true" applyAlignment="true" applyProtection="false">
      <alignment horizontal="right" vertical="bottom" textRotation="0" wrapText="false" indent="0" shrinkToFit="false"/>
      <protection locked="true" hidden="false"/>
    </xf>
    <xf numFmtId="164" fontId="24" fillId="0" borderId="60" xfId="0" applyFont="true" applyBorder="true" applyAlignment="true" applyProtection="false">
      <alignment horizontal="left" vertical="center" textRotation="0" wrapText="false" indent="0" shrinkToFit="false"/>
      <protection locked="true" hidden="false"/>
    </xf>
    <xf numFmtId="182" fontId="24" fillId="0" borderId="34" xfId="0" applyFont="true" applyBorder="true" applyAlignment="true" applyProtection="false">
      <alignment horizontal="right" vertical="bottom" textRotation="0" wrapText="false" indent="0" shrinkToFit="false"/>
      <protection locked="true" hidden="false"/>
    </xf>
    <xf numFmtId="183" fontId="24" fillId="20" borderId="0" xfId="0" applyFont="true" applyBorder="true" applyAlignment="true" applyProtection="false">
      <alignment horizontal="right" vertical="bottom" textRotation="0" wrapText="false" indent="0" shrinkToFit="false"/>
      <protection locked="true" hidden="false"/>
    </xf>
    <xf numFmtId="178" fontId="24" fillId="0" borderId="36" xfId="0" applyFont="true" applyBorder="true" applyAlignment="true" applyProtection="false">
      <alignment horizontal="right" vertical="bottom" textRotation="0" wrapText="false" indent="0" shrinkToFit="false"/>
      <protection locked="true" hidden="false"/>
    </xf>
    <xf numFmtId="178" fontId="24" fillId="0" borderId="29" xfId="0" applyFont="true" applyBorder="true" applyAlignment="true" applyProtection="false">
      <alignment horizontal="right" vertical="bottom" textRotation="0" wrapText="false" indent="0" shrinkToFit="false"/>
      <protection locked="true" hidden="false"/>
    </xf>
    <xf numFmtId="178" fontId="24" fillId="0" borderId="30" xfId="0" applyFont="true" applyBorder="true" applyAlignment="true" applyProtection="false">
      <alignment horizontal="right" vertical="bottom" textRotation="0" wrapText="false" indent="0" shrinkToFit="false"/>
      <protection locked="true" hidden="false"/>
    </xf>
    <xf numFmtId="178" fontId="30" fillId="20" borderId="10" xfId="0" applyFont="true" applyBorder="true" applyAlignment="true" applyProtection="false">
      <alignment horizontal="left" vertical="bottom" textRotation="0" wrapText="false" indent="0" shrinkToFit="false"/>
      <protection locked="true" hidden="false"/>
    </xf>
    <xf numFmtId="178" fontId="30" fillId="20" borderId="39" xfId="0" applyFont="true" applyBorder="true" applyAlignment="true" applyProtection="false">
      <alignment horizontal="right" vertical="bottom" textRotation="0" wrapText="false" indent="0" shrinkToFit="false"/>
      <protection locked="true" hidden="false"/>
    </xf>
    <xf numFmtId="178" fontId="30" fillId="20" borderId="11" xfId="0" applyFont="true" applyBorder="true" applyAlignment="true" applyProtection="false">
      <alignment horizontal="right" vertical="bottom" textRotation="0" wrapText="false" indent="0" shrinkToFit="false"/>
      <protection locked="true" hidden="false"/>
    </xf>
    <xf numFmtId="178" fontId="30" fillId="0" borderId="11" xfId="0" applyFont="true" applyBorder="true" applyAlignment="true" applyProtection="false">
      <alignment horizontal="right" vertical="bottom" textRotation="0" wrapText="false" indent="0" shrinkToFit="false"/>
      <protection locked="true" hidden="false"/>
    </xf>
    <xf numFmtId="178" fontId="30" fillId="20" borderId="38" xfId="0" applyFont="true" applyBorder="true" applyAlignment="true" applyProtection="false">
      <alignment horizontal="right" vertical="bottom" textRotation="0" wrapText="false" indent="0" shrinkToFit="false"/>
      <protection locked="true" hidden="false"/>
    </xf>
    <xf numFmtId="178" fontId="30" fillId="20" borderId="12" xfId="0" applyFont="true" applyBorder="true" applyAlignment="true" applyProtection="false">
      <alignment horizontal="right" vertical="bottom" textRotation="0" wrapText="false" indent="0" shrinkToFit="false"/>
      <protection locked="true" hidden="false"/>
    </xf>
    <xf numFmtId="178" fontId="30" fillId="20" borderId="0" xfId="0" applyFont="true" applyBorder="true" applyAlignment="true" applyProtection="false">
      <alignment horizontal="right" vertical="bottom" textRotation="0" wrapText="false" indent="0" shrinkToFit="false"/>
      <protection locked="true" hidden="false"/>
    </xf>
    <xf numFmtId="164" fontId="30" fillId="6" borderId="60" xfId="0" applyFont="true" applyBorder="true" applyAlignment="true" applyProtection="false">
      <alignment horizontal="general" vertical="bottom" textRotation="0" wrapText="false" indent="0" shrinkToFit="false"/>
      <protection locked="true" hidden="false"/>
    </xf>
    <xf numFmtId="164" fontId="30" fillId="6" borderId="37" xfId="0" applyFont="true" applyBorder="true" applyAlignment="true" applyProtection="false">
      <alignment horizontal="general" vertical="bottom" textRotation="0" wrapText="false" indent="0" shrinkToFit="false"/>
      <protection locked="true" hidden="false"/>
    </xf>
    <xf numFmtId="164" fontId="34" fillId="6" borderId="37" xfId="0" applyFont="true" applyBorder="true" applyAlignment="true" applyProtection="false">
      <alignment horizontal="general" vertical="center" textRotation="0" wrapText="false" indent="0" shrinkToFit="false"/>
      <protection locked="true" hidden="false"/>
    </xf>
    <xf numFmtId="164" fontId="34" fillId="6" borderId="46" xfId="0" applyFont="true" applyBorder="true" applyAlignment="true" applyProtection="false">
      <alignment horizontal="general" vertical="center" textRotation="0" wrapText="false" indent="0" shrinkToFit="false"/>
      <protection locked="true" hidden="false"/>
    </xf>
    <xf numFmtId="164" fontId="34" fillId="6" borderId="45" xfId="0" applyFont="true" applyBorder="true" applyAlignment="true" applyProtection="false">
      <alignment horizontal="general" vertical="center" textRotation="0" wrapText="false" indent="0" shrinkToFit="false"/>
      <protection locked="true" hidden="false"/>
    </xf>
    <xf numFmtId="164" fontId="34" fillId="6" borderId="47" xfId="0" applyFont="true" applyBorder="true" applyAlignment="true" applyProtection="false">
      <alignment horizontal="general" vertical="center" textRotation="0" wrapText="false" indent="0" shrinkToFit="false"/>
      <protection locked="true" hidden="false"/>
    </xf>
    <xf numFmtId="164" fontId="34" fillId="20" borderId="0" xfId="0" applyFont="true" applyBorder="true" applyAlignment="true" applyProtection="false">
      <alignment horizontal="general" vertical="center" textRotation="0" wrapText="false" indent="0" shrinkToFit="false"/>
      <protection locked="true" hidden="false"/>
    </xf>
    <xf numFmtId="164" fontId="30" fillId="6" borderId="58" xfId="0" applyFont="true" applyBorder="true" applyAlignment="true" applyProtection="false">
      <alignment horizontal="general" vertical="bottom" textRotation="0" wrapText="false" indent="0" shrinkToFit="false"/>
      <protection locked="true" hidden="false"/>
    </xf>
    <xf numFmtId="183" fontId="30" fillId="6" borderId="71" xfId="0" applyFont="true" applyBorder="true" applyAlignment="true" applyProtection="false">
      <alignment horizontal="right" vertical="bottom" textRotation="0" wrapText="false" indent="0" shrinkToFit="false"/>
      <protection locked="true" hidden="false"/>
    </xf>
    <xf numFmtId="183" fontId="30" fillId="6" borderId="56" xfId="0" applyFont="true" applyBorder="true" applyAlignment="true" applyProtection="false">
      <alignment horizontal="right" vertical="bottom" textRotation="0" wrapText="false" indent="0" shrinkToFit="false"/>
      <protection locked="true" hidden="false"/>
    </xf>
    <xf numFmtId="183" fontId="30" fillId="6" borderId="55" xfId="0" applyFont="true" applyBorder="true" applyAlignment="true" applyProtection="false">
      <alignment horizontal="right" vertical="bottom" textRotation="0" wrapText="false" indent="0" shrinkToFit="false"/>
      <protection locked="true" hidden="false"/>
    </xf>
    <xf numFmtId="183" fontId="30" fillId="6" borderId="53" xfId="0" applyFont="true" applyBorder="true" applyAlignment="true" applyProtection="false">
      <alignment horizontal="right" vertical="bottom" textRotation="0" wrapText="false" indent="0" shrinkToFit="false"/>
      <protection locked="true" hidden="false"/>
    </xf>
    <xf numFmtId="183" fontId="30" fillId="20" borderId="0" xfId="0" applyFont="true" applyBorder="true" applyAlignment="true" applyProtection="false">
      <alignment horizontal="right" vertical="bottom" textRotation="0" wrapText="false" indent="0" shrinkToFit="false"/>
      <protection locked="true" hidden="false"/>
    </xf>
    <xf numFmtId="178" fontId="24" fillId="20" borderId="0" xfId="0" applyFont="true" applyBorder="false" applyAlignment="true" applyProtection="false">
      <alignment horizontal="general" vertical="bottom" textRotation="0" wrapText="false" indent="0" shrinkToFit="false"/>
      <protection locked="true" hidden="false"/>
    </xf>
    <xf numFmtId="164" fontId="26" fillId="20" borderId="0" xfId="0" applyFont="true" applyBorder="false" applyAlignment="true" applyProtection="false">
      <alignment horizontal="general" vertical="bottom" textRotation="0" wrapText="false" indent="0" shrinkToFit="false"/>
      <protection locked="true" hidden="false"/>
    </xf>
    <xf numFmtId="164" fontId="26" fillId="0" borderId="0" xfId="0" applyFont="true" applyBorder="true" applyAlignment="true" applyProtection="false">
      <alignment horizontal="general" vertical="bottom" textRotation="0" wrapText="false" indent="0" shrinkToFit="false"/>
      <protection locked="true" hidden="false"/>
    </xf>
    <xf numFmtId="178" fontId="7" fillId="0" borderId="0" xfId="0" applyFont="true" applyBorder="true" applyAlignment="true" applyProtection="false">
      <alignment horizontal="right" vertical="bottom" textRotation="0" wrapText="false" indent="0" shrinkToFit="false"/>
      <protection locked="true" hidden="false"/>
    </xf>
    <xf numFmtId="178" fontId="34" fillId="0" borderId="0" xfId="0" applyFont="true" applyBorder="true" applyAlignment="true" applyProtection="false">
      <alignment horizontal="right" vertical="bottom" textRotation="0" wrapText="false" indent="0" shrinkToFit="false"/>
      <protection locked="true" hidden="false"/>
    </xf>
    <xf numFmtId="164" fontId="30" fillId="20" borderId="0" xfId="0" applyFont="true" applyBorder="false" applyAlignment="true" applyProtection="false">
      <alignment horizontal="left" vertical="bottom" textRotation="0" wrapText="false" indent="0" shrinkToFit="false"/>
      <protection locked="true" hidden="false"/>
    </xf>
    <xf numFmtId="164" fontId="24" fillId="0" borderId="57" xfId="0" applyFont="true" applyBorder="true" applyAlignment="true" applyProtection="false">
      <alignment horizontal="general" vertical="bottom" textRotation="0" wrapText="false" indent="0" shrinkToFit="false"/>
      <protection locked="true" hidden="false"/>
    </xf>
    <xf numFmtId="164" fontId="24" fillId="0" borderId="21" xfId="0" applyFont="true" applyBorder="true" applyAlignment="true" applyProtection="false">
      <alignment horizontal="general" vertical="bottom" textRotation="0" wrapText="false" indent="0" shrinkToFit="false"/>
      <protection locked="true" hidden="false"/>
    </xf>
    <xf numFmtId="164" fontId="24" fillId="0" borderId="33" xfId="0" applyFont="true" applyBorder="true" applyAlignment="true" applyProtection="false">
      <alignment horizontal="general" vertical="bottom" textRotation="0" wrapText="false" indent="0" shrinkToFit="false"/>
      <protection locked="true" hidden="false"/>
    </xf>
    <xf numFmtId="164" fontId="24" fillId="0" borderId="22" xfId="0" applyFont="true" applyBorder="true" applyAlignment="true" applyProtection="false">
      <alignment horizontal="general" vertical="bottom" textRotation="0" wrapText="false" indent="0" shrinkToFit="false"/>
      <protection locked="true" hidden="false"/>
    </xf>
    <xf numFmtId="164" fontId="24" fillId="20" borderId="0" xfId="0" applyFont="true" applyBorder="true" applyAlignment="true" applyProtection="false">
      <alignment horizontal="general" vertical="bottom" textRotation="0" wrapText="false" indent="0" shrinkToFit="false"/>
      <protection locked="true" hidden="false"/>
    </xf>
    <xf numFmtId="164" fontId="7" fillId="20" borderId="0" xfId="0" applyFont="true" applyBorder="false" applyAlignment="true" applyProtection="false">
      <alignment horizontal="general" vertical="bottom" textRotation="0" wrapText="false" indent="0" shrinkToFit="false"/>
      <protection locked="true" hidden="false"/>
    </xf>
    <xf numFmtId="193" fontId="24" fillId="0" borderId="40" xfId="0" applyFont="true" applyBorder="true" applyAlignment="true" applyProtection="false">
      <alignment horizontal="right" vertical="bottom" textRotation="0" wrapText="false" indent="0" shrinkToFit="false"/>
      <protection locked="true" hidden="false"/>
    </xf>
    <xf numFmtId="193" fontId="24" fillId="0" borderId="25" xfId="0" applyFont="true" applyBorder="true" applyAlignment="true" applyProtection="false">
      <alignment horizontal="right" vertical="bottom" textRotation="0" wrapText="false" indent="0" shrinkToFit="false"/>
      <protection locked="true" hidden="false"/>
    </xf>
    <xf numFmtId="193" fontId="24" fillId="0" borderId="34" xfId="0" applyFont="true" applyBorder="true" applyAlignment="true" applyProtection="false">
      <alignment horizontal="right" vertical="bottom" textRotation="0" wrapText="false" indent="0" shrinkToFit="false"/>
      <protection locked="true" hidden="false"/>
    </xf>
    <xf numFmtId="193" fontId="24" fillId="0" borderId="26" xfId="0" applyFont="true" applyBorder="true" applyAlignment="true" applyProtection="false">
      <alignment horizontal="right" vertical="bottom" textRotation="0" wrapText="false" indent="0" shrinkToFit="false"/>
      <protection locked="true" hidden="false"/>
    </xf>
    <xf numFmtId="193" fontId="24" fillId="20" borderId="0" xfId="0" applyFont="true" applyBorder="true" applyAlignment="true" applyProtection="false">
      <alignment horizontal="right" vertical="bottom" textRotation="0" wrapText="false" indent="0" shrinkToFit="false"/>
      <protection locked="true" hidden="false"/>
    </xf>
    <xf numFmtId="219" fontId="7" fillId="20" borderId="0" xfId="0" applyFont="true" applyBorder="false" applyAlignment="true" applyProtection="false">
      <alignment horizontal="general" vertical="bottom" textRotation="0" wrapText="false" indent="0" shrinkToFit="false"/>
      <protection locked="true" hidden="false"/>
    </xf>
    <xf numFmtId="201" fontId="24" fillId="0" borderId="40" xfId="0" applyFont="true" applyBorder="true" applyAlignment="true" applyProtection="false">
      <alignment horizontal="general" vertical="bottom" textRotation="0" wrapText="false" indent="0" shrinkToFit="false"/>
      <protection locked="true" hidden="false"/>
    </xf>
    <xf numFmtId="201" fontId="24" fillId="0" borderId="25" xfId="0" applyFont="true" applyBorder="true" applyAlignment="true" applyProtection="false">
      <alignment horizontal="general" vertical="bottom" textRotation="0" wrapText="false" indent="0" shrinkToFit="false"/>
      <protection locked="true" hidden="false"/>
    </xf>
    <xf numFmtId="201" fontId="24" fillId="0" borderId="34" xfId="0" applyFont="true" applyBorder="true" applyAlignment="true" applyProtection="false">
      <alignment horizontal="general" vertical="bottom" textRotation="0" wrapText="false" indent="0" shrinkToFit="false"/>
      <protection locked="true" hidden="false"/>
    </xf>
    <xf numFmtId="201" fontId="24" fillId="0" borderId="26" xfId="0" applyFont="true" applyBorder="true" applyAlignment="true" applyProtection="false">
      <alignment horizontal="general" vertical="bottom" textRotation="0" wrapText="false" indent="0" shrinkToFit="false"/>
      <protection locked="true" hidden="false"/>
    </xf>
    <xf numFmtId="201" fontId="24" fillId="20" borderId="0" xfId="0" applyFont="true" applyBorder="true" applyAlignment="true" applyProtection="false">
      <alignment horizontal="general" vertical="bottom" textRotation="0" wrapText="false" indent="0" shrinkToFit="false"/>
      <protection locked="true" hidden="false"/>
    </xf>
    <xf numFmtId="164" fontId="24" fillId="0" borderId="34" xfId="0" applyFont="true" applyBorder="true" applyAlignment="true" applyProtection="false">
      <alignment horizontal="general" vertical="bottom" textRotation="0" wrapText="false" indent="0" shrinkToFit="false"/>
      <protection locked="true" hidden="false"/>
    </xf>
    <xf numFmtId="164" fontId="24" fillId="0" borderId="26" xfId="0" applyFont="true" applyBorder="true" applyAlignment="true" applyProtection="false">
      <alignment horizontal="general" vertical="bottom" textRotation="0" wrapText="false" indent="0" shrinkToFit="false"/>
      <protection locked="true" hidden="false"/>
    </xf>
    <xf numFmtId="165" fontId="24" fillId="0" borderId="40" xfId="0" applyFont="true" applyBorder="true" applyAlignment="true" applyProtection="false">
      <alignment horizontal="right" vertical="bottom" textRotation="0" wrapText="false" indent="0" shrinkToFit="false"/>
      <protection locked="true" hidden="false"/>
    </xf>
    <xf numFmtId="165" fontId="24" fillId="0" borderId="25" xfId="0" applyFont="true" applyBorder="true" applyAlignment="true" applyProtection="false">
      <alignment horizontal="right" vertical="bottom" textRotation="0" wrapText="false" indent="0" shrinkToFit="false"/>
      <protection locked="true" hidden="false"/>
    </xf>
    <xf numFmtId="165" fontId="24" fillId="0" borderId="34" xfId="0" applyFont="true" applyBorder="true" applyAlignment="true" applyProtection="false">
      <alignment horizontal="right" vertical="bottom" textRotation="0" wrapText="false" indent="0" shrinkToFit="false"/>
      <protection locked="true" hidden="false"/>
    </xf>
    <xf numFmtId="165" fontId="24" fillId="0" borderId="26" xfId="0" applyFont="true" applyBorder="true" applyAlignment="true" applyProtection="false">
      <alignment horizontal="right" vertical="bottom" textRotation="0" wrapText="false" indent="0" shrinkToFit="false"/>
      <protection locked="true" hidden="false"/>
    </xf>
    <xf numFmtId="165" fontId="24" fillId="20" borderId="0" xfId="0" applyFont="true" applyBorder="true" applyAlignment="true" applyProtection="false">
      <alignment horizontal="right" vertical="bottom" textRotation="0" wrapText="false" indent="0" shrinkToFit="false"/>
      <protection locked="true" hidden="false"/>
    </xf>
    <xf numFmtId="206" fontId="24" fillId="0" borderId="40" xfId="0" applyFont="true" applyBorder="true" applyAlignment="true" applyProtection="false">
      <alignment horizontal="right" vertical="bottom" textRotation="0" wrapText="false" indent="0" shrinkToFit="false"/>
      <protection locked="true" hidden="false"/>
    </xf>
    <xf numFmtId="206" fontId="24" fillId="0" borderId="25" xfId="0" applyFont="true" applyBorder="true" applyAlignment="true" applyProtection="false">
      <alignment horizontal="right" vertical="bottom" textRotation="0" wrapText="false" indent="0" shrinkToFit="false"/>
      <protection locked="true" hidden="false"/>
    </xf>
    <xf numFmtId="206" fontId="24" fillId="0" borderId="34" xfId="0" applyFont="true" applyBorder="true" applyAlignment="true" applyProtection="false">
      <alignment horizontal="right" vertical="bottom" textRotation="0" wrapText="false" indent="0" shrinkToFit="false"/>
      <protection locked="true" hidden="false"/>
    </xf>
    <xf numFmtId="206" fontId="24" fillId="0" borderId="26" xfId="0" applyFont="true" applyBorder="true" applyAlignment="true" applyProtection="false">
      <alignment horizontal="right" vertical="bottom" textRotation="0" wrapText="false" indent="0" shrinkToFit="false"/>
      <protection locked="true" hidden="false"/>
    </xf>
    <xf numFmtId="206" fontId="24" fillId="20" borderId="0" xfId="0" applyFont="true" applyBorder="true" applyAlignment="true" applyProtection="false">
      <alignment horizontal="right" vertical="bottom" textRotation="0" wrapText="false" indent="0" shrinkToFit="false"/>
      <protection locked="true" hidden="false"/>
    </xf>
    <xf numFmtId="164" fontId="30" fillId="0" borderId="25" xfId="0" applyFont="true" applyBorder="true" applyAlignment="true" applyProtection="false">
      <alignment horizontal="general" vertical="bottom" textRotation="0" wrapText="false" indent="0" shrinkToFit="false"/>
      <protection locked="true" hidden="false"/>
    </xf>
    <xf numFmtId="164" fontId="30" fillId="0" borderId="34" xfId="0" applyFont="true" applyBorder="true" applyAlignment="true" applyProtection="false">
      <alignment horizontal="general" vertical="bottom" textRotation="0" wrapText="false" indent="0" shrinkToFit="false"/>
      <protection locked="true" hidden="false"/>
    </xf>
    <xf numFmtId="164" fontId="30" fillId="0" borderId="26" xfId="0" applyFont="true" applyBorder="true" applyAlignment="true" applyProtection="false">
      <alignment horizontal="general" vertical="bottom" textRotation="0" wrapText="false" indent="0" shrinkToFit="false"/>
      <protection locked="true" hidden="false"/>
    </xf>
    <xf numFmtId="193" fontId="24" fillId="0" borderId="40" xfId="0" applyFont="true" applyBorder="true" applyAlignment="true" applyProtection="false">
      <alignment horizontal="general" vertical="bottom" textRotation="0" wrapText="false" indent="0" shrinkToFit="false"/>
      <protection locked="true" hidden="false"/>
    </xf>
    <xf numFmtId="193" fontId="24" fillId="0" borderId="25" xfId="0" applyFont="true" applyBorder="true" applyAlignment="true" applyProtection="false">
      <alignment horizontal="general" vertical="bottom" textRotation="0" wrapText="false" indent="0" shrinkToFit="false"/>
      <protection locked="true" hidden="false"/>
    </xf>
    <xf numFmtId="193" fontId="24" fillId="0" borderId="34" xfId="0" applyFont="true" applyBorder="true" applyAlignment="true" applyProtection="false">
      <alignment horizontal="general" vertical="bottom" textRotation="0" wrapText="false" indent="0" shrinkToFit="false"/>
      <protection locked="true" hidden="false"/>
    </xf>
    <xf numFmtId="193" fontId="24" fillId="0" borderId="26" xfId="0" applyFont="true" applyBorder="true" applyAlignment="true" applyProtection="false">
      <alignment horizontal="general" vertical="bottom" textRotation="0" wrapText="false" indent="0" shrinkToFit="false"/>
      <protection locked="true" hidden="false"/>
    </xf>
    <xf numFmtId="193" fontId="24" fillId="20" borderId="0" xfId="0" applyFont="true" applyBorder="true" applyAlignment="true" applyProtection="false">
      <alignment horizontal="general" vertical="bottom" textRotation="0" wrapText="false" indent="0" shrinkToFit="false"/>
      <protection locked="true" hidden="false"/>
    </xf>
    <xf numFmtId="175" fontId="24" fillId="0" borderId="40" xfId="0" applyFont="true" applyBorder="true" applyAlignment="true" applyProtection="false">
      <alignment horizontal="general" vertical="bottom" textRotation="0" wrapText="false" indent="0" shrinkToFit="false"/>
      <protection locked="true" hidden="false"/>
    </xf>
    <xf numFmtId="175" fontId="24" fillId="0" borderId="25" xfId="0" applyFont="true" applyBorder="true" applyAlignment="true" applyProtection="false">
      <alignment horizontal="general" vertical="bottom" textRotation="0" wrapText="false" indent="0" shrinkToFit="false"/>
      <protection locked="true" hidden="false"/>
    </xf>
    <xf numFmtId="175" fontId="24" fillId="0" borderId="34" xfId="0" applyFont="true" applyBorder="true" applyAlignment="true" applyProtection="false">
      <alignment horizontal="general" vertical="bottom" textRotation="0" wrapText="false" indent="0" shrinkToFit="false"/>
      <protection locked="true" hidden="false"/>
    </xf>
    <xf numFmtId="175" fontId="24" fillId="0" borderId="26" xfId="0" applyFont="true" applyBorder="true" applyAlignment="true" applyProtection="false">
      <alignment horizontal="general" vertical="bottom" textRotation="0" wrapText="false" indent="0" shrinkToFit="false"/>
      <protection locked="true" hidden="false"/>
    </xf>
    <xf numFmtId="175" fontId="24" fillId="20" borderId="0" xfId="0" applyFont="true" applyBorder="true" applyAlignment="true" applyProtection="false">
      <alignment horizontal="general" vertical="bottom" textRotation="0" wrapText="false" indent="0" shrinkToFit="false"/>
      <protection locked="true" hidden="false"/>
    </xf>
    <xf numFmtId="193" fontId="30" fillId="0" borderId="40" xfId="0" applyFont="true" applyBorder="true" applyAlignment="true" applyProtection="false">
      <alignment horizontal="right" vertical="bottom" textRotation="0" wrapText="false" indent="0" shrinkToFit="false"/>
      <protection locked="true" hidden="false"/>
    </xf>
    <xf numFmtId="193" fontId="30" fillId="0" borderId="25" xfId="0" applyFont="true" applyBorder="true" applyAlignment="true" applyProtection="false">
      <alignment horizontal="right" vertical="bottom" textRotation="0" wrapText="false" indent="0" shrinkToFit="false"/>
      <protection locked="true" hidden="false"/>
    </xf>
    <xf numFmtId="193" fontId="30" fillId="0" borderId="34" xfId="0" applyFont="true" applyBorder="true" applyAlignment="true" applyProtection="false">
      <alignment horizontal="right" vertical="bottom" textRotation="0" wrapText="false" indent="0" shrinkToFit="false"/>
      <protection locked="true" hidden="false"/>
    </xf>
    <xf numFmtId="193" fontId="30" fillId="0" borderId="26" xfId="0" applyFont="true" applyBorder="true" applyAlignment="true" applyProtection="false">
      <alignment horizontal="right" vertical="bottom" textRotation="0" wrapText="false" indent="0" shrinkToFit="false"/>
      <protection locked="true" hidden="false"/>
    </xf>
    <xf numFmtId="202" fontId="30" fillId="20" borderId="0" xfId="0" applyFont="true" applyBorder="true" applyAlignment="true" applyProtection="false">
      <alignment horizontal="right" vertical="bottom" textRotation="0" wrapText="false" indent="0" shrinkToFit="false"/>
      <protection locked="true" hidden="false"/>
    </xf>
    <xf numFmtId="164" fontId="72" fillId="20" borderId="0" xfId="0" applyFont="true" applyBorder="false" applyAlignment="true" applyProtection="false">
      <alignment horizontal="general" vertical="bottom" textRotation="0" wrapText="false" indent="0" shrinkToFit="false"/>
      <protection locked="true" hidden="false"/>
    </xf>
    <xf numFmtId="164" fontId="30" fillId="6" borderId="43" xfId="0" applyFont="true" applyBorder="true" applyAlignment="true" applyProtection="false">
      <alignment horizontal="general" vertical="bottom" textRotation="0" wrapText="false" indent="0" shrinkToFit="false"/>
      <protection locked="true" hidden="false"/>
    </xf>
    <xf numFmtId="201" fontId="30" fillId="6" borderId="40" xfId="0" applyFont="true" applyBorder="true" applyAlignment="true" applyProtection="false">
      <alignment horizontal="general" vertical="bottom" textRotation="0" wrapText="false" indent="0" shrinkToFit="false"/>
      <protection locked="true" hidden="false"/>
    </xf>
    <xf numFmtId="201" fontId="30" fillId="6" borderId="25" xfId="0" applyFont="true" applyBorder="true" applyAlignment="true" applyProtection="false">
      <alignment horizontal="general" vertical="bottom" textRotation="0" wrapText="false" indent="0" shrinkToFit="false"/>
      <protection locked="true" hidden="false"/>
    </xf>
    <xf numFmtId="201" fontId="30" fillId="6" borderId="26" xfId="0" applyFont="true" applyBorder="true" applyAlignment="true" applyProtection="false">
      <alignment horizontal="general" vertical="bottom" textRotation="0" wrapText="false" indent="0" shrinkToFit="false"/>
      <protection locked="true" hidden="false"/>
    </xf>
    <xf numFmtId="201" fontId="30" fillId="20" borderId="0" xfId="0" applyFont="true" applyBorder="true" applyAlignment="true" applyProtection="false">
      <alignment horizontal="general" vertical="bottom" textRotation="0" wrapText="false" indent="0" shrinkToFit="false"/>
      <protection locked="true" hidden="false"/>
    </xf>
    <xf numFmtId="164" fontId="30" fillId="8" borderId="27" xfId="0" applyFont="true" applyBorder="true" applyAlignment="true" applyProtection="false">
      <alignment horizontal="general" vertical="bottom" textRotation="0" wrapText="false" indent="0" shrinkToFit="false"/>
      <protection locked="true" hidden="false"/>
    </xf>
    <xf numFmtId="201" fontId="30" fillId="8" borderId="35" xfId="0" applyFont="true" applyBorder="true" applyAlignment="true" applyProtection="false">
      <alignment horizontal="general" vertical="bottom" textRotation="0" wrapText="false" indent="0" shrinkToFit="false"/>
      <protection locked="true" hidden="false"/>
    </xf>
    <xf numFmtId="201" fontId="30" fillId="8" borderId="29" xfId="0" applyFont="true" applyBorder="true" applyAlignment="true" applyProtection="false">
      <alignment horizontal="general" vertical="bottom" textRotation="0" wrapText="false" indent="0" shrinkToFit="false"/>
      <protection locked="true" hidden="false"/>
    </xf>
    <xf numFmtId="201" fontId="30" fillId="8" borderId="30" xfId="0" applyFont="true" applyBorder="true" applyAlignment="true" applyProtection="false">
      <alignment horizontal="general" vertical="bottom" textRotation="0" wrapText="false" indent="0" shrinkToFit="false"/>
      <protection locked="true" hidden="false"/>
    </xf>
    <xf numFmtId="201" fontId="24" fillId="0" borderId="0" xfId="0" applyFont="true" applyBorder="true" applyAlignment="true" applyProtection="false">
      <alignment horizontal="general" vertical="bottom" textRotation="0" wrapText="false" indent="0" shrinkToFit="false"/>
      <protection locked="true" hidden="false"/>
    </xf>
    <xf numFmtId="164" fontId="55" fillId="0" borderId="0" xfId="0" applyFont="true" applyBorder="false" applyAlignment="true" applyProtection="false">
      <alignment horizontal="general" vertical="bottom" textRotation="0" wrapText="false" indent="0" shrinkToFit="false"/>
      <protection locked="true" hidden="false"/>
    </xf>
    <xf numFmtId="164" fontId="55" fillId="20" borderId="0" xfId="0" applyFont="true" applyBorder="false" applyAlignment="true" applyProtection="false">
      <alignment horizontal="general" vertical="bottom" textRotation="0" wrapText="false" indent="0" shrinkToFit="false"/>
      <protection locked="true" hidden="false"/>
    </xf>
    <xf numFmtId="164" fontId="30" fillId="0" borderId="39" xfId="0" applyFont="true" applyBorder="true" applyAlignment="true" applyProtection="false">
      <alignment horizontal="center" vertical="bottom" textRotation="0" wrapText="false" indent="0" shrinkToFit="false"/>
      <protection locked="true" hidden="false"/>
    </xf>
    <xf numFmtId="164" fontId="7" fillId="0" borderId="57" xfId="0" applyFont="true" applyBorder="true" applyAlignment="true" applyProtection="false">
      <alignment horizontal="general" vertical="bottom" textRotation="0" wrapText="false" indent="0" shrinkToFit="false"/>
      <protection locked="true" hidden="false"/>
    </xf>
    <xf numFmtId="164" fontId="7" fillId="0" borderId="21" xfId="0" applyFont="true" applyBorder="true" applyAlignment="true" applyProtection="false">
      <alignment horizontal="general" vertical="bottom" textRotation="0" wrapText="false" indent="0" shrinkToFit="false"/>
      <protection locked="true" hidden="false"/>
    </xf>
    <xf numFmtId="164" fontId="7" fillId="0" borderId="33" xfId="0" applyFont="true" applyBorder="true" applyAlignment="true" applyProtection="false">
      <alignment horizontal="general" vertical="bottom" textRotation="0" wrapText="false" indent="0" shrinkToFit="false"/>
      <protection locked="true" hidden="false"/>
    </xf>
    <xf numFmtId="164" fontId="7" fillId="0" borderId="22" xfId="0" applyFont="true" applyBorder="true" applyAlignment="true" applyProtection="false">
      <alignment horizontal="general" vertical="bottom" textRotation="0" wrapText="false" indent="0" shrinkToFit="false"/>
      <protection locked="true" hidden="false"/>
    </xf>
    <xf numFmtId="164" fontId="7" fillId="20" borderId="0" xfId="0" applyFont="true" applyBorder="true" applyAlignment="true" applyProtection="false">
      <alignment horizontal="general" vertical="bottom" textRotation="0" wrapText="false" indent="0" shrinkToFit="false"/>
      <protection locked="true" hidden="false"/>
    </xf>
    <xf numFmtId="164" fontId="24" fillId="0" borderId="27" xfId="0" applyFont="true" applyBorder="true" applyAlignment="true" applyProtection="false">
      <alignment horizontal="general" vertical="bottom" textRotation="0" wrapText="false" indent="0" shrinkToFit="false"/>
      <protection locked="true" hidden="false"/>
    </xf>
    <xf numFmtId="193" fontId="24" fillId="0" borderId="40" xfId="0" applyFont="true" applyBorder="true" applyAlignment="true" applyProtection="false">
      <alignment horizontal="right" vertical="bottom" textRotation="0" wrapText="false" indent="0" shrinkToFit="false"/>
      <protection locked="true" hidden="false"/>
    </xf>
    <xf numFmtId="193" fontId="24" fillId="0" borderId="25" xfId="0" applyFont="true" applyBorder="true" applyAlignment="true" applyProtection="false">
      <alignment horizontal="right" vertical="bottom" textRotation="0" wrapText="false" indent="0" shrinkToFit="false"/>
      <protection locked="true" hidden="false"/>
    </xf>
    <xf numFmtId="193" fontId="24" fillId="0" borderId="34" xfId="0" applyFont="true" applyBorder="true" applyAlignment="true" applyProtection="false">
      <alignment horizontal="right" vertical="bottom" textRotation="0" wrapText="false" indent="0" shrinkToFit="false"/>
      <protection locked="true" hidden="false"/>
    </xf>
    <xf numFmtId="193" fontId="24" fillId="0" borderId="26" xfId="0" applyFont="true" applyBorder="true" applyAlignment="true" applyProtection="false">
      <alignment horizontal="right" vertical="bottom" textRotation="0" wrapText="false" indent="0" shrinkToFit="false"/>
      <protection locked="true" hidden="false"/>
    </xf>
    <xf numFmtId="164" fontId="7" fillId="0" borderId="40" xfId="0" applyFont="true" applyBorder="true" applyAlignment="true" applyProtection="false">
      <alignment horizontal="general" vertical="bottom" textRotation="0" wrapText="false" indent="0" shrinkToFit="false"/>
      <protection locked="true" hidden="false"/>
    </xf>
    <xf numFmtId="164" fontId="7" fillId="0" borderId="25" xfId="0" applyFont="true" applyBorder="true" applyAlignment="true" applyProtection="false">
      <alignment horizontal="general" vertical="bottom" textRotation="0" wrapText="false" indent="0" shrinkToFit="false"/>
      <protection locked="true" hidden="false"/>
    </xf>
    <xf numFmtId="164" fontId="7" fillId="0" borderId="34" xfId="0" applyFont="true" applyBorder="true" applyAlignment="true" applyProtection="false">
      <alignment horizontal="general" vertical="bottom" textRotation="0" wrapText="false" indent="0" shrinkToFit="false"/>
      <protection locked="true" hidden="false"/>
    </xf>
    <xf numFmtId="164" fontId="7" fillId="0" borderId="26" xfId="0" applyFont="true" applyBorder="true" applyAlignment="true" applyProtection="false">
      <alignment horizontal="general" vertical="bottom" textRotation="0" wrapText="false" indent="0" shrinkToFit="false"/>
      <protection locked="true" hidden="false"/>
    </xf>
    <xf numFmtId="164" fontId="24" fillId="0" borderId="7" xfId="0" applyFont="true" applyBorder="true" applyAlignment="true" applyProtection="false">
      <alignment horizontal="general" vertical="bottom" textRotation="0" wrapText="false" indent="0" shrinkToFit="false"/>
      <protection locked="true" hidden="false"/>
    </xf>
    <xf numFmtId="187" fontId="30" fillId="6" borderId="29" xfId="0" applyFont="true" applyBorder="true" applyAlignment="true" applyProtection="false">
      <alignment horizontal="general" vertical="bottom" textRotation="0" wrapText="false" indent="0" shrinkToFit="false"/>
      <protection locked="true" hidden="false"/>
    </xf>
    <xf numFmtId="187" fontId="30" fillId="6" borderId="36" xfId="0" applyFont="true" applyBorder="true" applyAlignment="true" applyProtection="false">
      <alignment horizontal="general" vertical="bottom" textRotation="0" wrapText="false" indent="0" shrinkToFit="false"/>
      <protection locked="true" hidden="false"/>
    </xf>
    <xf numFmtId="187" fontId="30" fillId="6" borderId="30" xfId="0" applyFont="true" applyBorder="true" applyAlignment="true" applyProtection="false">
      <alignment horizontal="general" vertical="bottom" textRotation="0" wrapText="false" indent="0" shrinkToFit="false"/>
      <protection locked="true" hidden="false"/>
    </xf>
    <xf numFmtId="187" fontId="30" fillId="20" borderId="0" xfId="0" applyFont="true" applyBorder="true" applyAlignment="true" applyProtection="false">
      <alignment horizontal="general" vertical="bottom" textRotation="0" wrapText="false" indent="0" shrinkToFit="false"/>
      <protection locked="true" hidden="false"/>
    </xf>
    <xf numFmtId="193" fontId="24" fillId="0" borderId="57" xfId="0" applyFont="true" applyBorder="true" applyAlignment="true" applyProtection="false">
      <alignment horizontal="right" vertical="bottom" textRotation="0" wrapText="false" indent="0" shrinkToFit="false"/>
      <protection locked="true" hidden="false"/>
    </xf>
    <xf numFmtId="193" fontId="24" fillId="0" borderId="21" xfId="0" applyFont="true" applyBorder="true" applyAlignment="true" applyProtection="false">
      <alignment horizontal="right" vertical="bottom" textRotation="0" wrapText="false" indent="0" shrinkToFit="false"/>
      <protection locked="true" hidden="false"/>
    </xf>
    <xf numFmtId="193" fontId="24" fillId="0" borderId="33" xfId="0" applyFont="true" applyBorder="true" applyAlignment="true" applyProtection="false">
      <alignment horizontal="right" vertical="bottom" textRotation="0" wrapText="false" indent="0" shrinkToFit="false"/>
      <protection locked="true" hidden="false"/>
    </xf>
    <xf numFmtId="193" fontId="24" fillId="0" borderId="22" xfId="0" applyFont="true" applyBorder="true" applyAlignment="true" applyProtection="false">
      <alignment horizontal="right" vertical="bottom" textRotation="0" wrapText="false" indent="0" shrinkToFit="false"/>
      <protection locked="true" hidden="false"/>
    </xf>
    <xf numFmtId="164" fontId="30" fillId="6" borderId="7" xfId="0" applyFont="true" applyBorder="true" applyAlignment="true" applyProtection="false">
      <alignment horizontal="general" vertical="bottom" textRotation="0" wrapText="true" indent="0" shrinkToFit="false"/>
      <protection locked="true" hidden="false"/>
    </xf>
    <xf numFmtId="164" fontId="34" fillId="6" borderId="2" xfId="0" applyFont="true" applyBorder="true" applyAlignment="true" applyProtection="false">
      <alignment horizontal="left" vertical="bottom" textRotation="0" wrapText="false" indent="0" shrinkToFit="false"/>
      <protection locked="true" hidden="false"/>
    </xf>
    <xf numFmtId="164" fontId="34" fillId="6" borderId="3" xfId="0" applyFont="true" applyBorder="true" applyAlignment="true" applyProtection="false">
      <alignment horizontal="left" vertical="bottom" textRotation="0" wrapText="false" indent="0" shrinkToFit="false"/>
      <protection locked="true" hidden="false"/>
    </xf>
    <xf numFmtId="164" fontId="34" fillId="6" borderId="4" xfId="0" applyFont="true" applyBorder="true" applyAlignment="true" applyProtection="false">
      <alignment horizontal="left" vertical="bottom" textRotation="0" wrapText="false" indent="0" shrinkToFit="false"/>
      <protection locked="true" hidden="false"/>
    </xf>
    <xf numFmtId="164" fontId="34" fillId="20" borderId="3" xfId="0" applyFont="true" applyBorder="true" applyAlignment="true" applyProtection="false">
      <alignment horizontal="center" vertical="bottom" textRotation="0" wrapText="false" indent="0" shrinkToFit="false"/>
      <protection locked="true" hidden="false"/>
    </xf>
    <xf numFmtId="164" fontId="34" fillId="0" borderId="4" xfId="0" applyFont="true" applyBorder="true" applyAlignment="true" applyProtection="false">
      <alignment horizontal="center" vertical="bottom" textRotation="0" wrapText="false" indent="0" shrinkToFit="false"/>
      <protection locked="true" hidden="false"/>
    </xf>
    <xf numFmtId="164" fontId="34" fillId="6" borderId="5" xfId="0" applyFont="true" applyBorder="true" applyAlignment="true" applyProtection="false">
      <alignment horizontal="left" vertical="bottom" textRotation="0" wrapText="false" indent="0" shrinkToFit="false"/>
      <protection locked="true" hidden="false"/>
    </xf>
    <xf numFmtId="164" fontId="34" fillId="6" borderId="0" xfId="0" applyFont="true" applyBorder="true" applyAlignment="true" applyProtection="false">
      <alignment horizontal="left" vertical="bottom" textRotation="0" wrapText="false" indent="0" shrinkToFit="false"/>
      <protection locked="true" hidden="false"/>
    </xf>
    <xf numFmtId="164" fontId="34" fillId="6" borderId="1" xfId="0" applyFont="true" applyBorder="true" applyAlignment="true" applyProtection="false">
      <alignment horizontal="left" vertical="bottom" textRotation="0" wrapText="false" indent="0" shrinkToFit="false"/>
      <protection locked="true" hidden="false"/>
    </xf>
    <xf numFmtId="164" fontId="34" fillId="6" borderId="7" xfId="0" applyFont="true" applyBorder="true" applyAlignment="true" applyProtection="false">
      <alignment horizontal="left" vertical="bottom" textRotation="0" wrapText="false" indent="0" shrinkToFit="false"/>
      <protection locked="true" hidden="false"/>
    </xf>
    <xf numFmtId="164" fontId="34" fillId="6" borderId="8" xfId="0" applyFont="true" applyBorder="true" applyAlignment="true" applyProtection="false">
      <alignment horizontal="left" vertical="bottom" textRotation="0" wrapText="false" indent="0" shrinkToFit="false"/>
      <protection locked="true" hidden="false"/>
    </xf>
    <xf numFmtId="164" fontId="34" fillId="6" borderId="9" xfId="0" applyFont="true" applyBorder="true" applyAlignment="true" applyProtection="false">
      <alignment horizontal="left" vertical="bottom" textRotation="0" wrapText="false" indent="0" shrinkToFit="false"/>
      <protection locked="true" hidden="false"/>
    </xf>
    <xf numFmtId="164" fontId="34" fillId="20" borderId="8" xfId="0" applyFont="true" applyBorder="true" applyAlignment="true" applyProtection="false">
      <alignment horizontal="center" vertical="bottom" textRotation="0" wrapText="false" indent="0" shrinkToFit="false"/>
      <protection locked="true" hidden="false"/>
    </xf>
    <xf numFmtId="164" fontId="59" fillId="0" borderId="8" xfId="0" applyFont="true" applyBorder="true" applyAlignment="true" applyProtection="false">
      <alignment horizontal="center" vertical="bottom" textRotation="0" wrapText="false" indent="0" shrinkToFit="false"/>
      <protection locked="true" hidden="false"/>
    </xf>
    <xf numFmtId="164" fontId="34" fillId="0" borderId="1" xfId="0" applyFont="true" applyBorder="true" applyAlignment="true" applyProtection="false">
      <alignment horizontal="general" vertical="bottom" textRotation="0" wrapText="false" indent="0" shrinkToFit="false"/>
      <protection locked="true" hidden="false"/>
    </xf>
    <xf numFmtId="164" fontId="73" fillId="0" borderId="75" xfId="0" applyFont="true" applyBorder="true" applyAlignment="true" applyProtection="false">
      <alignment horizontal="left" vertical="center" textRotation="0" wrapText="false" indent="0" shrinkToFit="false"/>
      <protection locked="true" hidden="false"/>
    </xf>
    <xf numFmtId="198" fontId="24" fillId="0" borderId="57" xfId="0" applyFont="true" applyBorder="true" applyAlignment="true" applyProtection="false">
      <alignment horizontal="right" vertical="bottom" textRotation="0" wrapText="false" indent="0" shrinkToFit="false"/>
      <protection locked="true" hidden="false"/>
    </xf>
    <xf numFmtId="198" fontId="24" fillId="0" borderId="21" xfId="0" applyFont="true" applyBorder="true" applyAlignment="true" applyProtection="false">
      <alignment horizontal="right" vertical="bottom" textRotation="0" wrapText="false" indent="0" shrinkToFit="false"/>
      <protection locked="true" hidden="false"/>
    </xf>
    <xf numFmtId="198" fontId="24" fillId="0" borderId="22" xfId="0" applyFont="true" applyBorder="true" applyAlignment="true" applyProtection="false">
      <alignment horizontal="right" vertical="bottom" textRotation="0" wrapText="false" indent="0" shrinkToFit="false"/>
      <protection locked="true" hidden="false"/>
    </xf>
    <xf numFmtId="164" fontId="73" fillId="0" borderId="69" xfId="0" applyFont="true" applyBorder="true" applyAlignment="true" applyProtection="false">
      <alignment horizontal="left" vertical="center" textRotation="0" wrapText="false" indent="0" shrinkToFit="false"/>
      <protection locked="true" hidden="false"/>
    </xf>
    <xf numFmtId="198" fontId="24" fillId="0" borderId="40" xfId="0" applyFont="true" applyBorder="true" applyAlignment="true" applyProtection="false">
      <alignment horizontal="right" vertical="bottom" textRotation="0" wrapText="false" indent="0" shrinkToFit="false"/>
      <protection locked="true" hidden="false"/>
    </xf>
    <xf numFmtId="198" fontId="24" fillId="0" borderId="25" xfId="0" applyFont="true" applyBorder="true" applyAlignment="true" applyProtection="false">
      <alignment horizontal="right" vertical="bottom" textRotation="0" wrapText="false" indent="0" shrinkToFit="false"/>
      <protection locked="true" hidden="false"/>
    </xf>
    <xf numFmtId="198" fontId="24" fillId="0" borderId="26" xfId="0" applyFont="true" applyBorder="true" applyAlignment="true" applyProtection="false">
      <alignment horizontal="right" vertical="bottom" textRotation="0" wrapText="false" indent="0" shrinkToFit="false"/>
      <protection locked="true" hidden="false"/>
    </xf>
    <xf numFmtId="164" fontId="74" fillId="0" borderId="72" xfId="0" applyFont="true" applyBorder="true" applyAlignment="true" applyProtection="false">
      <alignment horizontal="left" vertical="center" textRotation="0" wrapText="false" indent="0" shrinkToFit="false"/>
      <protection locked="true" hidden="false"/>
    </xf>
    <xf numFmtId="198" fontId="30" fillId="0" borderId="35" xfId="0" applyFont="true" applyBorder="true" applyAlignment="true" applyProtection="false">
      <alignment horizontal="general" vertical="bottom" textRotation="0" wrapText="false" indent="0" shrinkToFit="false"/>
      <protection locked="true" hidden="false"/>
    </xf>
    <xf numFmtId="198" fontId="30" fillId="0" borderId="29" xfId="0" applyFont="true" applyBorder="true" applyAlignment="true" applyProtection="false">
      <alignment horizontal="general" vertical="bottom" textRotation="0" wrapText="false" indent="0" shrinkToFit="false"/>
      <protection locked="true" hidden="false"/>
    </xf>
    <xf numFmtId="198" fontId="30" fillId="0" borderId="30" xfId="0" applyFont="true" applyBorder="true" applyAlignment="true" applyProtection="false">
      <alignment horizontal="general" vertical="bottom" textRotation="0" wrapText="false" indent="0" shrinkToFit="false"/>
      <protection locked="true" hidden="false"/>
    </xf>
    <xf numFmtId="164" fontId="30" fillId="20" borderId="3" xfId="0" applyFont="true" applyBorder="true" applyAlignment="true" applyProtection="false">
      <alignment horizontal="general" vertical="bottom" textRotation="0" wrapText="false" indent="0" shrinkToFit="false"/>
      <protection locked="true" hidden="false"/>
    </xf>
    <xf numFmtId="220" fontId="43" fillId="0" borderId="0" xfId="0" applyFont="true" applyBorder="true" applyAlignment="true" applyProtection="false">
      <alignment horizontal="general" vertical="bottom" textRotation="0" wrapText="false" indent="0" shrinkToFit="false"/>
      <protection locked="true" hidden="false"/>
    </xf>
    <xf numFmtId="164" fontId="73" fillId="0" borderId="20" xfId="0" applyFont="true" applyBorder="true" applyAlignment="true" applyProtection="false">
      <alignment horizontal="left" vertical="center" textRotation="0" wrapText="false" indent="0" shrinkToFit="false"/>
      <protection locked="true" hidden="false"/>
    </xf>
    <xf numFmtId="198" fontId="24" fillId="0" borderId="57" xfId="0" applyFont="true" applyBorder="true" applyAlignment="true" applyProtection="false">
      <alignment horizontal="general" vertical="bottom" textRotation="0" wrapText="false" indent="0" shrinkToFit="false"/>
      <protection locked="true" hidden="false"/>
    </xf>
    <xf numFmtId="198" fontId="24" fillId="0" borderId="21" xfId="0" applyFont="true" applyBorder="true" applyAlignment="true" applyProtection="false">
      <alignment horizontal="general" vertical="bottom" textRotation="0" wrapText="false" indent="0" shrinkToFit="false"/>
      <protection locked="true" hidden="false"/>
    </xf>
    <xf numFmtId="198" fontId="24" fillId="0" borderId="22" xfId="0" applyFont="true" applyBorder="true" applyAlignment="true" applyProtection="false">
      <alignment horizontal="general" vertical="bottom" textRotation="0" wrapText="false" indent="0" shrinkToFit="false"/>
      <protection locked="true" hidden="false"/>
    </xf>
    <xf numFmtId="164" fontId="73" fillId="0" borderId="24" xfId="0" applyFont="true" applyBorder="true" applyAlignment="true" applyProtection="false">
      <alignment horizontal="left" vertical="center" textRotation="0" wrapText="false" indent="0" shrinkToFit="false"/>
      <protection locked="true" hidden="false"/>
    </xf>
    <xf numFmtId="198" fontId="24" fillId="0" borderId="40" xfId="0" applyFont="true" applyBorder="true" applyAlignment="true" applyProtection="false">
      <alignment horizontal="general" vertical="bottom" textRotation="0" wrapText="false" indent="0" shrinkToFit="false"/>
      <protection locked="true" hidden="false"/>
    </xf>
    <xf numFmtId="198" fontId="24" fillId="0" borderId="25" xfId="0" applyFont="true" applyBorder="true" applyAlignment="true" applyProtection="false">
      <alignment horizontal="general" vertical="bottom" textRotation="0" wrapText="false" indent="0" shrinkToFit="false"/>
      <protection locked="true" hidden="false"/>
    </xf>
    <xf numFmtId="198" fontId="24" fillId="0" borderId="26" xfId="0" applyFont="true" applyBorder="true" applyAlignment="true" applyProtection="false">
      <alignment horizontal="general" vertical="bottom" textRotation="0" wrapText="false" indent="0" shrinkToFit="false"/>
      <protection locked="true" hidden="false"/>
    </xf>
    <xf numFmtId="164" fontId="74" fillId="0" borderId="28" xfId="0" applyFont="true" applyBorder="true" applyAlignment="true" applyProtection="false">
      <alignment horizontal="left" vertical="center" textRotation="0" wrapText="false" indent="0" shrinkToFit="false"/>
      <protection locked="true" hidden="false"/>
    </xf>
    <xf numFmtId="164" fontId="74" fillId="0" borderId="0" xfId="0" applyFont="true" applyBorder="true" applyAlignment="true" applyProtection="false">
      <alignment horizontal="left" vertical="center" textRotation="0" wrapText="false" indent="0" shrinkToFit="false"/>
      <protection locked="true" hidden="false"/>
    </xf>
    <xf numFmtId="198" fontId="30" fillId="0" borderId="0" xfId="0" applyFont="true" applyBorder="true" applyAlignment="true" applyProtection="false">
      <alignment horizontal="general" vertical="bottom" textRotation="0" wrapText="false" indent="0" shrinkToFit="false"/>
      <protection locked="true" hidden="false"/>
    </xf>
    <xf numFmtId="220" fontId="43" fillId="0" borderId="8" xfId="0" applyFont="true" applyBorder="true" applyAlignment="true" applyProtection="false">
      <alignment horizontal="general" vertical="bottom" textRotation="0" wrapText="false" indent="0" shrinkToFit="false"/>
      <protection locked="true" hidden="false"/>
    </xf>
    <xf numFmtId="164" fontId="73" fillId="0" borderId="83" xfId="0" applyFont="true" applyBorder="true" applyAlignment="true" applyProtection="false">
      <alignment horizontal="left" vertical="center" textRotation="0" wrapText="false" indent="0" shrinkToFit="false"/>
      <protection locked="true" hidden="false"/>
    </xf>
    <xf numFmtId="164" fontId="73" fillId="0" borderId="80" xfId="0" applyFont="true" applyBorder="true" applyAlignment="true" applyProtection="false">
      <alignment horizontal="left" vertical="center" textRotation="0" wrapText="false" indent="0" shrinkToFit="false"/>
      <protection locked="true" hidden="false"/>
    </xf>
    <xf numFmtId="164" fontId="74" fillId="0" borderId="81" xfId="0" applyFont="true" applyBorder="true" applyAlignment="true" applyProtection="false">
      <alignment horizontal="left" vertical="center" textRotation="0" wrapText="false" indent="0" shrinkToFit="false"/>
      <protection locked="true" hidden="false"/>
    </xf>
    <xf numFmtId="164" fontId="22" fillId="6" borderId="2" xfId="0" applyFont="true" applyBorder="true" applyAlignment="true" applyProtection="false">
      <alignment horizontal="center" vertical="bottom" textRotation="0" wrapText="false" indent="0" shrinkToFit="false"/>
      <protection locked="true" hidden="false"/>
    </xf>
    <xf numFmtId="164" fontId="67" fillId="6" borderId="3" xfId="0" applyFont="true" applyBorder="true" applyAlignment="true" applyProtection="false">
      <alignment horizontal="center" vertical="bottom" textRotation="0" wrapText="false" indent="0" shrinkToFit="false"/>
      <protection locked="true" hidden="false"/>
    </xf>
    <xf numFmtId="164" fontId="34" fillId="6" borderId="7" xfId="0" applyFont="true" applyBorder="true" applyAlignment="true" applyProtection="false">
      <alignment horizontal="general" vertical="bottom" textRotation="0" wrapText="false" indent="0" shrinkToFit="false"/>
      <protection locked="true" hidden="false"/>
    </xf>
    <xf numFmtId="164" fontId="0" fillId="6" borderId="8" xfId="0" applyFont="false" applyBorder="true" applyAlignment="true" applyProtection="false">
      <alignment horizontal="center" vertical="bottom" textRotation="0" wrapText="false" indent="0" shrinkToFit="false"/>
      <protection locked="true" hidden="false"/>
    </xf>
    <xf numFmtId="164" fontId="26" fillId="0" borderId="0" xfId="0" applyFont="true" applyBorder="false" applyAlignment="true" applyProtection="false">
      <alignment horizontal="center" vertical="bottom" textRotation="0" wrapText="false" indent="0" shrinkToFit="false"/>
      <protection locked="true" hidden="false"/>
    </xf>
    <xf numFmtId="164" fontId="59" fillId="0" borderId="0" xfId="0" applyFont="true" applyBorder="true" applyAlignment="true" applyProtection="false">
      <alignment horizontal="center" vertical="center" textRotation="0" wrapText="false" indent="0" shrinkToFit="false"/>
      <protection locked="true" hidden="false"/>
    </xf>
    <xf numFmtId="164" fontId="43" fillId="0" borderId="31" xfId="0" applyFont="true" applyBorder="true" applyAlignment="true" applyProtection="false">
      <alignment horizontal="general" vertical="bottom" textRotation="0" wrapText="false" indent="0" shrinkToFit="false"/>
      <protection locked="true" hidden="false"/>
    </xf>
    <xf numFmtId="164" fontId="43" fillId="0" borderId="67" xfId="0" applyFont="true" applyBorder="true" applyAlignment="true" applyProtection="false">
      <alignment horizontal="general" vertical="bottom" textRotation="0" wrapText="false" indent="0" shrinkToFit="false"/>
      <protection locked="true" hidden="false"/>
    </xf>
    <xf numFmtId="164" fontId="24" fillId="0" borderId="61" xfId="0" applyFont="true" applyBorder="true" applyAlignment="true" applyProtection="false">
      <alignment horizontal="general" vertical="bottom" textRotation="0" wrapText="false" indent="0" shrinkToFit="false"/>
      <protection locked="true" hidden="false"/>
    </xf>
    <xf numFmtId="179" fontId="24" fillId="0" borderId="44" xfId="0" applyFont="true" applyBorder="true" applyAlignment="true" applyProtection="false">
      <alignment horizontal="general" vertical="bottom" textRotation="0" wrapText="false" indent="0" shrinkToFit="false"/>
      <protection locked="true" hidden="false"/>
    </xf>
    <xf numFmtId="179" fontId="24" fillId="0" borderId="49" xfId="0" applyFont="true" applyBorder="true" applyAlignment="true" applyProtection="false">
      <alignment horizontal="general" vertical="bottom" textRotation="0" wrapText="false" indent="0" shrinkToFit="false"/>
      <protection locked="true" hidden="false"/>
    </xf>
    <xf numFmtId="179" fontId="24" fillId="0" borderId="49" xfId="0" applyFont="true" applyBorder="true" applyAlignment="true" applyProtection="false">
      <alignment horizontal="right" vertical="bottom" textRotation="0" wrapText="false" indent="0" shrinkToFit="false"/>
      <protection locked="true" hidden="false"/>
    </xf>
    <xf numFmtId="179" fontId="24" fillId="0" borderId="21" xfId="0" applyFont="true" applyBorder="true" applyAlignment="true" applyProtection="false">
      <alignment horizontal="right" vertical="bottom" textRotation="0" wrapText="false" indent="0" shrinkToFit="false"/>
      <protection locked="true" hidden="false"/>
    </xf>
    <xf numFmtId="179" fontId="24" fillId="0" borderId="33" xfId="0" applyFont="true" applyBorder="true" applyAlignment="true" applyProtection="false">
      <alignment horizontal="right" vertical="bottom" textRotation="0" wrapText="false" indent="0" shrinkToFit="false"/>
      <protection locked="true" hidden="false"/>
    </xf>
    <xf numFmtId="179" fontId="24" fillId="0" borderId="84" xfId="0" applyFont="true" applyBorder="true" applyAlignment="true" applyProtection="false">
      <alignment horizontal="right" vertical="bottom" textRotation="0" wrapText="false" indent="0" shrinkToFit="false"/>
      <protection locked="true" hidden="false"/>
    </xf>
    <xf numFmtId="179" fontId="24" fillId="0" borderId="22" xfId="0" applyFont="true" applyBorder="true" applyAlignment="true" applyProtection="false">
      <alignment horizontal="right" vertical="bottom" textRotation="0" wrapText="false" indent="0" shrinkToFit="false"/>
      <protection locked="true" hidden="false"/>
    </xf>
    <xf numFmtId="164" fontId="24" fillId="0" borderId="24" xfId="0" applyFont="true" applyBorder="true" applyAlignment="true" applyProtection="false">
      <alignment horizontal="general" vertical="bottom" textRotation="0" wrapText="false" indent="0" shrinkToFit="false"/>
      <protection locked="true" hidden="false"/>
    </xf>
    <xf numFmtId="179" fontId="24" fillId="0" borderId="34" xfId="0" applyFont="true" applyBorder="true" applyAlignment="true" applyProtection="false">
      <alignment horizontal="right" vertical="bottom" textRotation="0" wrapText="false" indent="0" shrinkToFit="false"/>
      <protection locked="true" hidden="false"/>
    </xf>
    <xf numFmtId="179" fontId="24" fillId="0" borderId="25" xfId="0" applyFont="true" applyBorder="true" applyAlignment="true" applyProtection="false">
      <alignment horizontal="right" vertical="bottom" textRotation="0" wrapText="false" indent="0" shrinkToFit="false"/>
      <protection locked="true" hidden="false"/>
    </xf>
    <xf numFmtId="179" fontId="24" fillId="0" borderId="85" xfId="0" applyFont="true" applyBorder="true" applyAlignment="true" applyProtection="false">
      <alignment horizontal="right" vertical="bottom" textRotation="0" wrapText="false" indent="0" shrinkToFit="false"/>
      <protection locked="true" hidden="false"/>
    </xf>
    <xf numFmtId="179" fontId="24" fillId="0" borderId="26" xfId="0" applyFont="true" applyBorder="true" applyAlignment="true" applyProtection="false">
      <alignment horizontal="right" vertical="bottom" textRotation="0" wrapText="false" indent="0" shrinkToFit="false"/>
      <protection locked="true" hidden="false"/>
    </xf>
    <xf numFmtId="221" fontId="24" fillId="0" borderId="25" xfId="0" applyFont="true" applyBorder="true" applyAlignment="true" applyProtection="false">
      <alignment horizontal="general" vertical="bottom" textRotation="0" wrapText="false" indent="0" shrinkToFit="false"/>
      <protection locked="true" hidden="false"/>
    </xf>
    <xf numFmtId="179" fontId="24" fillId="0" borderId="85" xfId="0" applyFont="true" applyBorder="true" applyAlignment="true" applyProtection="false">
      <alignment horizontal="general" vertical="bottom" textRotation="0" wrapText="false" indent="0" shrinkToFit="false"/>
      <protection locked="true" hidden="false"/>
    </xf>
    <xf numFmtId="221" fontId="24" fillId="0" borderId="34" xfId="0" applyFont="true" applyBorder="true" applyAlignment="true" applyProtection="false">
      <alignment horizontal="general" vertical="bottom" textRotation="0" wrapText="false" indent="0" shrinkToFit="false"/>
      <protection locked="true" hidden="false"/>
    </xf>
    <xf numFmtId="221" fontId="24" fillId="0" borderId="49" xfId="0" applyFont="true" applyBorder="true" applyAlignment="true" applyProtection="false">
      <alignment horizontal="general" vertical="bottom" textRotation="0" wrapText="false" indent="0" shrinkToFit="false"/>
      <protection locked="true" hidden="false"/>
    </xf>
    <xf numFmtId="221" fontId="24" fillId="0" borderId="44" xfId="0" applyFont="true" applyBorder="true" applyAlignment="true" applyProtection="false">
      <alignment horizontal="general" vertical="bottom" textRotation="0" wrapText="false" indent="0" shrinkToFit="false"/>
      <protection locked="true" hidden="false"/>
    </xf>
    <xf numFmtId="222" fontId="24" fillId="0" borderId="25" xfId="0" applyFont="true" applyBorder="true" applyAlignment="true" applyProtection="false">
      <alignment horizontal="general" vertical="bottom" textRotation="0" wrapText="false" indent="0" shrinkToFit="false"/>
      <protection locked="true" hidden="false"/>
    </xf>
    <xf numFmtId="222" fontId="24" fillId="0" borderId="34" xfId="0" applyFont="true" applyBorder="true" applyAlignment="true" applyProtection="false">
      <alignment horizontal="general" vertical="bottom" textRotation="0" wrapText="false" indent="0" shrinkToFit="false"/>
      <protection locked="true" hidden="false"/>
    </xf>
    <xf numFmtId="222" fontId="24" fillId="0" borderId="85" xfId="0" applyFont="true" applyBorder="true" applyAlignment="true" applyProtection="false">
      <alignment horizontal="general" vertical="bottom" textRotation="0" wrapText="false" indent="0" shrinkToFit="false"/>
      <protection locked="true" hidden="false"/>
    </xf>
    <xf numFmtId="222" fontId="24" fillId="0" borderId="26" xfId="0" applyFont="true" applyBorder="true" applyAlignment="true" applyProtection="false">
      <alignment horizontal="general" vertical="bottom" textRotation="0" wrapText="false" indent="0" shrinkToFit="false"/>
      <protection locked="true" hidden="false"/>
    </xf>
    <xf numFmtId="164" fontId="24" fillId="20" borderId="24" xfId="0" applyFont="true" applyBorder="true" applyAlignment="true" applyProtection="false">
      <alignment horizontal="general" vertical="bottom" textRotation="0" wrapText="false" indent="0" shrinkToFit="false"/>
      <protection locked="true" hidden="false"/>
    </xf>
    <xf numFmtId="179" fontId="24" fillId="20" borderId="25" xfId="0" applyFont="true" applyBorder="true" applyAlignment="true" applyProtection="false">
      <alignment horizontal="general" vertical="bottom" textRotation="0" wrapText="false" indent="0" shrinkToFit="false"/>
      <protection locked="true" hidden="false"/>
    </xf>
    <xf numFmtId="179" fontId="24" fillId="20" borderId="34" xfId="0" applyFont="true" applyBorder="true" applyAlignment="true" applyProtection="false">
      <alignment horizontal="general" vertical="bottom" textRotation="0" wrapText="false" indent="0" shrinkToFit="false"/>
      <protection locked="true" hidden="false"/>
    </xf>
    <xf numFmtId="179" fontId="24" fillId="20" borderId="49" xfId="0" applyFont="true" applyBorder="true" applyAlignment="true" applyProtection="false">
      <alignment horizontal="general" vertical="bottom" textRotation="0" wrapText="false" indent="0" shrinkToFit="false"/>
      <protection locked="true" hidden="false"/>
    </xf>
    <xf numFmtId="179" fontId="24" fillId="20" borderId="49" xfId="0" applyFont="true" applyBorder="true" applyAlignment="true" applyProtection="false">
      <alignment horizontal="right" vertical="bottom" textRotation="0" wrapText="false" indent="0" shrinkToFit="false"/>
      <protection locked="true" hidden="false"/>
    </xf>
    <xf numFmtId="179" fontId="24" fillId="20" borderId="44" xfId="0" applyFont="true" applyBorder="true" applyAlignment="true" applyProtection="false">
      <alignment horizontal="right" vertical="bottom" textRotation="0" wrapText="false" indent="0" shrinkToFit="false"/>
      <protection locked="true" hidden="false"/>
    </xf>
    <xf numFmtId="179" fontId="24" fillId="20" borderId="86" xfId="0" applyFont="true" applyBorder="true" applyAlignment="true" applyProtection="false">
      <alignment horizontal="right" vertical="bottom" textRotation="0" wrapText="false" indent="0" shrinkToFit="false"/>
      <protection locked="true" hidden="false"/>
    </xf>
    <xf numFmtId="179" fontId="24" fillId="20" borderId="50" xfId="0" applyFont="true" applyBorder="true" applyAlignment="true" applyProtection="false">
      <alignment horizontal="right" vertical="bottom" textRotation="0" wrapText="false" indent="0" shrinkToFit="false"/>
      <protection locked="true" hidden="false"/>
    </xf>
    <xf numFmtId="164" fontId="30" fillId="6" borderId="24" xfId="0" applyFont="true" applyBorder="true" applyAlignment="true" applyProtection="false">
      <alignment horizontal="general" vertical="bottom" textRotation="0" wrapText="false" indent="0" shrinkToFit="false"/>
      <protection locked="true" hidden="false"/>
    </xf>
    <xf numFmtId="179" fontId="30" fillId="6" borderId="25" xfId="0" applyFont="true" applyBorder="true" applyAlignment="true" applyProtection="false">
      <alignment horizontal="general" vertical="bottom" textRotation="0" wrapText="false" indent="0" shrinkToFit="false"/>
      <protection locked="true" hidden="false"/>
    </xf>
    <xf numFmtId="179" fontId="30" fillId="6" borderId="34" xfId="0" applyFont="true" applyBorder="true" applyAlignment="true" applyProtection="false">
      <alignment horizontal="general" vertical="bottom" textRotation="0" wrapText="false" indent="0" shrinkToFit="false"/>
      <protection locked="true" hidden="false"/>
    </xf>
    <xf numFmtId="179" fontId="30" fillId="6" borderId="85" xfId="0" applyFont="true" applyBorder="true" applyAlignment="true" applyProtection="false">
      <alignment horizontal="general" vertical="bottom" textRotation="0" wrapText="false" indent="0" shrinkToFit="false"/>
      <protection locked="true" hidden="false"/>
    </xf>
    <xf numFmtId="179" fontId="30" fillId="6" borderId="26" xfId="0" applyFont="true" applyBorder="true" applyAlignment="true" applyProtection="false">
      <alignment horizontal="general" vertical="bottom" textRotation="0" wrapText="false" indent="0" shrinkToFit="false"/>
      <protection locked="true" hidden="false"/>
    </xf>
    <xf numFmtId="164" fontId="48" fillId="20" borderId="27" xfId="0" applyFont="true" applyBorder="true" applyAlignment="true" applyProtection="false">
      <alignment horizontal="general" vertical="bottom" textRotation="0" wrapText="true" indent="0" shrinkToFit="false"/>
      <protection locked="true" hidden="false"/>
    </xf>
    <xf numFmtId="164" fontId="48" fillId="20" borderId="28" xfId="0" applyFont="true" applyBorder="true" applyAlignment="true" applyProtection="false">
      <alignment horizontal="general" vertical="bottom" textRotation="0" wrapText="true" indent="0" shrinkToFit="false"/>
      <protection locked="true" hidden="false"/>
    </xf>
    <xf numFmtId="164" fontId="48" fillId="20" borderId="29" xfId="0" applyFont="true" applyBorder="true" applyAlignment="true" applyProtection="false">
      <alignment horizontal="general" vertical="bottom" textRotation="0" wrapText="false" indent="0" shrinkToFit="false"/>
      <protection locked="true" hidden="false"/>
    </xf>
    <xf numFmtId="187" fontId="48" fillId="20" borderId="29" xfId="0" applyFont="true" applyBorder="true" applyAlignment="true" applyProtection="false">
      <alignment horizontal="general" vertical="bottom" textRotation="0" wrapText="false" indent="0" shrinkToFit="false"/>
      <protection locked="true" hidden="false"/>
    </xf>
    <xf numFmtId="187" fontId="48" fillId="20" borderId="36" xfId="0" applyFont="true" applyBorder="true" applyAlignment="true" applyProtection="false">
      <alignment horizontal="general" vertical="bottom" textRotation="0" wrapText="false" indent="0" shrinkToFit="false"/>
      <protection locked="true" hidden="false"/>
    </xf>
    <xf numFmtId="164" fontId="34" fillId="0" borderId="28" xfId="0" applyFont="true" applyBorder="true" applyAlignment="true" applyProtection="false">
      <alignment horizontal="general" vertical="bottom" textRotation="0" wrapText="false" indent="0" shrinkToFit="false"/>
      <protection locked="true" hidden="false"/>
    </xf>
    <xf numFmtId="164" fontId="0" fillId="0" borderId="28" xfId="0" applyFont="false" applyBorder="true" applyAlignment="false" applyProtection="false">
      <alignment horizontal="general" vertical="bottom" textRotation="0" wrapText="false" indent="0" shrinkToFit="false"/>
      <protection locked="true" hidden="false"/>
    </xf>
    <xf numFmtId="164" fontId="34" fillId="0" borderId="72" xfId="0" applyFont="true" applyBorder="true" applyAlignment="true" applyProtection="false">
      <alignment horizontal="general" vertical="bottom" textRotation="0" wrapText="false" indent="0" shrinkToFit="false"/>
      <protection locked="true" hidden="false"/>
    </xf>
    <xf numFmtId="179" fontId="24" fillId="20" borderId="0" xfId="0" applyFont="true" applyBorder="true" applyAlignment="true" applyProtection="false">
      <alignment horizontal="general" vertical="bottom" textRotation="0" wrapText="false" indent="0" shrinkToFit="false"/>
      <protection locked="true" hidden="false"/>
    </xf>
    <xf numFmtId="179" fontId="24" fillId="0" borderId="0" xfId="0" applyFont="true" applyBorder="false" applyAlignment="true" applyProtection="false">
      <alignment horizontal="general" vertical="bottom" textRotation="0" wrapText="false" indent="0" shrinkToFit="false"/>
      <protection locked="true" hidden="false"/>
    </xf>
    <xf numFmtId="175" fontId="30" fillId="0" borderId="0" xfId="0" applyFont="true" applyBorder="false" applyAlignment="true" applyProtection="false">
      <alignment horizontal="general" vertical="bottom" textRotation="0" wrapText="false" indent="0" shrinkToFit="false"/>
      <protection locked="true" hidden="false"/>
    </xf>
    <xf numFmtId="179" fontId="29" fillId="0" borderId="0" xfId="0" applyFont="true" applyBorder="true" applyAlignment="true" applyProtection="false">
      <alignment horizontal="general" vertical="bottom" textRotation="0" wrapText="false" indent="0" shrinkToFit="false"/>
      <protection locked="true" hidden="false"/>
    </xf>
    <xf numFmtId="179" fontId="29" fillId="0" borderId="0" xfId="0" applyFont="true" applyBorder="false" applyAlignment="true" applyProtection="false">
      <alignment horizontal="general" vertical="bottom" textRotation="0" wrapText="false" indent="0" shrinkToFit="false"/>
      <protection locked="true" hidden="false"/>
    </xf>
    <xf numFmtId="179" fontId="59" fillId="0" borderId="8" xfId="0" applyFont="true" applyBorder="true" applyAlignment="true" applyProtection="false">
      <alignment horizontal="center" vertical="center" textRotation="0" wrapText="false" indent="0" shrinkToFit="false"/>
      <protection locked="true" hidden="false"/>
    </xf>
    <xf numFmtId="164" fontId="24" fillId="0" borderId="48" xfId="0" applyFont="true" applyBorder="true" applyAlignment="true" applyProtection="false">
      <alignment horizontal="general" vertical="bottom" textRotation="0" wrapText="false" indent="0" shrinkToFit="false"/>
      <protection locked="true" hidden="false"/>
    </xf>
    <xf numFmtId="179" fontId="24" fillId="0" borderId="83" xfId="0" applyFont="true" applyBorder="true" applyAlignment="true" applyProtection="false">
      <alignment horizontal="general" vertical="bottom" textRotation="0" wrapText="false" indent="0" shrinkToFit="false"/>
      <protection locked="true" hidden="false"/>
    </xf>
    <xf numFmtId="179" fontId="24" fillId="0" borderId="80" xfId="0" applyFont="true" applyBorder="true" applyAlignment="true" applyProtection="false">
      <alignment horizontal="general" vertical="bottom" textRotation="0" wrapText="false" indent="0" shrinkToFit="false"/>
      <protection locked="true" hidden="false"/>
    </xf>
    <xf numFmtId="179" fontId="24" fillId="20" borderId="80" xfId="0" applyFont="true" applyBorder="true" applyAlignment="true" applyProtection="false">
      <alignment horizontal="general" vertical="bottom" textRotation="0" wrapText="false" indent="0" shrinkToFit="false"/>
      <protection locked="true" hidden="false"/>
    </xf>
    <xf numFmtId="164" fontId="24" fillId="20" borderId="43" xfId="0" applyFont="true" applyBorder="true" applyAlignment="true" applyProtection="false">
      <alignment horizontal="general" vertical="bottom" textRotation="0" wrapText="false" indent="0" shrinkToFit="false"/>
      <protection locked="true" hidden="false"/>
    </xf>
    <xf numFmtId="179" fontId="30" fillId="20" borderId="81" xfId="0" applyFont="true" applyBorder="true" applyAlignment="true" applyProtection="false">
      <alignment horizontal="general" vertical="bottom" textRotation="0" wrapText="false" indent="0" shrinkToFit="false"/>
      <protection locked="true" hidden="false"/>
    </xf>
    <xf numFmtId="222" fontId="30" fillId="0" borderId="0" xfId="0" applyFont="true" applyBorder="false" applyAlignment="true" applyProtection="false">
      <alignment horizontal="general" vertical="bottom" textRotation="0" wrapText="false" indent="0" shrinkToFit="false"/>
      <protection locked="true" hidden="false"/>
    </xf>
    <xf numFmtId="179" fontId="59" fillId="0" borderId="0" xfId="0" applyFont="true" applyBorder="true" applyAlignment="true" applyProtection="false">
      <alignment horizontal="center" vertical="center" textRotation="0" wrapText="false" indent="0" shrinkToFit="false"/>
      <protection locked="true" hidden="false"/>
    </xf>
    <xf numFmtId="201" fontId="34" fillId="0" borderId="0" xfId="0" applyFont="true" applyBorder="false" applyAlignment="true" applyProtection="false">
      <alignment horizontal="general" vertical="bottom" textRotation="0" wrapText="false" indent="0" shrinkToFit="false"/>
      <protection locked="true" hidden="false"/>
    </xf>
    <xf numFmtId="179" fontId="30" fillId="6" borderId="11" xfId="0" applyFont="true" applyBorder="true" applyAlignment="true" applyProtection="false">
      <alignment horizontal="general" vertical="bottom" textRotation="0" wrapText="false" indent="0" shrinkToFit="false"/>
      <protection locked="true" hidden="false"/>
    </xf>
    <xf numFmtId="179" fontId="30" fillId="6" borderId="12" xfId="0" applyFont="true" applyBorder="true" applyAlignment="true" applyProtection="false">
      <alignment horizontal="general" vertical="bottom" textRotation="0" wrapText="false" indent="0" shrinkToFit="false"/>
      <protection locked="true" hidden="false"/>
    </xf>
    <xf numFmtId="179" fontId="0" fillId="0" borderId="0" xfId="0" applyFont="false" applyBorder="false" applyAlignment="false" applyProtection="false">
      <alignment horizontal="general" vertical="bottom" textRotation="0" wrapText="false" indent="0" shrinkToFit="false"/>
      <protection locked="true" hidden="false"/>
    </xf>
    <xf numFmtId="164" fontId="30" fillId="0" borderId="0" xfId="0" applyFont="true" applyBorder="true" applyAlignment="true" applyProtection="false">
      <alignment horizontal="general" vertical="bottom" textRotation="0" wrapText="false" indent="0" shrinkToFit="false"/>
      <protection locked="true" hidden="false"/>
    </xf>
    <xf numFmtId="179" fontId="30" fillId="0" borderId="0" xfId="0" applyFont="true" applyBorder="true" applyAlignment="true" applyProtection="false">
      <alignment horizontal="general" vertical="bottom" textRotation="0" wrapText="false" indent="0" shrinkToFit="false"/>
      <protection locked="true" hidden="false"/>
    </xf>
    <xf numFmtId="164" fontId="30" fillId="6" borderId="57" xfId="0" applyFont="true" applyBorder="true" applyAlignment="true" applyProtection="false">
      <alignment horizontal="general" vertical="bottom" textRotation="0" wrapText="false" indent="0" shrinkToFit="false"/>
      <protection locked="true" hidden="false"/>
    </xf>
    <xf numFmtId="187" fontId="30" fillId="6" borderId="22" xfId="0" applyFont="true" applyBorder="true" applyAlignment="true" applyProtection="false">
      <alignment horizontal="general" vertical="bottom" textRotation="0" wrapText="false" indent="0" shrinkToFit="false"/>
      <protection locked="true" hidden="false"/>
    </xf>
    <xf numFmtId="164" fontId="30" fillId="6" borderId="35" xfId="0" applyFont="true" applyBorder="true" applyAlignment="true" applyProtection="false">
      <alignment horizontal="general" vertical="bottom" textRotation="0" wrapText="false" indent="0" shrinkToFit="false"/>
      <protection locked="true" hidden="false"/>
    </xf>
    <xf numFmtId="187" fontId="43" fillId="0" borderId="0" xfId="0" applyFont="true" applyBorder="false" applyAlignment="true" applyProtection="false">
      <alignment horizontal="general" vertical="bottom" textRotation="0" wrapText="false" indent="0" shrinkToFit="false"/>
      <protection locked="true" hidden="false"/>
    </xf>
    <xf numFmtId="223" fontId="34" fillId="0" borderId="0" xfId="0" applyFont="true" applyBorder="false" applyAlignment="true" applyProtection="false">
      <alignment horizontal="general" vertical="bottom" textRotation="0" wrapText="false" indent="0" shrinkToFit="false"/>
      <protection locked="true" hidden="false"/>
    </xf>
    <xf numFmtId="164" fontId="0" fillId="6" borderId="0" xfId="0" applyFont="false" applyBorder="true" applyAlignment="true" applyProtection="false">
      <alignment horizontal="center" vertical="bottom" textRotation="0" wrapText="false" indent="0" shrinkToFit="false"/>
      <protection locked="true" hidden="false"/>
    </xf>
    <xf numFmtId="164" fontId="59" fillId="0" borderId="8" xfId="0" applyFont="true" applyBorder="true" applyAlignment="true" applyProtection="false">
      <alignment horizontal="center" vertical="center" textRotation="0" wrapText="false" indent="0" shrinkToFit="false"/>
      <protection locked="true" hidden="false"/>
    </xf>
    <xf numFmtId="164" fontId="59" fillId="0" borderId="0" xfId="0" applyFont="true" applyBorder="false" applyAlignment="true" applyProtection="false">
      <alignment horizontal="center" vertical="center" textRotation="0" wrapText="false" indent="0" shrinkToFit="false"/>
      <protection locked="true" hidden="false"/>
    </xf>
    <xf numFmtId="164" fontId="24" fillId="0" borderId="19" xfId="0" applyFont="true" applyBorder="true" applyAlignment="true" applyProtection="false">
      <alignment horizontal="general" vertical="bottom" textRotation="0" wrapText="false" indent="0" shrinkToFit="false"/>
      <protection locked="true" hidden="false"/>
    </xf>
    <xf numFmtId="164" fontId="24" fillId="6" borderId="23" xfId="0" applyFont="true" applyBorder="true" applyAlignment="true" applyProtection="false">
      <alignment horizontal="general" vertical="bottom" textRotation="0" wrapText="false" indent="0" shrinkToFit="false"/>
      <protection locked="true" hidden="false"/>
    </xf>
    <xf numFmtId="179" fontId="24" fillId="6" borderId="25" xfId="0" applyFont="true" applyBorder="true" applyAlignment="true" applyProtection="false">
      <alignment horizontal="general" vertical="bottom" textRotation="0" wrapText="false" indent="0" shrinkToFit="false"/>
      <protection locked="true" hidden="false"/>
    </xf>
    <xf numFmtId="179" fontId="24" fillId="6" borderId="34" xfId="0" applyFont="true" applyBorder="true" applyAlignment="true" applyProtection="false">
      <alignment horizontal="general" vertical="bottom" textRotation="0" wrapText="false" indent="0" shrinkToFit="false"/>
      <protection locked="true" hidden="false"/>
    </xf>
    <xf numFmtId="179" fontId="24" fillId="6" borderId="26" xfId="0" applyFont="true" applyBorder="true" applyAlignment="true" applyProtection="false">
      <alignment horizontal="general" vertical="bottom" textRotation="0" wrapText="false" indent="0" shrinkToFit="false"/>
      <protection locked="true" hidden="false"/>
    </xf>
    <xf numFmtId="164" fontId="24" fillId="6" borderId="43" xfId="0" applyFont="true" applyBorder="true" applyAlignment="true" applyProtection="false">
      <alignment horizontal="general" vertical="bottom" textRotation="0" wrapText="false" indent="0" shrinkToFit="false"/>
      <protection locked="true" hidden="false"/>
    </xf>
    <xf numFmtId="179" fontId="24" fillId="6" borderId="29" xfId="0" applyFont="true" applyBorder="true" applyAlignment="true" applyProtection="false">
      <alignment horizontal="general" vertical="bottom" textRotation="0" wrapText="false" indent="0" shrinkToFit="false"/>
      <protection locked="true" hidden="false"/>
    </xf>
    <xf numFmtId="179" fontId="24" fillId="6" borderId="36" xfId="0" applyFont="true" applyBorder="true" applyAlignment="true" applyProtection="false">
      <alignment horizontal="general" vertical="bottom" textRotation="0" wrapText="false" indent="0" shrinkToFit="false"/>
      <protection locked="true" hidden="false"/>
    </xf>
    <xf numFmtId="179" fontId="24" fillId="6" borderId="30" xfId="0" applyFont="true" applyBorder="true" applyAlignment="true" applyProtection="false">
      <alignment horizontal="general" vertical="bottom" textRotation="0" wrapText="false" indent="0" shrinkToFit="false"/>
      <protection locked="true" hidden="false"/>
    </xf>
    <xf numFmtId="179" fontId="24" fillId="6" borderId="41" xfId="0" applyFont="true" applyBorder="true" applyAlignment="true" applyProtection="false">
      <alignment horizontal="general" vertical="bottom" textRotation="0" wrapText="false" indent="0" shrinkToFit="false"/>
      <protection locked="true" hidden="false"/>
    </xf>
    <xf numFmtId="179" fontId="24" fillId="6" borderId="42" xfId="0" applyFont="true" applyBorder="true" applyAlignment="true" applyProtection="false">
      <alignment horizontal="general" vertical="bottom" textRotation="0" wrapText="false" indent="0" shrinkToFit="false"/>
      <protection locked="true" hidden="false"/>
    </xf>
    <xf numFmtId="179" fontId="24" fillId="6" borderId="52" xfId="0" applyFont="true" applyBorder="true" applyAlignment="true" applyProtection="false">
      <alignment horizontal="general" vertical="bottom" textRotation="0" wrapText="false" indent="0" shrinkToFit="false"/>
      <protection locked="true" hidden="false"/>
    </xf>
    <xf numFmtId="164" fontId="48" fillId="20" borderId="23" xfId="0" applyFont="true" applyBorder="true" applyAlignment="true" applyProtection="false">
      <alignment horizontal="general" vertical="bottom" textRotation="0" wrapText="true" indent="0" shrinkToFit="false"/>
      <protection locked="true" hidden="false"/>
    </xf>
    <xf numFmtId="187" fontId="24" fillId="20" borderId="25" xfId="0" applyFont="true" applyBorder="true" applyAlignment="true" applyProtection="false">
      <alignment horizontal="general" vertical="bottom" textRotation="0" wrapText="false" indent="0" shrinkToFit="false"/>
      <protection locked="true" hidden="false"/>
    </xf>
    <xf numFmtId="187" fontId="24" fillId="20" borderId="34" xfId="0" applyFont="true" applyBorder="true" applyAlignment="true" applyProtection="false">
      <alignment horizontal="general" vertical="bottom" textRotation="0" wrapText="false" indent="0" shrinkToFit="false"/>
      <protection locked="true" hidden="false"/>
    </xf>
    <xf numFmtId="187" fontId="24" fillId="20" borderId="26" xfId="0" applyFont="true" applyBorder="true" applyAlignment="true" applyProtection="false">
      <alignment horizontal="general" vertical="bottom" textRotation="0" wrapText="false" indent="0" shrinkToFit="false"/>
      <protection locked="true" hidden="false"/>
    </xf>
    <xf numFmtId="164" fontId="24" fillId="20" borderId="27" xfId="0" applyFont="true" applyBorder="true" applyAlignment="true" applyProtection="false">
      <alignment horizontal="general" vertical="bottom" textRotation="0" wrapText="false" indent="0" shrinkToFit="false"/>
      <protection locked="true" hidden="false"/>
    </xf>
    <xf numFmtId="187" fontId="24" fillId="20" borderId="29" xfId="0" applyFont="true" applyBorder="true" applyAlignment="true" applyProtection="false">
      <alignment horizontal="general" vertical="bottom" textRotation="0" wrapText="false" indent="0" shrinkToFit="false"/>
      <protection locked="true" hidden="false"/>
    </xf>
    <xf numFmtId="187" fontId="24" fillId="20" borderId="36" xfId="0" applyFont="true" applyBorder="true" applyAlignment="true" applyProtection="false">
      <alignment horizontal="general" vertical="bottom" textRotation="0" wrapText="false" indent="0" shrinkToFit="false"/>
      <protection locked="true" hidden="false"/>
    </xf>
    <xf numFmtId="187" fontId="24" fillId="20" borderId="30" xfId="0" applyFont="true" applyBorder="true" applyAlignment="true" applyProtection="false">
      <alignment horizontal="general" vertical="bottom" textRotation="0" wrapText="false" indent="0" shrinkToFit="false"/>
      <protection locked="true" hidden="false"/>
    </xf>
    <xf numFmtId="164" fontId="30" fillId="6" borderId="40" xfId="0" applyFont="true" applyBorder="true" applyAlignment="true" applyProtection="false">
      <alignment horizontal="general" vertical="bottom" textRotation="0" wrapText="false" indent="0" shrinkToFit="false"/>
      <protection locked="true" hidden="false"/>
    </xf>
    <xf numFmtId="164" fontId="30" fillId="0" borderId="40" xfId="0" applyFont="true" applyBorder="true" applyAlignment="true" applyProtection="false">
      <alignment horizontal="general" vertical="bottom" textRotation="0" wrapText="false" indent="0" shrinkToFit="false"/>
      <protection locked="true" hidden="false"/>
    </xf>
    <xf numFmtId="179" fontId="30" fillId="0" borderId="25" xfId="0" applyFont="true" applyBorder="true" applyAlignment="true" applyProtection="false">
      <alignment horizontal="general" vertical="bottom" textRotation="0" wrapText="false" indent="0" shrinkToFit="false"/>
      <protection locked="true" hidden="false"/>
    </xf>
    <xf numFmtId="179" fontId="30" fillId="0" borderId="34" xfId="0" applyFont="true" applyBorder="true" applyAlignment="true" applyProtection="false">
      <alignment horizontal="general" vertical="bottom" textRotation="0" wrapText="false" indent="0" shrinkToFit="false"/>
      <protection locked="true" hidden="false"/>
    </xf>
    <xf numFmtId="179" fontId="30" fillId="0" borderId="26" xfId="0" applyFont="true" applyBorder="true" applyAlignment="true" applyProtection="false">
      <alignment horizontal="general" vertical="bottom" textRotation="0" wrapText="false" indent="0" shrinkToFit="false"/>
      <protection locked="true" hidden="false"/>
    </xf>
    <xf numFmtId="164" fontId="24" fillId="6" borderId="27" xfId="0" applyFont="true" applyBorder="true" applyAlignment="true" applyProtection="false">
      <alignment horizontal="general" vertical="bottom" textRotation="0" wrapText="true" indent="0" shrinkToFit="false"/>
      <protection locked="true" hidden="false"/>
    </xf>
    <xf numFmtId="164" fontId="24" fillId="0" borderId="2" xfId="0" applyFont="true" applyBorder="true" applyAlignment="true" applyProtection="false">
      <alignment horizontal="general" vertical="bottom" textRotation="0" wrapText="false" indent="0" shrinkToFit="false"/>
      <protection locked="tru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64" fontId="29" fillId="6" borderId="3" xfId="0" applyFont="true" applyBorder="true" applyAlignment="true" applyProtection="false">
      <alignment horizontal="center" vertical="bottom" textRotation="0" wrapText="false" indent="0" shrinkToFit="false"/>
      <protection locked="true" hidden="false"/>
    </xf>
    <xf numFmtId="164" fontId="30" fillId="6" borderId="6" xfId="0" applyFont="true" applyBorder="true" applyAlignment="true" applyProtection="false">
      <alignment horizontal="center" vertical="bottom" textRotation="0" wrapText="false" indent="0" shrinkToFit="false"/>
      <protection locked="true" hidden="false"/>
    </xf>
    <xf numFmtId="193" fontId="24" fillId="0" borderId="57" xfId="0" applyFont="true" applyBorder="true" applyAlignment="true" applyProtection="false">
      <alignment horizontal="general" vertical="bottom" textRotation="0" wrapText="false" indent="0" shrinkToFit="false"/>
      <protection locked="true" hidden="false"/>
    </xf>
    <xf numFmtId="193" fontId="24" fillId="0" borderId="21" xfId="0" applyFont="true" applyBorder="true" applyAlignment="true" applyProtection="false">
      <alignment horizontal="general" vertical="bottom" textRotation="0" wrapText="false" indent="0" shrinkToFit="false"/>
      <protection locked="true" hidden="false"/>
    </xf>
    <xf numFmtId="193" fontId="24" fillId="0" borderId="33" xfId="0" applyFont="true" applyBorder="true" applyAlignment="true" applyProtection="false">
      <alignment horizontal="general" vertical="bottom" textRotation="0" wrapText="false" indent="0" shrinkToFit="false"/>
      <protection locked="true" hidden="false"/>
    </xf>
    <xf numFmtId="193" fontId="24" fillId="0" borderId="22" xfId="0" applyFont="true" applyBorder="true" applyAlignment="true" applyProtection="false">
      <alignment horizontal="general" vertical="bottom" textRotation="0" wrapText="false" indent="0" shrinkToFit="false"/>
      <protection locked="true" hidden="false"/>
    </xf>
    <xf numFmtId="224" fontId="24" fillId="0" borderId="40" xfId="0" applyFont="true" applyBorder="true" applyAlignment="true" applyProtection="false">
      <alignment horizontal="general" vertical="bottom" textRotation="0" wrapText="false" indent="0" shrinkToFit="false"/>
      <protection locked="true" hidden="false"/>
    </xf>
    <xf numFmtId="224" fontId="24" fillId="0" borderId="25" xfId="0" applyFont="true" applyBorder="true" applyAlignment="true" applyProtection="false">
      <alignment horizontal="general" vertical="bottom" textRotation="0" wrapText="false" indent="0" shrinkToFit="false"/>
      <protection locked="true" hidden="false"/>
    </xf>
    <xf numFmtId="224" fontId="24" fillId="0" borderId="34" xfId="0" applyFont="true" applyBorder="true" applyAlignment="true" applyProtection="false">
      <alignment horizontal="general" vertical="bottom" textRotation="0" wrapText="false" indent="0" shrinkToFit="false"/>
      <protection locked="true" hidden="false"/>
    </xf>
    <xf numFmtId="224" fontId="24" fillId="0" borderId="26" xfId="0" applyFont="true" applyBorder="true" applyAlignment="true" applyProtection="false">
      <alignment horizontal="general" vertical="bottom" textRotation="0" wrapText="false" indent="0" shrinkToFit="false"/>
      <protection locked="true" hidden="false"/>
    </xf>
    <xf numFmtId="193" fontId="24" fillId="6" borderId="35" xfId="0" applyFont="true" applyBorder="true" applyAlignment="true" applyProtection="false">
      <alignment horizontal="general" vertical="bottom" textRotation="0" wrapText="false" indent="0" shrinkToFit="false"/>
      <protection locked="true" hidden="false"/>
    </xf>
    <xf numFmtId="193" fontId="24" fillId="6" borderId="29" xfId="0" applyFont="true" applyBorder="true" applyAlignment="true" applyProtection="false">
      <alignment horizontal="general" vertical="bottom" textRotation="0" wrapText="false" indent="0" shrinkToFit="false"/>
      <protection locked="true" hidden="false"/>
    </xf>
    <xf numFmtId="193" fontId="24" fillId="6" borderId="36" xfId="0" applyFont="true" applyBorder="true" applyAlignment="true" applyProtection="false">
      <alignment horizontal="general" vertical="bottom" textRotation="0" wrapText="false" indent="0" shrinkToFit="false"/>
      <protection locked="true" hidden="false"/>
    </xf>
    <xf numFmtId="193" fontId="24" fillId="6" borderId="30" xfId="0" applyFont="true" applyBorder="true" applyAlignment="true" applyProtection="false">
      <alignment horizontal="general" vertical="bottom" textRotation="0" wrapText="false" indent="0" shrinkToFit="false"/>
      <protection locked="true" hidden="false"/>
    </xf>
    <xf numFmtId="225" fontId="29" fillId="0" borderId="0" xfId="0" applyFont="true" applyBorder="false" applyAlignment="true" applyProtection="false">
      <alignment horizontal="center" vertical="bottom" textRotation="0" wrapText="false" indent="0" shrinkToFit="false"/>
      <protection locked="true" hidden="false"/>
    </xf>
    <xf numFmtId="179" fontId="24" fillId="0" borderId="45" xfId="0" applyFont="true" applyBorder="true" applyAlignment="true" applyProtection="false">
      <alignment horizontal="general" vertical="bottom" textRotation="0" wrapText="false" indent="0" shrinkToFit="false"/>
      <protection locked="true" hidden="false"/>
    </xf>
    <xf numFmtId="179" fontId="24" fillId="0" borderId="46" xfId="0" applyFont="true" applyBorder="true" applyAlignment="true" applyProtection="false">
      <alignment horizontal="general" vertical="bottom" textRotation="0" wrapText="false" indent="0" shrinkToFit="false"/>
      <protection locked="true" hidden="false"/>
    </xf>
    <xf numFmtId="179" fontId="24" fillId="0" borderId="47" xfId="0" applyFont="true" applyBorder="true" applyAlignment="true" applyProtection="false">
      <alignment horizontal="general" vertical="bottom" textRotation="0" wrapText="false" indent="0" shrinkToFit="false"/>
      <protection locked="true" hidden="false"/>
    </xf>
    <xf numFmtId="164" fontId="24" fillId="0" borderId="66" xfId="0" applyFont="true" applyBorder="true" applyAlignment="true" applyProtection="false">
      <alignment horizontal="general" vertical="bottom" textRotation="0" wrapText="false" indent="0" shrinkToFit="false"/>
      <protection locked="true" hidden="false"/>
    </xf>
    <xf numFmtId="164" fontId="24" fillId="0" borderId="35" xfId="0" applyFont="true" applyBorder="true" applyAlignment="true" applyProtection="false">
      <alignment horizontal="general" vertical="bottom" textRotation="0" wrapText="false" indent="0" shrinkToFit="false"/>
      <protection locked="true" hidden="false"/>
    </xf>
    <xf numFmtId="179" fontId="29" fillId="0" borderId="0" xfId="0" applyFont="true" applyBorder="true" applyAlignment="true" applyProtection="false">
      <alignment horizontal="center" vertical="bottom" textRotation="0" wrapText="false" indent="0" shrinkToFit="false"/>
      <protection locked="true" hidden="false"/>
    </xf>
    <xf numFmtId="164" fontId="24" fillId="0" borderId="0" xfId="0" applyFont="true" applyBorder="true" applyAlignment="true" applyProtection="false">
      <alignment horizontal="general" vertical="center" textRotation="0" wrapText="false" indent="0" shrinkToFit="false"/>
      <protection locked="true" hidden="false"/>
    </xf>
    <xf numFmtId="164" fontId="29" fillId="0" borderId="13" xfId="0" applyFont="true" applyBorder="true" applyAlignment="false" applyProtection="false">
      <alignment horizontal="general" vertical="bottom" textRotation="0" wrapText="false" indent="0" shrinkToFit="false"/>
      <protection locked="true" hidden="false"/>
    </xf>
    <xf numFmtId="164" fontId="43" fillId="6" borderId="2" xfId="0" applyFont="true" applyBorder="true" applyAlignment="false" applyProtection="false">
      <alignment horizontal="general" vertical="bottom" textRotation="0" wrapText="false" indent="0" shrinkToFit="false"/>
      <protection locked="true" hidden="false"/>
    </xf>
    <xf numFmtId="164" fontId="34" fillId="6" borderId="3" xfId="0" applyFont="true" applyBorder="true" applyAlignment="false" applyProtection="false">
      <alignment horizontal="general" vertical="bottom" textRotation="0" wrapText="false" indent="0" shrinkToFit="false"/>
      <protection locked="true" hidden="false"/>
    </xf>
    <xf numFmtId="164" fontId="26" fillId="0" borderId="2" xfId="0" applyFont="true" applyBorder="true" applyAlignment="false" applyProtection="false">
      <alignment horizontal="general" vertical="bottom" textRotation="0" wrapText="fals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64" fontId="27" fillId="6" borderId="0" xfId="0" applyFont="true" applyBorder="false" applyAlignment="true" applyProtection="false">
      <alignment horizontal="left" vertical="bottom" textRotation="0" wrapText="false" indent="0" shrinkToFit="false"/>
      <protection locked="true" hidden="false"/>
    </xf>
    <xf numFmtId="164" fontId="22" fillId="6" borderId="0" xfId="0" applyFont="true" applyBorder="true" applyAlignment="true" applyProtection="false">
      <alignment horizontal="center" vertical="bottom" textRotation="0" wrapText="false" indent="0" shrinkToFit="false"/>
      <protection locked="true" hidden="false"/>
    </xf>
    <xf numFmtId="164" fontId="26" fillId="0" borderId="14" xfId="0" applyFont="true" applyBorder="true" applyAlignment="false" applyProtection="false">
      <alignment horizontal="general" vertical="bottom" textRotation="0" wrapText="false" indent="0" shrinkToFit="false"/>
      <protection locked="true" hidden="false"/>
    </xf>
    <xf numFmtId="164" fontId="34" fillId="6" borderId="8" xfId="0" applyFont="true" applyBorder="true" applyAlignment="false" applyProtection="false">
      <alignment horizontal="general" vertical="bottom" textRotation="0" wrapText="false" indent="0" shrinkToFit="false"/>
      <protection locked="true" hidden="false"/>
    </xf>
    <xf numFmtId="164" fontId="26" fillId="0" borderId="7" xfId="0" applyFont="true" applyBorder="true" applyAlignment="false" applyProtection="false">
      <alignment horizontal="general" vertical="bottom" textRotation="0" wrapText="fals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29" fillId="0" borderId="0" xfId="0" applyFont="true" applyBorder="false" applyAlignment="false" applyProtection="false">
      <alignment horizontal="general" vertical="bottom" textRotation="0" wrapText="fals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64" fontId="30" fillId="0" borderId="8" xfId="0" applyFont="true" applyBorder="true" applyAlignment="true" applyProtection="false">
      <alignment horizontal="general" vertical="center" textRotation="0" wrapText="false" indent="0" shrinkToFit="false"/>
      <protection locked="true" hidden="false"/>
    </xf>
    <xf numFmtId="164" fontId="34" fillId="0" borderId="8" xfId="0" applyFont="true" applyBorder="true" applyAlignment="false" applyProtection="false">
      <alignment horizontal="general" vertical="bottom" textRotation="0" wrapText="false" indent="0" shrinkToFit="false"/>
      <protection locked="true" hidden="false"/>
    </xf>
    <xf numFmtId="164" fontId="30" fillId="0" borderId="13" xfId="0" applyFont="true" applyBorder="true" applyAlignment="true" applyProtection="false">
      <alignment horizontal="center" vertical="center" textRotation="0" wrapText="false" indent="0" shrinkToFit="false"/>
      <protection locked="true" hidden="false"/>
    </xf>
    <xf numFmtId="164" fontId="30" fillId="0" borderId="2" xfId="0" applyFont="true" applyBorder="true" applyAlignment="true" applyProtection="false">
      <alignment horizontal="center" vertical="center" textRotation="0" wrapText="false" indent="0" shrinkToFit="false"/>
      <protection locked="true" hidden="false"/>
    </xf>
    <xf numFmtId="164" fontId="6" fillId="0" borderId="2" xfId="0" applyFont="true" applyBorder="true" applyAlignment="true" applyProtection="false">
      <alignment horizontal="center" vertical="center" textRotation="0" wrapText="false" indent="0" shrinkToFit="false"/>
      <protection locked="true" hidden="false"/>
    </xf>
    <xf numFmtId="164" fontId="6" fillId="0" borderId="3" xfId="0" applyFont="true" applyBorder="true" applyAlignment="true" applyProtection="false">
      <alignment horizontal="center" vertical="center" textRotation="0" wrapText="false" indent="0" shrinkToFit="false"/>
      <protection locked="true" hidden="false"/>
    </xf>
    <xf numFmtId="164" fontId="6" fillId="0" borderId="4" xfId="0" applyFont="true" applyBorder="true" applyAlignment="true" applyProtection="false">
      <alignment horizontal="center" vertical="center" textRotation="0" wrapText="false" indent="0" shrinkToFit="false"/>
      <protection locked="true" hidden="false"/>
    </xf>
    <xf numFmtId="164" fontId="24" fillId="0" borderId="14" xfId="0" applyFont="true" applyBorder="true" applyAlignment="false" applyProtection="false">
      <alignment horizontal="general" vertical="bottom" textRotation="0" wrapText="false" indent="0" shrinkToFit="false"/>
      <protection locked="true" hidden="false"/>
    </xf>
    <xf numFmtId="164" fontId="30" fillId="0" borderId="14" xfId="0" applyFont="true" applyBorder="true" applyAlignment="true" applyProtection="false">
      <alignment horizontal="center" vertical="center" textRotation="0" wrapText="false" indent="0" shrinkToFit="false"/>
      <protection locked="true" hidden="false"/>
    </xf>
    <xf numFmtId="164" fontId="30" fillId="0" borderId="7" xfId="0" applyFont="true" applyBorder="true" applyAlignment="true" applyProtection="false">
      <alignment horizontal="center" vertical="center" textRotation="0" wrapText="false" indent="0" shrinkToFit="false"/>
      <protection locked="true" hidden="false"/>
    </xf>
    <xf numFmtId="193" fontId="24" fillId="17" borderId="23" xfId="0" applyFont="true" applyBorder="true" applyAlignment="false" applyProtection="false">
      <alignment horizontal="general" vertical="bottom" textRotation="0" wrapText="false" indent="0" shrinkToFit="false"/>
      <protection locked="true" hidden="false"/>
    </xf>
    <xf numFmtId="193" fontId="24" fillId="0" borderId="34" xfId="0" applyFont="true" applyBorder="true" applyAlignment="true" applyProtection="false">
      <alignment horizontal="left" vertical="bottom" textRotation="0" wrapText="false" indent="2" shrinkToFit="false"/>
      <protection locked="true" hidden="false"/>
    </xf>
    <xf numFmtId="226" fontId="24" fillId="0" borderId="25" xfId="0" applyFont="true" applyBorder="true" applyAlignment="false" applyProtection="false">
      <alignment horizontal="general" vertical="bottom" textRotation="0" wrapText="false" indent="0" shrinkToFit="false"/>
      <protection locked="true" hidden="false"/>
    </xf>
    <xf numFmtId="164" fontId="24" fillId="0" borderId="25" xfId="0" applyFont="true" applyBorder="true" applyAlignment="true" applyProtection="false">
      <alignment horizontal="center" vertical="bottom" textRotation="0" wrapText="false" indent="0" shrinkToFit="false"/>
      <protection locked="true" hidden="false"/>
    </xf>
    <xf numFmtId="178" fontId="24" fillId="0" borderId="25" xfId="0" applyFont="true" applyBorder="true" applyAlignment="true" applyProtection="false">
      <alignment horizontal="center" vertical="bottom" textRotation="0" wrapText="false" indent="0" shrinkToFit="false"/>
      <protection locked="true" hidden="false"/>
    </xf>
    <xf numFmtId="182" fontId="24" fillId="0" borderId="25" xfId="0" applyFont="true" applyBorder="true" applyAlignment="true" applyProtection="false">
      <alignment horizontal="center" vertical="bottom" textRotation="0" wrapText="false" indent="0" shrinkToFit="false"/>
      <protection locked="true" hidden="false"/>
    </xf>
    <xf numFmtId="182" fontId="24" fillId="0" borderId="21" xfId="0" applyFont="true" applyBorder="true" applyAlignment="true" applyProtection="false">
      <alignment horizontal="center" vertical="bottom" textRotation="0" wrapText="false" indent="0" shrinkToFit="false"/>
      <protection locked="true" hidden="false"/>
    </xf>
    <xf numFmtId="182" fontId="24" fillId="0" borderId="33" xfId="0" applyFont="true" applyBorder="true" applyAlignment="true" applyProtection="false">
      <alignment horizontal="center" vertical="bottom" textRotation="0" wrapText="false" indent="0" shrinkToFit="false"/>
      <protection locked="true" hidden="false"/>
    </xf>
    <xf numFmtId="182" fontId="24" fillId="0" borderId="22" xfId="0" applyFont="true" applyBorder="true" applyAlignment="true" applyProtection="false">
      <alignment horizontal="center" vertical="bottom" textRotation="0" wrapText="false" indent="0" shrinkToFit="false"/>
      <protection locked="true" hidden="false"/>
    </xf>
    <xf numFmtId="193" fontId="24" fillId="11" borderId="23" xfId="0" applyFont="true" applyBorder="true" applyAlignment="false" applyProtection="false">
      <alignment horizontal="general" vertical="bottom" textRotation="0" wrapText="false" indent="0" shrinkToFit="false"/>
      <protection locked="true" hidden="false"/>
    </xf>
    <xf numFmtId="182" fontId="24" fillId="0" borderId="34" xfId="0" applyFont="true" applyBorder="true" applyAlignment="true" applyProtection="false">
      <alignment horizontal="center" vertical="bottom" textRotation="0" wrapText="false" indent="0" shrinkToFit="false"/>
      <protection locked="true" hidden="false"/>
    </xf>
    <xf numFmtId="182" fontId="24" fillId="0" borderId="26" xfId="0" applyFont="true" applyBorder="true" applyAlignment="true" applyProtection="false">
      <alignment horizontal="center" vertical="bottom" textRotation="0" wrapText="false" indent="0" shrinkToFit="false"/>
      <protection locked="true" hidden="false"/>
    </xf>
    <xf numFmtId="193" fontId="24" fillId="15" borderId="23" xfId="0" applyFont="true" applyBorder="true" applyAlignment="false" applyProtection="false">
      <alignment horizontal="general" vertical="bottom" textRotation="0" wrapText="false" indent="0" shrinkToFit="false"/>
      <protection locked="true" hidden="false"/>
    </xf>
    <xf numFmtId="193" fontId="24" fillId="0" borderId="34" xfId="0" applyFont="true" applyBorder="true" applyAlignment="true" applyProtection="false">
      <alignment horizontal="left" vertical="bottom" textRotation="0" wrapText="false" indent="2" shrinkToFit="false"/>
      <protection locked="true" hidden="false"/>
    </xf>
    <xf numFmtId="226" fontId="24" fillId="0" borderId="25" xfId="0" applyFont="true" applyBorder="true" applyAlignment="false" applyProtection="false">
      <alignment horizontal="general" vertical="bottom" textRotation="0" wrapText="false" indent="0" shrinkToFit="false"/>
      <protection locked="true" hidden="false"/>
    </xf>
    <xf numFmtId="164" fontId="24" fillId="0" borderId="25" xfId="0" applyFont="true" applyBorder="true" applyAlignment="true" applyProtection="false">
      <alignment horizontal="center" vertical="bottom" textRotation="0" wrapText="false" indent="0" shrinkToFit="false"/>
      <protection locked="true" hidden="false"/>
    </xf>
    <xf numFmtId="178" fontId="24" fillId="0" borderId="25" xfId="0" applyFont="true" applyBorder="true" applyAlignment="true" applyProtection="false">
      <alignment horizontal="center" vertical="bottom" textRotation="0" wrapText="false" indent="0" shrinkToFit="false"/>
      <protection locked="true" hidden="false"/>
    </xf>
    <xf numFmtId="182" fontId="24" fillId="0" borderId="25" xfId="0" applyFont="true" applyBorder="true" applyAlignment="true" applyProtection="false">
      <alignment horizontal="center" vertical="bottom" textRotation="0" wrapText="false" indent="0" shrinkToFit="false"/>
      <protection locked="true" hidden="false"/>
    </xf>
    <xf numFmtId="182" fontId="24" fillId="0" borderId="34" xfId="0" applyFont="true" applyBorder="true" applyAlignment="true" applyProtection="false">
      <alignment horizontal="center" vertical="bottom" textRotation="0" wrapText="false" indent="0" shrinkToFit="false"/>
      <protection locked="true" hidden="false"/>
    </xf>
    <xf numFmtId="182" fontId="24" fillId="0" borderId="26" xfId="0" applyFont="true" applyBorder="true" applyAlignment="true" applyProtection="false">
      <alignment horizontal="center" vertical="bottom" textRotation="0" wrapText="false" indent="0" shrinkToFit="false"/>
      <protection locked="true" hidden="false"/>
    </xf>
    <xf numFmtId="193" fontId="24" fillId="23" borderId="23" xfId="0" applyFont="true" applyBorder="true" applyAlignment="false" applyProtection="false">
      <alignment horizontal="general" vertical="bottom" textRotation="0" wrapText="false" indent="0" shrinkToFit="false"/>
      <protection locked="true" hidden="false"/>
    </xf>
    <xf numFmtId="193" fontId="24" fillId="24" borderId="23" xfId="0" applyFont="true" applyBorder="true" applyAlignment="false" applyProtection="false">
      <alignment horizontal="general" vertical="bottom" textRotation="0" wrapText="false" indent="0" shrinkToFit="false"/>
      <protection locked="true" hidden="false"/>
    </xf>
    <xf numFmtId="193" fontId="24" fillId="6" borderId="23" xfId="0" applyFont="true" applyBorder="true" applyAlignment="false" applyProtection="false">
      <alignment horizontal="general" vertical="bottom" textRotation="0" wrapText="false" indent="0" shrinkToFit="false"/>
      <protection locked="true" hidden="false"/>
    </xf>
    <xf numFmtId="193" fontId="24" fillId="6" borderId="70" xfId="0" applyFont="true" applyBorder="true" applyAlignment="true" applyProtection="false">
      <alignment horizontal="center" vertical="bottom" textRotation="0" wrapText="false" indent="0" shrinkToFit="false"/>
      <protection locked="true" hidden="false"/>
    </xf>
    <xf numFmtId="226" fontId="30" fillId="6" borderId="25" xfId="0" applyFont="true" applyBorder="true" applyAlignment="false" applyProtection="false">
      <alignment horizontal="general" vertical="bottom" textRotation="0" wrapText="false" indent="0" shrinkToFit="false"/>
      <protection locked="true" hidden="false"/>
    </xf>
    <xf numFmtId="164" fontId="30" fillId="6" borderId="34" xfId="0" applyFont="true" applyBorder="true" applyAlignment="true" applyProtection="false">
      <alignment horizontal="left" vertical="bottom" textRotation="0" wrapText="false" indent="0" shrinkToFit="false"/>
      <protection locked="true" hidden="false"/>
    </xf>
    <xf numFmtId="164" fontId="30" fillId="6" borderId="25" xfId="0" applyFont="true" applyBorder="true" applyAlignment="true" applyProtection="false">
      <alignment horizontal="center" vertical="bottom" textRotation="0" wrapText="false" indent="0" shrinkToFit="false"/>
      <protection locked="true" hidden="false"/>
    </xf>
    <xf numFmtId="182" fontId="30" fillId="6" borderId="25" xfId="0" applyFont="true" applyBorder="true" applyAlignment="true" applyProtection="false">
      <alignment horizontal="center" vertical="bottom" textRotation="0" wrapText="false" indent="0" shrinkToFit="false"/>
      <protection locked="true" hidden="false"/>
    </xf>
    <xf numFmtId="164" fontId="30" fillId="6" borderId="34" xfId="0" applyFont="true" applyBorder="true" applyAlignment="true" applyProtection="false">
      <alignment horizontal="center" vertical="bottom" textRotation="0" wrapText="false" indent="0" shrinkToFit="false"/>
      <protection locked="true" hidden="false"/>
    </xf>
    <xf numFmtId="201" fontId="30" fillId="6" borderId="25" xfId="0" applyFont="true" applyBorder="true" applyAlignment="true" applyProtection="false">
      <alignment horizontal="center" vertical="bottom" textRotation="0" wrapText="false" indent="0" shrinkToFit="false"/>
      <protection locked="true" hidden="false"/>
    </xf>
    <xf numFmtId="201" fontId="30" fillId="6" borderId="26" xfId="0" applyFont="true" applyBorder="true" applyAlignment="true" applyProtection="false">
      <alignment horizontal="center" vertical="bottom" textRotation="0" wrapText="false" indent="0" shrinkToFit="false"/>
      <protection locked="true" hidden="false"/>
    </xf>
    <xf numFmtId="164" fontId="30" fillId="0" borderId="5" xfId="0" applyFont="true" applyBorder="true" applyAlignment="true" applyProtection="false">
      <alignment horizontal="general" vertical="center" textRotation="0" wrapText="false" indent="0" shrinkToFit="false"/>
      <protection locked="true" hidden="false"/>
    </xf>
    <xf numFmtId="164" fontId="64" fillId="0" borderId="0" xfId="0" applyFont="true" applyBorder="true" applyAlignment="false" applyProtection="false">
      <alignment horizontal="general" vertical="bottom" textRotation="0" wrapText="false" indent="0" shrinkToFit="false"/>
      <protection locked="true" hidden="false"/>
    </xf>
    <xf numFmtId="164" fontId="34" fillId="0" borderId="0" xfId="0" applyFont="true" applyBorder="true" applyAlignment="false" applyProtection="false">
      <alignment horizontal="general" vertical="bottom" textRotation="0" wrapText="false" indent="0" shrinkToFit="false"/>
      <protection locked="true" hidden="false"/>
    </xf>
    <xf numFmtId="182" fontId="34" fillId="0" borderId="0" xfId="0" applyFont="true" applyBorder="true" applyAlignment="false" applyProtection="false">
      <alignment horizontal="general" vertical="bottom" textRotation="0" wrapText="false" indent="0" shrinkToFit="false"/>
      <protection locked="true" hidden="false"/>
    </xf>
    <xf numFmtId="164" fontId="6" fillId="0" borderId="13" xfId="0" applyFont="true" applyBorder="true" applyAlignment="true" applyProtection="false">
      <alignment horizontal="center" vertical="center" textRotation="0" wrapText="false" indent="0" shrinkToFit="false"/>
      <protection locked="true" hidden="false"/>
    </xf>
    <xf numFmtId="193" fontId="24" fillId="0" borderId="48" xfId="0" applyFont="true" applyBorder="true" applyAlignment="false" applyProtection="false">
      <alignment horizontal="general" vertical="bottom" textRotation="0" wrapText="false" indent="0" shrinkToFit="false"/>
      <protection locked="true" hidden="false"/>
    </xf>
    <xf numFmtId="227" fontId="24" fillId="0" borderId="25" xfId="0" applyFont="true" applyBorder="true" applyAlignment="false" applyProtection="false">
      <alignment horizontal="general" vertical="bottom" textRotation="0" wrapText="false" indent="0" shrinkToFit="false"/>
      <protection locked="true" hidden="false"/>
    </xf>
    <xf numFmtId="178" fontId="24" fillId="0" borderId="26" xfId="0" applyFont="true" applyBorder="true" applyAlignment="true" applyProtection="false">
      <alignment horizontal="center" vertical="bottom" textRotation="0" wrapText="false" indent="0" shrinkToFit="false"/>
      <protection locked="true" hidden="false"/>
    </xf>
    <xf numFmtId="182" fontId="24" fillId="0" borderId="40" xfId="0" applyFont="true" applyBorder="true" applyAlignment="true" applyProtection="false">
      <alignment horizontal="center" vertical="bottom" textRotation="0" wrapText="false" indent="0" shrinkToFit="false"/>
      <protection locked="true" hidden="false"/>
    </xf>
    <xf numFmtId="193" fontId="24" fillId="0" borderId="23" xfId="0" applyFont="true" applyBorder="true" applyAlignment="false" applyProtection="false">
      <alignment horizontal="general" vertical="bottom" textRotation="0" wrapText="false" indent="0" shrinkToFit="false"/>
      <protection locked="true" hidden="false"/>
    </xf>
    <xf numFmtId="178" fontId="24" fillId="0" borderId="44" xfId="0" applyFont="true" applyBorder="true" applyAlignment="true" applyProtection="false">
      <alignment horizontal="center" vertical="bottom" textRotation="0" wrapText="false" indent="0" shrinkToFit="false"/>
      <protection locked="true" hidden="false"/>
    </xf>
    <xf numFmtId="178" fontId="24" fillId="0" borderId="50" xfId="0" applyFont="true" applyBorder="true" applyAlignment="true" applyProtection="false">
      <alignment horizontal="center" vertical="bottom" textRotation="0" wrapText="false" indent="0" shrinkToFit="false"/>
      <protection locked="true" hidden="false"/>
    </xf>
    <xf numFmtId="182" fontId="24" fillId="0" borderId="59" xfId="0" applyFont="true" applyBorder="true" applyAlignment="true" applyProtection="false">
      <alignment horizontal="center" vertical="bottom" textRotation="0" wrapText="false" indent="0" shrinkToFit="false"/>
      <protection locked="true" hidden="false"/>
    </xf>
    <xf numFmtId="182" fontId="24" fillId="0" borderId="44" xfId="0" applyFont="true" applyBorder="true" applyAlignment="true" applyProtection="false">
      <alignment horizontal="center" vertical="bottom" textRotation="0" wrapText="false" indent="0" shrinkToFit="false"/>
      <protection locked="true" hidden="false"/>
    </xf>
    <xf numFmtId="193" fontId="24" fillId="6" borderId="48" xfId="0" applyFont="true" applyBorder="true" applyAlignment="false" applyProtection="false">
      <alignment horizontal="general" vertical="bottom" textRotation="0" wrapText="false" indent="0" shrinkToFit="false"/>
      <protection locked="true" hidden="false"/>
    </xf>
    <xf numFmtId="193" fontId="24" fillId="6" borderId="78" xfId="0" applyFont="true" applyBorder="true" applyAlignment="true" applyProtection="false">
      <alignment horizontal="center" vertical="bottom" textRotation="0" wrapText="false" indent="0" shrinkToFit="false"/>
      <protection locked="true" hidden="false"/>
    </xf>
    <xf numFmtId="226" fontId="30" fillId="6" borderId="26" xfId="0" applyFont="true" applyBorder="true" applyAlignment="false" applyProtection="false">
      <alignment horizontal="general" vertical="bottom" textRotation="0" wrapText="false" indent="0" shrinkToFit="false"/>
      <protection locked="true" hidden="false"/>
    </xf>
    <xf numFmtId="164" fontId="30" fillId="6" borderId="40" xfId="0" applyFont="true" applyBorder="true" applyAlignment="true" applyProtection="false">
      <alignment horizontal="center" vertical="bottom" textRotation="0" wrapText="false" indent="0" shrinkToFit="false"/>
      <protection locked="true" hidden="false"/>
    </xf>
    <xf numFmtId="164" fontId="30" fillId="6" borderId="26" xfId="0" applyFont="true" applyBorder="true" applyAlignment="true" applyProtection="false">
      <alignment horizontal="center" vertical="bottom" textRotation="0" wrapText="false" indent="0" shrinkToFit="false"/>
      <protection locked="true" hidden="false"/>
    </xf>
    <xf numFmtId="193" fontId="24" fillId="6" borderId="7" xfId="0" applyFont="true" applyBorder="true" applyAlignment="false" applyProtection="false">
      <alignment horizontal="general" vertical="bottom" textRotation="0" wrapText="false" indent="0" shrinkToFit="false"/>
      <protection locked="true" hidden="false"/>
    </xf>
    <xf numFmtId="193" fontId="24" fillId="6" borderId="71" xfId="0" applyFont="true" applyBorder="true" applyAlignment="true" applyProtection="false">
      <alignment horizontal="center" vertical="bottom" textRotation="0" wrapText="false" indent="0" shrinkToFit="false"/>
      <protection locked="true" hidden="false"/>
    </xf>
    <xf numFmtId="226" fontId="30" fillId="6" borderId="29" xfId="0" applyFont="true" applyBorder="true" applyAlignment="false" applyProtection="false">
      <alignment horizontal="general" vertical="bottom" textRotation="0" wrapText="false" indent="0" shrinkToFit="false"/>
      <protection locked="true" hidden="false"/>
    </xf>
    <xf numFmtId="164" fontId="30" fillId="6" borderId="36" xfId="0" applyFont="true" applyBorder="true" applyAlignment="true" applyProtection="false">
      <alignment horizontal="left" vertical="bottom" textRotation="0" wrapText="false" indent="0" shrinkToFit="false"/>
      <protection locked="true" hidden="false"/>
    </xf>
    <xf numFmtId="226" fontId="30" fillId="6" borderId="30" xfId="0" applyFont="true" applyBorder="true" applyAlignment="false" applyProtection="false">
      <alignment horizontal="general" vertical="bottom" textRotation="0" wrapText="false" indent="0" shrinkToFit="false"/>
      <protection locked="true" hidden="false"/>
    </xf>
    <xf numFmtId="164" fontId="30" fillId="6" borderId="58" xfId="0" applyFont="true" applyBorder="true" applyAlignment="true" applyProtection="false">
      <alignment horizontal="center" vertical="bottom" textRotation="0" wrapText="false" indent="0" shrinkToFit="false"/>
      <protection locked="true" hidden="false"/>
    </xf>
    <xf numFmtId="182" fontId="30" fillId="6" borderId="55" xfId="0" applyFont="true" applyBorder="true" applyAlignment="true" applyProtection="false">
      <alignment horizontal="center" vertical="bottom" textRotation="0" wrapText="false" indent="0" shrinkToFit="false"/>
      <protection locked="true" hidden="false"/>
    </xf>
    <xf numFmtId="164" fontId="30" fillId="6" borderId="55" xfId="0" applyFont="true" applyBorder="true" applyAlignment="true" applyProtection="false">
      <alignment horizontal="center" vertical="bottom" textRotation="0" wrapText="false" indent="0" shrinkToFit="false"/>
      <protection locked="true" hidden="false"/>
    </xf>
    <xf numFmtId="164" fontId="30" fillId="6" borderId="29" xfId="0" applyFont="true" applyBorder="true" applyAlignment="true" applyProtection="false">
      <alignment horizontal="center" vertical="bottom" textRotation="0" wrapText="false" indent="0" shrinkToFit="false"/>
      <protection locked="true" hidden="false"/>
    </xf>
    <xf numFmtId="164" fontId="30" fillId="6" borderId="30" xfId="0" applyFont="true" applyBorder="true" applyAlignment="true" applyProtection="false">
      <alignment horizontal="center" vertical="bottom" textRotation="0" wrapText="false" indent="0" shrinkToFit="false"/>
      <protection locked="true" hidden="false"/>
    </xf>
    <xf numFmtId="164" fontId="30" fillId="0" borderId="8" xfId="0" applyFont="true" applyBorder="true" applyAlignment="true" applyProtection="false">
      <alignment horizontal="general" vertical="center" textRotation="0" wrapText="false" indent="0" shrinkToFit="false"/>
      <protection locked="true" hidden="false"/>
    </xf>
    <xf numFmtId="164" fontId="24" fillId="0" borderId="8" xfId="0" applyFont="true" applyBorder="true" applyAlignment="true" applyProtection="false">
      <alignment horizontal="center" vertical="center" textRotation="0" wrapText="false" indent="0" shrinkToFit="false"/>
      <protection locked="true" hidden="false"/>
    </xf>
    <xf numFmtId="164" fontId="24" fillId="0" borderId="0" xfId="0" applyFont="true" applyBorder="true" applyAlignment="true" applyProtection="false">
      <alignment horizontal="center" vertical="center" textRotation="0" wrapText="false" indent="0" shrinkToFit="false"/>
      <protection locked="true" hidden="false"/>
    </xf>
    <xf numFmtId="164" fontId="30" fillId="0" borderId="0" xfId="0" applyFont="true" applyBorder="true" applyAlignment="true" applyProtection="false">
      <alignment horizontal="center" vertical="center" textRotation="0" wrapText="false" indent="0" shrinkToFit="false"/>
      <protection locked="true" hidden="false"/>
    </xf>
    <xf numFmtId="164" fontId="78" fillId="0" borderId="0" xfId="0" applyFont="true" applyBorder="false" applyAlignment="true" applyProtection="false">
      <alignment horizontal="general" vertical="center" textRotation="0" wrapText="false" indent="0" shrinkToFit="false"/>
      <protection locked="true" hidden="false"/>
    </xf>
    <xf numFmtId="164" fontId="30" fillId="0" borderId="7" xfId="0" applyFont="true" applyBorder="true" applyAlignment="true" applyProtection="false">
      <alignment horizontal="general" vertical="center" textRotation="0" wrapText="false" indent="0" shrinkToFit="false"/>
      <protection locked="true" hidden="false"/>
    </xf>
    <xf numFmtId="164" fontId="79" fillId="0" borderId="0" xfId="0" applyFont="true" applyBorder="true" applyAlignment="true" applyProtection="false">
      <alignment horizontal="left" vertical="center"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24" fillId="0" borderId="57" xfId="0" applyFont="true" applyBorder="true" applyAlignment="false" applyProtection="false">
      <alignment horizontal="general" vertical="bottom" textRotation="0" wrapText="false" indent="0" shrinkToFit="false"/>
      <protection locked="true" hidden="false"/>
    </xf>
    <xf numFmtId="164" fontId="24" fillId="0" borderId="21" xfId="0" applyFont="true" applyBorder="true" applyAlignment="true" applyProtection="false">
      <alignment horizontal="left" vertical="bottom" textRotation="0" wrapText="false" indent="2" shrinkToFit="false"/>
      <protection locked="true" hidden="false"/>
    </xf>
    <xf numFmtId="217" fontId="24" fillId="20" borderId="76" xfId="0" applyFont="true" applyBorder="true" applyAlignment="true" applyProtection="false">
      <alignment horizontal="general" vertical="bottom" textRotation="0" wrapText="false" indent="0" shrinkToFit="false"/>
      <protection locked="true" hidden="false"/>
    </xf>
    <xf numFmtId="164" fontId="24" fillId="0" borderId="50" xfId="0" applyFont="true" applyBorder="true" applyAlignment="true" applyProtection="false">
      <alignment horizontal="center" vertical="bottom" textRotation="0" wrapText="false" indent="0" shrinkToFit="false"/>
      <protection locked="true" hidden="false"/>
    </xf>
    <xf numFmtId="164" fontId="80" fillId="0" borderId="0" xfId="0" applyFont="true" applyBorder="true" applyAlignment="true" applyProtection="false">
      <alignment horizontal="general" vertical="center" textRotation="0" wrapText="false" indent="0" shrinkToFit="false"/>
      <protection locked="true" hidden="false"/>
    </xf>
    <xf numFmtId="164" fontId="24" fillId="0" borderId="40" xfId="0" applyFont="true" applyBorder="true" applyAlignment="false" applyProtection="false">
      <alignment horizontal="general" vertical="bottom" textRotation="0" wrapText="false" indent="0" shrinkToFit="false"/>
      <protection locked="true" hidden="false"/>
    </xf>
    <xf numFmtId="164" fontId="24" fillId="0" borderId="25" xfId="0" applyFont="true" applyBorder="true" applyAlignment="true" applyProtection="false">
      <alignment horizontal="left" vertical="bottom" textRotation="0" wrapText="false" indent="2" shrinkToFit="false"/>
      <protection locked="true" hidden="false"/>
    </xf>
    <xf numFmtId="217" fontId="24" fillId="20" borderId="70" xfId="0" applyFont="true" applyBorder="true" applyAlignment="true" applyProtection="false">
      <alignment horizontal="general" vertical="bottom" textRotation="0" wrapText="false" indent="0" shrinkToFit="false"/>
      <protection locked="true" hidden="false"/>
    </xf>
    <xf numFmtId="164" fontId="24" fillId="0" borderId="26" xfId="0" applyFont="true" applyBorder="true" applyAlignment="true" applyProtection="false">
      <alignment horizontal="center" vertical="bottom" textRotation="0" wrapText="false" indent="0" shrinkToFit="false"/>
      <protection locked="true" hidden="false"/>
    </xf>
    <xf numFmtId="164" fontId="81" fillId="20" borderId="0" xfId="0" applyFont="true" applyBorder="true" applyAlignment="true" applyProtection="false">
      <alignment horizontal="general" vertical="top" textRotation="0" wrapText="true" indent="0" shrinkToFit="false"/>
      <protection locked="true" hidden="false"/>
    </xf>
    <xf numFmtId="164" fontId="81" fillId="20" borderId="0" xfId="0" applyFont="true" applyBorder="true" applyAlignment="true" applyProtection="false">
      <alignment horizontal="general" vertical="center" textRotation="0" wrapText="true" indent="0" shrinkToFit="false"/>
      <protection locked="true" hidden="false"/>
    </xf>
    <xf numFmtId="164" fontId="7" fillId="20" borderId="0" xfId="20" applyFont="false" applyBorder="true" applyAlignment="true" applyProtection="true">
      <alignment horizontal="general" vertical="top" textRotation="0" wrapText="true" indent="0" shrinkToFit="false"/>
      <protection locked="true" hidden="false"/>
    </xf>
    <xf numFmtId="193" fontId="24" fillId="20" borderId="66" xfId="0" applyFont="true" applyBorder="true" applyAlignment="false" applyProtection="false">
      <alignment horizontal="general" vertical="bottom" textRotation="0" wrapText="false" indent="0" shrinkToFit="false"/>
      <protection locked="true" hidden="false"/>
    </xf>
    <xf numFmtId="193" fontId="24" fillId="0" borderId="41" xfId="0" applyFont="true" applyBorder="true" applyAlignment="true" applyProtection="false">
      <alignment horizontal="left" vertical="bottom" textRotation="0" wrapText="false" indent="2" shrinkToFit="false"/>
      <protection locked="true" hidden="false"/>
    </xf>
    <xf numFmtId="217" fontId="24" fillId="20" borderId="87" xfId="0" applyFont="true" applyBorder="true" applyAlignment="true" applyProtection="false">
      <alignment horizontal="general" vertical="bottom" textRotation="0" wrapText="false" indent="0" shrinkToFit="false"/>
      <protection locked="true" hidden="false"/>
    </xf>
    <xf numFmtId="164" fontId="24" fillId="0" borderId="52" xfId="0" applyFont="true" applyBorder="true" applyAlignment="true" applyProtection="false">
      <alignment horizontal="center" vertical="bottom" textRotation="0" wrapText="false" indent="0" shrinkToFit="false"/>
      <protection locked="true" hidden="false"/>
    </xf>
    <xf numFmtId="164" fontId="42" fillId="0" borderId="0" xfId="0" applyFont="true" applyBorder="true" applyAlignment="false" applyProtection="false">
      <alignment horizontal="general" vertical="bottom" textRotation="0" wrapText="false" indent="0" shrinkToFit="false"/>
      <protection locked="true" hidden="false"/>
    </xf>
    <xf numFmtId="193" fontId="81" fillId="20" borderId="0" xfId="0" applyFont="true" applyBorder="true" applyAlignment="true" applyProtection="false">
      <alignment horizontal="general" vertical="top" textRotation="0" wrapText="true" indent="0" shrinkToFit="false"/>
      <protection locked="true" hidden="false"/>
    </xf>
    <xf numFmtId="193" fontId="24" fillId="0" borderId="23" xfId="0" applyFont="true" applyBorder="true" applyAlignment="false" applyProtection="false">
      <alignment horizontal="general" vertical="bottom" textRotation="0" wrapText="false" indent="0" shrinkToFit="false"/>
      <protection locked="true" hidden="false"/>
    </xf>
    <xf numFmtId="217" fontId="24" fillId="20" borderId="25" xfId="0" applyFont="true" applyBorder="true" applyAlignment="true" applyProtection="false">
      <alignment horizontal="general" vertical="bottom" textRotation="0" wrapText="false" indent="0" shrinkToFit="false"/>
      <protection locked="true" hidden="false"/>
    </xf>
    <xf numFmtId="193" fontId="24" fillId="0" borderId="48" xfId="0" applyFont="true" applyBorder="true" applyAlignment="false" applyProtection="false">
      <alignment horizontal="general" vertical="bottom" textRotation="0" wrapText="false" indent="0" shrinkToFit="false"/>
      <protection locked="true" hidden="false"/>
    </xf>
    <xf numFmtId="193" fontId="24" fillId="0" borderId="49" xfId="0" applyFont="true" applyBorder="true" applyAlignment="true" applyProtection="false">
      <alignment horizontal="left" vertical="bottom" textRotation="0" wrapText="false" indent="2" shrinkToFit="false"/>
      <protection locked="true" hidden="false"/>
    </xf>
    <xf numFmtId="217" fontId="24" fillId="20" borderId="44" xfId="0" applyFont="true" applyBorder="true" applyAlignment="true" applyProtection="false">
      <alignment horizontal="general" vertical="bottom" textRotation="0" wrapText="fals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39" fillId="0" borderId="0" xfId="0" applyFont="true" applyBorder="true" applyAlignment="false" applyProtection="false">
      <alignment horizontal="general" vertical="bottom" textRotation="0" wrapText="false" indent="0" shrinkToFit="false"/>
      <protection locked="true" hidden="false"/>
    </xf>
    <xf numFmtId="164" fontId="42" fillId="0" borderId="0" xfId="0" applyFont="true" applyBorder="false" applyAlignment="false" applyProtection="false">
      <alignment horizontal="general" vertical="bottom" textRotation="0" wrapText="false" indent="0" shrinkToFit="false"/>
      <protection locked="true" hidden="false"/>
    </xf>
    <xf numFmtId="193" fontId="24" fillId="0" borderId="27" xfId="0" applyFont="true" applyBorder="true" applyAlignment="false" applyProtection="false">
      <alignment horizontal="general" vertical="bottom" textRotation="0" wrapText="false" indent="0" shrinkToFit="false"/>
      <protection locked="true" hidden="false"/>
    </xf>
    <xf numFmtId="193" fontId="24" fillId="0" borderId="36" xfId="0" applyFont="true" applyBorder="true" applyAlignment="true" applyProtection="false">
      <alignment horizontal="left" vertical="bottom" textRotation="0" wrapText="false" indent="2" shrinkToFit="false"/>
      <protection locked="true" hidden="false"/>
    </xf>
    <xf numFmtId="217" fontId="24" fillId="20" borderId="29" xfId="0" applyFont="true" applyBorder="true" applyAlignment="true" applyProtection="false">
      <alignment horizontal="general" vertical="bottom" textRotation="0" wrapText="false" indent="0" shrinkToFit="false"/>
      <protection locked="true" hidden="false"/>
    </xf>
    <xf numFmtId="164" fontId="24" fillId="0" borderId="30" xfId="0" applyFont="true" applyBorder="true" applyAlignment="true" applyProtection="false">
      <alignment horizontal="center" vertical="bottom" textRotation="0" wrapText="false" indent="0" shrinkToFit="false"/>
      <protection locked="true" hidden="false"/>
    </xf>
    <xf numFmtId="193" fontId="24" fillId="0" borderId="0" xfId="0" applyFont="true" applyBorder="true" applyAlignment="false" applyProtection="false">
      <alignment horizontal="general" vertical="bottom" textRotation="0" wrapText="false" indent="0" shrinkToFit="false"/>
      <protection locked="true" hidden="false"/>
    </xf>
    <xf numFmtId="193" fontId="24" fillId="0" borderId="0" xfId="0" applyFont="true" applyBorder="true" applyAlignment="true" applyProtection="false">
      <alignment horizontal="left" vertical="bottom" textRotation="0" wrapText="false" indent="2" shrinkToFit="false"/>
      <protection locked="true" hidden="false"/>
    </xf>
    <xf numFmtId="217" fontId="24" fillId="20" borderId="0" xfId="0" applyFont="true" applyBorder="true" applyAlignment="true" applyProtection="false">
      <alignment horizontal="general" vertical="bottom" textRotation="0" wrapText="false" indent="0" shrinkToFit="false"/>
      <protection locked="true" hidden="false"/>
    </xf>
    <xf numFmtId="164" fontId="82" fillId="0" borderId="0" xfId="0" applyFont="true" applyBorder="true" applyAlignment="false" applyProtection="false">
      <alignment horizontal="general" vertical="bottom" textRotation="0" wrapText="false" indent="0" shrinkToFit="false"/>
      <protection locked="true" hidden="false"/>
    </xf>
    <xf numFmtId="164" fontId="24" fillId="0" borderId="0" xfId="0" applyFont="true" applyBorder="true" applyAlignment="true" applyProtection="false">
      <alignment horizontal="right" vertical="bottom" textRotation="0" wrapText="false" indent="0" shrinkToFit="false"/>
      <protection locked="true" hidden="false"/>
    </xf>
    <xf numFmtId="164" fontId="40" fillId="0" borderId="0" xfId="0" applyFont="true" applyBorder="false" applyAlignment="false" applyProtection="false">
      <alignment horizontal="general" vertical="bottom" textRotation="0" wrapText="false" indent="0" shrinkToFit="false"/>
      <protection locked="true" hidden="false"/>
    </xf>
    <xf numFmtId="164" fontId="24" fillId="0" borderId="0" xfId="0" applyFont="true" applyBorder="true" applyAlignment="false" applyProtection="false">
      <alignment horizontal="general" vertical="bottom" textRotation="0" wrapText="false" indent="0" shrinkToFit="false"/>
      <protection locked="true" hidden="false"/>
    </xf>
    <xf numFmtId="164" fontId="79" fillId="0" borderId="0" xfId="0" applyFont="true" applyBorder="false" applyAlignment="true" applyProtection="false">
      <alignment horizontal="right" vertical="center" textRotation="0" wrapText="false" indent="0" shrinkToFit="false"/>
      <protection locked="true" hidden="false"/>
    </xf>
    <xf numFmtId="164" fontId="39" fillId="20" borderId="0" xfId="0" applyFont="true" applyBorder="false" applyAlignment="true" applyProtection="false">
      <alignment horizontal="general" vertical="bottom" textRotation="0" wrapText="false" indent="0" shrinkToFit="false"/>
      <protection locked="true" hidden="false"/>
    </xf>
    <xf numFmtId="164" fontId="24" fillId="20" borderId="0" xfId="0" applyFont="true" applyBorder="false" applyAlignment="false" applyProtection="false">
      <alignment horizontal="general" vertical="bottom" textRotation="0" wrapText="false" indent="0" shrinkToFit="false"/>
      <protection locked="true" hidden="false"/>
    </xf>
    <xf numFmtId="164" fontId="24" fillId="17" borderId="0" xfId="0" applyFont="true" applyBorder="false" applyAlignment="false" applyProtection="false">
      <alignment horizontal="general" vertical="bottom" textRotation="0" wrapText="false" indent="0" shrinkToFit="false"/>
      <protection locked="true" hidden="false"/>
    </xf>
    <xf numFmtId="164" fontId="24" fillId="11" borderId="0" xfId="0" applyFont="true" applyBorder="false" applyAlignment="false" applyProtection="false">
      <alignment horizontal="general" vertical="bottom" textRotation="0" wrapText="false" indent="0" shrinkToFit="false"/>
      <protection locked="true" hidden="false"/>
    </xf>
    <xf numFmtId="164" fontId="24" fillId="15" borderId="0" xfId="0" applyFont="true" applyBorder="false" applyAlignment="false" applyProtection="false">
      <alignment horizontal="general" vertical="bottom" textRotation="0" wrapText="false" indent="0" shrinkToFit="false"/>
      <protection locked="true" hidden="false"/>
    </xf>
    <xf numFmtId="164" fontId="24" fillId="23" borderId="0" xfId="0" applyFont="true" applyBorder="false" applyAlignment="false" applyProtection="false">
      <alignment horizontal="general" vertical="bottom" textRotation="0" wrapText="false" indent="0" shrinkToFit="false"/>
      <protection locked="true" hidden="false"/>
    </xf>
    <xf numFmtId="164" fontId="24" fillId="24" borderId="0" xfId="0" applyFont="true" applyBorder="false" applyAlignment="false" applyProtection="false">
      <alignment horizontal="general" vertical="bottom" textRotation="0" wrapText="false" indent="0" shrinkToFit="false"/>
      <protection locked="true" hidden="false"/>
    </xf>
    <xf numFmtId="164" fontId="26" fillId="6" borderId="1" xfId="0" applyFont="true" applyBorder="true" applyAlignment="true" applyProtection="false">
      <alignment horizontal="left" vertical="bottom" textRotation="0" wrapText="false" indent="0" shrinkToFit="false"/>
      <protection locked="true" hidden="false"/>
    </xf>
    <xf numFmtId="164" fontId="59" fillId="6" borderId="5" xfId="0" applyFont="true" applyBorder="true" applyAlignment="true" applyProtection="false">
      <alignment horizontal="center" vertical="bottom" textRotation="0" wrapText="false" indent="0" shrinkToFit="false"/>
      <protection locked="true" hidden="false"/>
    </xf>
    <xf numFmtId="164" fontId="29" fillId="6" borderId="1" xfId="0" applyFont="true" applyBorder="true" applyAlignment="true" applyProtection="false">
      <alignment horizontal="left" vertical="bottom" textRotation="0" wrapText="false" indent="0" shrinkToFit="false"/>
      <protection locked="true" hidden="false"/>
    </xf>
    <xf numFmtId="191" fontId="29" fillId="0" borderId="6" xfId="0" applyFont="true" applyBorder="true" applyAlignment="true" applyProtection="false">
      <alignment horizontal="center" vertical="bottom" textRotation="0" wrapText="false" indent="0" shrinkToFit="false"/>
      <protection locked="true" hidden="false"/>
    </xf>
    <xf numFmtId="164" fontId="43" fillId="0" borderId="15" xfId="0" applyFont="true" applyBorder="true" applyAlignment="true" applyProtection="false">
      <alignment horizontal="general" vertical="bottom" textRotation="0" wrapText="false" indent="0" shrinkToFit="false"/>
      <protection locked="true" hidden="false"/>
    </xf>
    <xf numFmtId="179" fontId="24" fillId="0" borderId="20" xfId="0" applyFont="true" applyBorder="true" applyAlignment="true" applyProtection="false">
      <alignment horizontal="right" vertical="bottom" textRotation="0" wrapText="false" indent="0" shrinkToFit="false"/>
      <protection locked="true" hidden="false"/>
    </xf>
    <xf numFmtId="179" fontId="24" fillId="0" borderId="29" xfId="0" applyFont="true" applyBorder="true" applyAlignment="true" applyProtection="false">
      <alignment horizontal="right" vertical="bottom" textRotation="0" wrapText="false" indent="0" shrinkToFit="false"/>
      <protection locked="true" hidden="false"/>
    </xf>
    <xf numFmtId="179" fontId="24" fillId="0" borderId="36" xfId="0" applyFont="true" applyBorder="true" applyAlignment="true" applyProtection="false">
      <alignment horizontal="right" vertical="bottom" textRotation="0" wrapText="false" indent="0" shrinkToFit="false"/>
      <protection locked="true" hidden="false"/>
    </xf>
    <xf numFmtId="179" fontId="24" fillId="0" borderId="30" xfId="0" applyFont="true" applyBorder="true" applyAlignment="true" applyProtection="false">
      <alignment horizontal="right" vertical="bottom" textRotation="0" wrapText="false" indent="0" shrinkToFit="false"/>
      <protection locked="true" hidden="false"/>
    </xf>
    <xf numFmtId="179" fontId="24" fillId="0" borderId="0" xfId="0" applyFont="true" applyBorder="true" applyAlignment="true" applyProtection="false">
      <alignment horizontal="general" vertical="bottom" textRotation="0" wrapText="false" indent="0" shrinkToFit="false"/>
      <protection locked="true" hidden="false"/>
    </xf>
    <xf numFmtId="179" fontId="24" fillId="0" borderId="0" xfId="0" applyFont="true" applyBorder="true" applyAlignment="true" applyProtection="false">
      <alignment horizontal="right" vertical="bottom" textRotation="0" wrapText="false" indent="0" shrinkToFit="false"/>
      <protection locked="true" hidden="false"/>
    </xf>
    <xf numFmtId="179" fontId="24" fillId="0" borderId="3" xfId="0" applyFont="true" applyBorder="true" applyAlignment="true" applyProtection="false">
      <alignment horizontal="general" vertical="bottom" textRotation="0" wrapText="false" indent="0" shrinkToFit="false"/>
      <protection locked="true" hidden="false"/>
    </xf>
    <xf numFmtId="179" fontId="24" fillId="0" borderId="3" xfId="0" applyFont="true" applyBorder="true" applyAlignment="true" applyProtection="false">
      <alignment horizontal="center" vertical="bottom" textRotation="0" wrapText="false" indent="0" shrinkToFit="false"/>
      <protection locked="true" hidden="false"/>
    </xf>
    <xf numFmtId="179" fontId="24" fillId="0" borderId="0" xfId="0" applyFont="true" applyBorder="true" applyAlignment="true" applyProtection="false">
      <alignment horizontal="center" vertical="bottom" textRotation="0" wrapText="false" indent="0" shrinkToFit="false"/>
      <protection locked="true" hidden="false"/>
    </xf>
    <xf numFmtId="179" fontId="24" fillId="0" borderId="61" xfId="0" applyFont="true" applyBorder="true" applyAlignment="true" applyProtection="false">
      <alignment horizontal="center" vertical="bottom" textRotation="0" wrapText="false" indent="0" shrinkToFit="false"/>
      <protection locked="true" hidden="false"/>
    </xf>
    <xf numFmtId="164" fontId="34" fillId="0" borderId="61" xfId="0" applyFont="true" applyBorder="true" applyAlignment="true" applyProtection="false">
      <alignment horizontal="general" vertical="bottom" textRotation="0" wrapText="false" indent="0" shrinkToFit="false"/>
      <protection locked="true" hidden="false"/>
    </xf>
    <xf numFmtId="164" fontId="34" fillId="0" borderId="50" xfId="0" applyFont="true" applyBorder="true" applyAlignment="true" applyProtection="false">
      <alignment horizontal="general" vertical="bottom" textRotation="0" wrapText="false" indent="0" shrinkToFit="false"/>
      <protection locked="true" hidden="false"/>
    </xf>
    <xf numFmtId="179" fontId="24" fillId="0" borderId="70" xfId="0" applyFont="true" applyBorder="true" applyAlignment="true" applyProtection="false">
      <alignment horizontal="general" vertical="bottom" textRotation="0" wrapText="false" indent="0" shrinkToFit="false"/>
      <protection locked="true" hidden="false"/>
    </xf>
    <xf numFmtId="179" fontId="30" fillId="6" borderId="29" xfId="0" applyFont="true" applyBorder="true" applyAlignment="true" applyProtection="false">
      <alignment horizontal="general" vertical="bottom" textRotation="0" wrapText="false" indent="0" shrinkToFit="false"/>
      <protection locked="true" hidden="false"/>
    </xf>
    <xf numFmtId="179" fontId="30" fillId="6" borderId="36" xfId="0" applyFont="true" applyBorder="true" applyAlignment="true" applyProtection="false">
      <alignment horizontal="general" vertical="bottom" textRotation="0" wrapText="false" indent="0" shrinkToFit="false"/>
      <protection locked="true" hidden="false"/>
    </xf>
    <xf numFmtId="179" fontId="30" fillId="6" borderId="30" xfId="0" applyFont="true" applyBorder="true" applyAlignment="true" applyProtection="false">
      <alignment horizontal="general" vertical="bottom" textRotation="0" wrapText="false" indent="0" shrinkToFit="false"/>
      <protection locked="true" hidden="false"/>
    </xf>
    <xf numFmtId="164" fontId="34" fillId="0" borderId="20" xfId="0" applyFont="true" applyBorder="true" applyAlignment="true" applyProtection="false">
      <alignment horizontal="general" vertical="bottom" textRotation="0" wrapText="false" indent="0" shrinkToFit="false"/>
      <protection locked="true" hidden="false"/>
    </xf>
    <xf numFmtId="164" fontId="34" fillId="0" borderId="33" xfId="0" applyFont="true" applyBorder="true" applyAlignment="true" applyProtection="false">
      <alignment horizontal="general" vertical="bottom" textRotation="0" wrapText="false" indent="0" shrinkToFit="false"/>
      <protection locked="true" hidden="false"/>
    </xf>
    <xf numFmtId="164" fontId="34" fillId="0" borderId="22" xfId="0" applyFont="true" applyBorder="true" applyAlignment="true" applyProtection="false">
      <alignment horizontal="general" vertical="bottom" textRotation="0" wrapText="false" indent="0" shrinkToFit="false"/>
      <protection locked="true" hidden="false"/>
    </xf>
    <xf numFmtId="164" fontId="43" fillId="20" borderId="0" xfId="0" applyFont="true" applyBorder="false" applyAlignment="true" applyProtection="false">
      <alignment horizontal="general" vertical="bottom" textRotation="0" wrapText="false" indent="0" shrinkToFit="false"/>
      <protection locked="true" hidden="false"/>
    </xf>
    <xf numFmtId="221" fontId="34" fillId="0" borderId="0" xfId="0" applyFont="true" applyBorder="false" applyAlignment="true" applyProtection="false">
      <alignment horizontal="general" vertical="bottom" textRotation="0" wrapText="false" indent="0" shrinkToFit="false"/>
      <protection locked="true" hidden="false"/>
    </xf>
    <xf numFmtId="164" fontId="24" fillId="0" borderId="13" xfId="0" applyFont="true" applyBorder="true" applyAlignment="true" applyProtection="false">
      <alignment horizontal="general" vertical="bottom" textRotation="0" wrapText="false" indent="0" shrinkToFit="false"/>
      <protection locked="true" hidden="false"/>
    </xf>
    <xf numFmtId="164" fontId="34" fillId="18" borderId="2" xfId="0" applyFont="true" applyBorder="true" applyAlignment="true" applyProtection="false">
      <alignment horizontal="center" vertical="bottom" textRotation="0" wrapText="false" indent="0" shrinkToFit="false"/>
      <protection locked="true" hidden="false"/>
    </xf>
    <xf numFmtId="164" fontId="34" fillId="18" borderId="3" xfId="0" applyFont="true" applyBorder="true" applyAlignment="true" applyProtection="false">
      <alignment horizontal="center" vertical="bottom" textRotation="0" wrapText="false" indent="0" shrinkToFit="false"/>
      <protection locked="true" hidden="false"/>
    </xf>
    <xf numFmtId="164" fontId="27" fillId="18" borderId="3" xfId="0" applyFont="true" applyBorder="true" applyAlignment="true" applyProtection="false">
      <alignment horizontal="center" vertical="bottom" textRotation="0" wrapText="false" indent="0" shrinkToFit="false"/>
      <protection locked="true" hidden="false"/>
    </xf>
    <xf numFmtId="164" fontId="27" fillId="18" borderId="4" xfId="0" applyFont="true" applyBorder="true" applyAlignment="true" applyProtection="false">
      <alignment horizontal="center" vertical="bottom" textRotation="0" wrapText="false" indent="0" shrinkToFit="false"/>
      <protection locked="true" hidden="false"/>
    </xf>
    <xf numFmtId="164" fontId="34" fillId="0" borderId="4" xfId="0" applyFont="true" applyBorder="true" applyAlignment="true" applyProtection="false">
      <alignment horizontal="general" vertical="bottom" textRotation="0" wrapText="false" indent="0" shrinkToFit="false"/>
      <protection locked="true" hidden="false"/>
    </xf>
    <xf numFmtId="164" fontId="24" fillId="0" borderId="6" xfId="0" applyFont="true" applyBorder="true" applyAlignment="true" applyProtection="false">
      <alignment horizontal="center" vertical="bottom" textRotation="0" wrapText="false" indent="0" shrinkToFit="false"/>
      <protection locked="true" hidden="false"/>
    </xf>
    <xf numFmtId="164" fontId="22" fillId="18" borderId="6" xfId="0" applyFont="true" applyBorder="true" applyAlignment="true" applyProtection="false">
      <alignment horizontal="center" vertical="bottom" textRotation="0" wrapText="false" indent="0" shrinkToFit="false"/>
      <protection locked="true" hidden="false"/>
    </xf>
    <xf numFmtId="164" fontId="27" fillId="18" borderId="6" xfId="0" applyFont="true" applyBorder="true" applyAlignment="true" applyProtection="false">
      <alignment horizontal="center" vertical="bottom" textRotation="0" wrapText="false" indent="0" shrinkToFit="false"/>
      <protection locked="true" hidden="false"/>
    </xf>
    <xf numFmtId="164" fontId="34" fillId="18" borderId="6" xfId="0" applyFont="true" applyBorder="true" applyAlignment="true" applyProtection="false">
      <alignment horizontal="center" vertical="bottom" textRotation="0" wrapText="false" indent="0" shrinkToFit="false"/>
      <protection locked="true" hidden="false"/>
    </xf>
    <xf numFmtId="164" fontId="24" fillId="0" borderId="14" xfId="0" applyFont="true" applyBorder="true" applyAlignment="true" applyProtection="false">
      <alignment horizontal="general" vertical="bottom" textRotation="0" wrapText="false" indent="0" shrinkToFit="false"/>
      <protection locked="true" hidden="false"/>
    </xf>
    <xf numFmtId="164" fontId="34" fillId="18" borderId="7" xfId="0" applyFont="true" applyBorder="true" applyAlignment="true" applyProtection="false">
      <alignment horizontal="center" vertical="bottom" textRotation="0" wrapText="false" indent="0" shrinkToFit="false"/>
      <protection locked="true" hidden="false"/>
    </xf>
    <xf numFmtId="164" fontId="34" fillId="18" borderId="8" xfId="0" applyFont="true" applyBorder="true" applyAlignment="true" applyProtection="false">
      <alignment horizontal="center" vertical="bottom" textRotation="0" wrapText="false" indent="0" shrinkToFit="false"/>
      <protection locked="true" hidden="false"/>
    </xf>
    <xf numFmtId="164" fontId="26" fillId="18" borderId="9" xfId="0" applyFont="true" applyBorder="true" applyAlignment="true" applyProtection="false">
      <alignment horizontal="general" vertical="bottom" textRotation="0" wrapText="false" indent="0" shrinkToFit="false"/>
      <protection locked="true" hidden="false"/>
    </xf>
    <xf numFmtId="164" fontId="6" fillId="0" borderId="31" xfId="0" applyFont="true" applyBorder="true" applyAlignment="true" applyProtection="false">
      <alignment horizontal="center" vertical="bottom" textRotation="0" wrapText="false" indent="0" shrinkToFit="false"/>
      <protection locked="true" hidden="false"/>
    </xf>
    <xf numFmtId="164" fontId="6" fillId="0" borderId="15" xfId="0" applyFont="true" applyBorder="true" applyAlignment="true" applyProtection="false">
      <alignment horizontal="center" vertical="bottom" textRotation="0" wrapText="false" indent="0" shrinkToFit="false"/>
      <protection locked="true" hidden="false"/>
    </xf>
    <xf numFmtId="164" fontId="30" fillId="18" borderId="31" xfId="0" applyFont="true" applyBorder="true" applyAlignment="true" applyProtection="false">
      <alignment horizontal="general" vertical="bottom" textRotation="0" wrapText="false" indent="0" shrinkToFit="false"/>
      <protection locked="true" hidden="false"/>
    </xf>
    <xf numFmtId="164" fontId="43" fillId="18" borderId="11" xfId="0" applyFont="true" applyBorder="true" applyAlignment="true" applyProtection="false">
      <alignment horizontal="center" vertical="bottom" textRotation="0" wrapText="false" indent="0" shrinkToFit="false"/>
      <protection locked="true" hidden="false"/>
    </xf>
    <xf numFmtId="228" fontId="24" fillId="18" borderId="11" xfId="0" applyFont="true" applyBorder="true" applyAlignment="true" applyProtection="false">
      <alignment horizontal="right" vertical="bottom" textRotation="0" wrapText="false" indent="0" shrinkToFit="false"/>
      <protection locked="true" hidden="false"/>
    </xf>
    <xf numFmtId="228" fontId="24" fillId="18" borderId="15" xfId="0" applyFont="true" applyBorder="true" applyAlignment="true" applyProtection="false">
      <alignment horizontal="right" vertical="bottom" textRotation="0" wrapText="false" indent="0" shrinkToFit="false"/>
      <protection locked="true" hidden="false"/>
    </xf>
    <xf numFmtId="228" fontId="24" fillId="18" borderId="38" xfId="0" applyFont="true" applyBorder="true" applyAlignment="true" applyProtection="false">
      <alignment horizontal="right" vertical="bottom" textRotation="0" wrapText="false" indent="0" shrinkToFit="false"/>
      <protection locked="true" hidden="false"/>
    </xf>
    <xf numFmtId="228" fontId="24" fillId="18" borderId="12" xfId="0" applyFont="true" applyBorder="true" applyAlignment="true" applyProtection="false">
      <alignment horizontal="right" vertical="bottom" textRotation="0" wrapText="false" indent="0" shrinkToFit="false"/>
      <protection locked="true" hidden="false"/>
    </xf>
    <xf numFmtId="164" fontId="24" fillId="0" borderId="3" xfId="0" applyFont="true" applyBorder="true" applyAlignment="true" applyProtection="false">
      <alignment horizontal="right" vertical="bottom" textRotation="0" wrapText="false" indent="0" shrinkToFit="false"/>
      <protection locked="true" hidden="false"/>
    </xf>
    <xf numFmtId="164" fontId="43" fillId="0" borderId="8" xfId="0" applyFont="true" applyBorder="true" applyAlignment="true" applyProtection="false">
      <alignment horizontal="general" vertical="bottom" textRotation="0" wrapText="false" indent="0" shrinkToFit="false"/>
      <protection locked="true" hidden="false"/>
    </xf>
    <xf numFmtId="164" fontId="24" fillId="0" borderId="8" xfId="0" applyFont="true" applyBorder="true" applyAlignment="true" applyProtection="false">
      <alignment horizontal="right" vertical="bottom" textRotation="0" wrapText="false" indent="0" shrinkToFit="false"/>
      <protection locked="true" hidden="false"/>
    </xf>
    <xf numFmtId="164" fontId="43" fillId="0" borderId="21" xfId="0" applyFont="true" applyBorder="true" applyAlignment="true" applyProtection="false">
      <alignment horizontal="center" vertical="bottom" textRotation="0" wrapText="false" indent="0" shrinkToFit="false"/>
      <protection locked="true" hidden="false"/>
    </xf>
    <xf numFmtId="228" fontId="24" fillId="0" borderId="21" xfId="0" applyFont="true" applyBorder="true" applyAlignment="true" applyProtection="false">
      <alignment horizontal="right" vertical="bottom" textRotation="0" wrapText="false" indent="0" shrinkToFit="false"/>
      <protection locked="true" hidden="false"/>
    </xf>
    <xf numFmtId="228" fontId="24" fillId="0" borderId="45" xfId="0" applyFont="true" applyBorder="true" applyAlignment="true" applyProtection="false">
      <alignment horizontal="right" vertical="bottom" textRotation="0" wrapText="false" indent="0" shrinkToFit="false"/>
      <protection locked="true" hidden="false"/>
    </xf>
    <xf numFmtId="228" fontId="24" fillId="0" borderId="46" xfId="0" applyFont="true" applyBorder="true" applyAlignment="true" applyProtection="false">
      <alignment horizontal="right" vertical="bottom" textRotation="0" wrapText="false" indent="0" shrinkToFit="false"/>
      <protection locked="true" hidden="false"/>
    </xf>
    <xf numFmtId="228" fontId="24" fillId="0" borderId="3" xfId="0" applyFont="true" applyBorder="true" applyAlignment="true" applyProtection="false">
      <alignment horizontal="right" vertical="bottom" textRotation="0" wrapText="false" indent="0" shrinkToFit="false"/>
      <protection locked="true" hidden="false"/>
    </xf>
    <xf numFmtId="228" fontId="24" fillId="0" borderId="47" xfId="0" applyFont="true" applyBorder="true" applyAlignment="true" applyProtection="false">
      <alignment horizontal="right" vertical="bottom" textRotation="0" wrapText="false" indent="0" shrinkToFit="false"/>
      <protection locked="true" hidden="false"/>
    </xf>
    <xf numFmtId="164" fontId="43" fillId="0" borderId="25" xfId="0" applyFont="true" applyBorder="true" applyAlignment="true" applyProtection="false">
      <alignment horizontal="center" vertical="bottom" textRotation="0" wrapText="false" indent="0" shrinkToFit="false"/>
      <protection locked="true" hidden="false"/>
    </xf>
    <xf numFmtId="193" fontId="24" fillId="0" borderId="25" xfId="15" applyFont="true" applyBorder="true" applyAlignment="true" applyProtection="true">
      <alignment horizontal="center" vertical="bottom" textRotation="0" wrapText="false" indent="0" shrinkToFit="false"/>
      <protection locked="true" hidden="false"/>
    </xf>
    <xf numFmtId="228" fontId="24" fillId="0" borderId="25" xfId="0" applyFont="true" applyBorder="true" applyAlignment="true" applyProtection="false">
      <alignment horizontal="right" vertical="bottom" textRotation="0" wrapText="false" indent="0" shrinkToFit="false"/>
      <protection locked="true" hidden="false"/>
    </xf>
    <xf numFmtId="228" fontId="24" fillId="0" borderId="34" xfId="0" applyFont="true" applyBorder="true" applyAlignment="true" applyProtection="false">
      <alignment horizontal="right" vertical="bottom" textRotation="0" wrapText="false" indent="0" shrinkToFit="false"/>
      <protection locked="true" hidden="false"/>
    </xf>
    <xf numFmtId="228" fontId="24" fillId="0" borderId="24" xfId="0" applyFont="true" applyBorder="true" applyAlignment="true" applyProtection="false">
      <alignment horizontal="right" vertical="bottom" textRotation="0" wrapText="false" indent="0" shrinkToFit="false"/>
      <protection locked="true" hidden="false"/>
    </xf>
    <xf numFmtId="228" fontId="24" fillId="0" borderId="26" xfId="0" applyFont="true" applyBorder="true" applyAlignment="true" applyProtection="false">
      <alignment horizontal="right" vertical="bottom" textRotation="0" wrapText="false" indent="0" shrinkToFit="false"/>
      <protection locked="true" hidden="false"/>
    </xf>
    <xf numFmtId="164" fontId="43" fillId="0" borderId="29" xfId="0" applyFont="true" applyBorder="true" applyAlignment="true" applyProtection="false">
      <alignment horizontal="center" vertical="bottom" textRotation="0" wrapText="false" indent="0" shrinkToFit="false"/>
      <protection locked="true" hidden="false"/>
    </xf>
    <xf numFmtId="228" fontId="24" fillId="0" borderId="29" xfId="0" applyFont="true" applyBorder="true" applyAlignment="true" applyProtection="false">
      <alignment horizontal="right" vertical="bottom" textRotation="0" wrapText="false" indent="0" shrinkToFit="false"/>
      <protection locked="true" hidden="false"/>
    </xf>
    <xf numFmtId="228" fontId="24" fillId="0" borderId="36" xfId="0" applyFont="true" applyBorder="true" applyAlignment="true" applyProtection="false">
      <alignment horizontal="right" vertical="bottom" textRotation="0" wrapText="false" indent="0" shrinkToFit="false"/>
      <protection locked="true" hidden="false"/>
    </xf>
    <xf numFmtId="228" fontId="24" fillId="0" borderId="28" xfId="0" applyFont="true" applyBorder="true" applyAlignment="true" applyProtection="false">
      <alignment horizontal="right" vertical="bottom" textRotation="0" wrapText="false" indent="0" shrinkToFit="false"/>
      <protection locked="true" hidden="false"/>
    </xf>
    <xf numFmtId="228" fontId="24" fillId="0" borderId="30" xfId="0" applyFont="true" applyBorder="true" applyAlignment="true" applyProtection="false">
      <alignment horizontal="right" vertical="bottom" textRotation="0" wrapText="false" indent="0" shrinkToFit="false"/>
      <protection locked="true" hidden="false"/>
    </xf>
    <xf numFmtId="164" fontId="43" fillId="0" borderId="24" xfId="0" applyFont="true" applyBorder="true" applyAlignment="true" applyProtection="false">
      <alignment horizontal="general" vertical="bottom" textRotation="0" wrapText="false" indent="0" shrinkToFit="false"/>
      <protection locked="true" hidden="false"/>
    </xf>
    <xf numFmtId="164" fontId="24" fillId="0" borderId="24" xfId="0" applyFont="true" applyBorder="true" applyAlignment="true" applyProtection="false">
      <alignment horizontal="right" vertical="bottom" textRotation="0" wrapText="false" indent="0" shrinkToFit="false"/>
      <protection locked="true" hidden="false"/>
    </xf>
    <xf numFmtId="164" fontId="24" fillId="0" borderId="20" xfId="0" applyFont="true" applyBorder="true" applyAlignment="true" applyProtection="false">
      <alignment horizontal="right" vertical="bottom" textRotation="0" wrapText="false" indent="0" shrinkToFit="false"/>
      <protection locked="true" hidden="false"/>
    </xf>
    <xf numFmtId="164" fontId="34" fillId="0" borderId="75" xfId="0" applyFont="true" applyBorder="true" applyAlignment="true" applyProtection="false">
      <alignment horizontal="general" vertical="bottom" textRotation="0" wrapText="false" indent="0" shrinkToFit="false"/>
      <protection locked="true" hidden="false"/>
    </xf>
    <xf numFmtId="228" fontId="24" fillId="0" borderId="44" xfId="0" applyFont="true" applyBorder="true" applyAlignment="true" applyProtection="false">
      <alignment horizontal="right" vertical="bottom" textRotation="0" wrapText="false" indent="0" shrinkToFit="false"/>
      <protection locked="true" hidden="false"/>
    </xf>
    <xf numFmtId="228" fontId="24" fillId="0" borderId="49" xfId="0" applyFont="true" applyBorder="true" applyAlignment="true" applyProtection="false">
      <alignment horizontal="right" vertical="bottom" textRotation="0" wrapText="false" indent="0" shrinkToFit="false"/>
      <protection locked="true" hidden="false"/>
    </xf>
    <xf numFmtId="221" fontId="24" fillId="0" borderId="34" xfId="0" applyFont="true" applyBorder="true" applyAlignment="true" applyProtection="false">
      <alignment horizontal="right" vertical="bottom" textRotation="0" wrapText="false" indent="0" shrinkToFit="false"/>
      <protection locked="true" hidden="false"/>
    </xf>
    <xf numFmtId="164" fontId="24" fillId="0" borderId="70" xfId="0" applyFont="true" applyBorder="true" applyAlignment="true" applyProtection="false">
      <alignment horizontal="right" vertical="bottom" textRotation="0" wrapText="false" indent="0" shrinkToFit="false"/>
      <protection locked="true" hidden="false"/>
    </xf>
    <xf numFmtId="164" fontId="24" fillId="0" borderId="25" xfId="0" applyFont="true" applyBorder="true" applyAlignment="true" applyProtection="false">
      <alignment horizontal="right" vertical="bottom" textRotation="0" wrapText="false" indent="0" shrinkToFit="false"/>
      <protection locked="true" hidden="false"/>
    </xf>
    <xf numFmtId="164" fontId="24" fillId="0" borderId="34" xfId="0" applyFont="true" applyBorder="true" applyAlignment="true" applyProtection="false">
      <alignment horizontal="right" vertical="bottom" textRotation="0" wrapText="false" indent="0" shrinkToFit="false"/>
      <protection locked="true" hidden="false"/>
    </xf>
    <xf numFmtId="164" fontId="24" fillId="20" borderId="59" xfId="0" applyFont="true" applyBorder="true" applyAlignment="true" applyProtection="false">
      <alignment horizontal="general" vertical="bottom" textRotation="0" wrapText="false" indent="0" shrinkToFit="false"/>
      <protection locked="true" hidden="false"/>
    </xf>
    <xf numFmtId="164" fontId="43" fillId="20" borderId="44" xfId="0" applyFont="true" applyBorder="true" applyAlignment="true" applyProtection="false">
      <alignment horizontal="center" vertical="bottom" textRotation="0" wrapText="false" indent="0" shrinkToFit="false"/>
      <protection locked="true" hidden="false"/>
    </xf>
    <xf numFmtId="228" fontId="24" fillId="20" borderId="44" xfId="0" applyFont="true" applyBorder="true" applyAlignment="true" applyProtection="false">
      <alignment horizontal="right" vertical="bottom" textRotation="0" wrapText="false" indent="0" shrinkToFit="false"/>
      <protection locked="true" hidden="false"/>
    </xf>
    <xf numFmtId="228" fontId="24" fillId="20" borderId="61" xfId="0" applyFont="true" applyBorder="true" applyAlignment="true" applyProtection="false">
      <alignment horizontal="right" vertical="bottom" textRotation="0" wrapText="false" indent="0" shrinkToFit="false"/>
      <protection locked="true" hidden="false"/>
    </xf>
    <xf numFmtId="228" fontId="24" fillId="20" borderId="49" xfId="0" applyFont="true" applyBorder="true" applyAlignment="true" applyProtection="false">
      <alignment horizontal="right" vertical="bottom" textRotation="0" wrapText="false" indent="0" shrinkToFit="false"/>
      <protection locked="true" hidden="false"/>
    </xf>
    <xf numFmtId="228" fontId="24" fillId="20" borderId="25" xfId="0" applyFont="true" applyBorder="true" applyAlignment="true" applyProtection="false">
      <alignment horizontal="right" vertical="bottom" textRotation="0" wrapText="false" indent="0" shrinkToFit="false"/>
      <protection locked="true" hidden="false"/>
    </xf>
    <xf numFmtId="228" fontId="24" fillId="20" borderId="34" xfId="0" applyFont="true" applyBorder="true" applyAlignment="true" applyProtection="false">
      <alignment horizontal="right" vertical="bottom" textRotation="0" wrapText="false" indent="0" shrinkToFit="false"/>
      <protection locked="true" hidden="false"/>
    </xf>
    <xf numFmtId="164" fontId="24" fillId="20" borderId="40" xfId="0" applyFont="true" applyBorder="true" applyAlignment="true" applyProtection="false">
      <alignment horizontal="general" vertical="bottom" textRotation="0" wrapText="false" indent="0" shrinkToFit="false"/>
      <protection locked="true" hidden="false"/>
    </xf>
    <xf numFmtId="164" fontId="43" fillId="20" borderId="25" xfId="0" applyFont="true" applyBorder="true" applyAlignment="true" applyProtection="false">
      <alignment horizontal="center" vertical="bottom" textRotation="0" wrapText="false" indent="0" shrinkToFit="false"/>
      <protection locked="true" hidden="false"/>
    </xf>
    <xf numFmtId="228" fontId="24" fillId="20" borderId="26" xfId="0" applyFont="true" applyBorder="true" applyAlignment="true" applyProtection="false">
      <alignment horizontal="right" vertical="bottom" textRotation="0" wrapText="false" indent="0" shrinkToFit="false"/>
      <protection locked="true" hidden="false"/>
    </xf>
    <xf numFmtId="228" fontId="24" fillId="20" borderId="24" xfId="0" applyFont="true" applyBorder="true" applyAlignment="true" applyProtection="false">
      <alignment horizontal="right" vertical="bottom" textRotation="0" wrapText="false" indent="0" shrinkToFit="false"/>
      <protection locked="true" hidden="false"/>
    </xf>
    <xf numFmtId="164" fontId="43" fillId="20" borderId="24" xfId="0" applyFont="true" applyBorder="true" applyAlignment="true" applyProtection="false">
      <alignment horizontal="general" vertical="bottom" textRotation="0" wrapText="false" indent="0" shrinkToFit="false"/>
      <protection locked="true" hidden="false"/>
    </xf>
    <xf numFmtId="164" fontId="24" fillId="20" borderId="24" xfId="0" applyFont="true" applyBorder="true" applyAlignment="true" applyProtection="false">
      <alignment horizontal="right" vertical="bottom" textRotation="0" wrapText="false" indent="0" shrinkToFit="false"/>
      <protection locked="true" hidden="false"/>
    </xf>
    <xf numFmtId="164" fontId="24" fillId="20" borderId="70" xfId="0" applyFont="true" applyBorder="true" applyAlignment="true" applyProtection="false">
      <alignment horizontal="right" vertical="bottom" textRotation="0" wrapText="false" indent="0" shrinkToFit="false"/>
      <protection locked="true" hidden="false"/>
    </xf>
    <xf numFmtId="164" fontId="24" fillId="20" borderId="25" xfId="0" applyFont="true" applyBorder="true" applyAlignment="true" applyProtection="false">
      <alignment horizontal="right" vertical="bottom" textRotation="0" wrapText="false" indent="0" shrinkToFit="false"/>
      <protection locked="true" hidden="false"/>
    </xf>
    <xf numFmtId="164" fontId="24" fillId="20" borderId="34" xfId="0" applyFont="true" applyBorder="true" applyAlignment="true" applyProtection="false">
      <alignment horizontal="right" vertical="bottom" textRotation="0" wrapText="false" indent="0" shrinkToFit="false"/>
      <protection locked="true" hidden="false"/>
    </xf>
    <xf numFmtId="229" fontId="24" fillId="20" borderId="44" xfId="0" applyFont="true" applyBorder="true" applyAlignment="true" applyProtection="false">
      <alignment horizontal="right" vertical="bottom" textRotation="0" wrapText="false" indent="0" shrinkToFit="false"/>
      <protection locked="true" hidden="false"/>
    </xf>
    <xf numFmtId="229" fontId="24" fillId="20" borderId="49" xfId="0" applyFont="true" applyBorder="true" applyAlignment="true" applyProtection="false">
      <alignment horizontal="right" vertical="bottom" textRotation="0" wrapText="false" indent="0" shrinkToFit="false"/>
      <protection locked="true" hidden="false"/>
    </xf>
    <xf numFmtId="229" fontId="24" fillId="20" borderId="25" xfId="0" applyFont="true" applyBorder="true" applyAlignment="true" applyProtection="false">
      <alignment horizontal="right" vertical="bottom" textRotation="0" wrapText="false" indent="0" shrinkToFit="false"/>
      <protection locked="true" hidden="false"/>
    </xf>
    <xf numFmtId="229" fontId="24" fillId="20" borderId="61" xfId="0" applyFont="true" applyBorder="true" applyAlignment="true" applyProtection="false">
      <alignment horizontal="right" vertical="bottom" textRotation="0" wrapText="false" indent="0" shrinkToFit="false"/>
      <protection locked="true" hidden="false"/>
    </xf>
    <xf numFmtId="229" fontId="24" fillId="20" borderId="34" xfId="0" applyFont="true" applyBorder="true" applyAlignment="true" applyProtection="false">
      <alignment horizontal="right" vertical="bottom" textRotation="0" wrapText="false" indent="0" shrinkToFit="false"/>
      <protection locked="true" hidden="false"/>
    </xf>
    <xf numFmtId="229" fontId="24" fillId="20" borderId="24" xfId="0" applyFont="true" applyBorder="true" applyAlignment="true" applyProtection="false">
      <alignment horizontal="right" vertical="bottom" textRotation="0" wrapText="false" indent="0" shrinkToFit="false"/>
      <protection locked="true" hidden="false"/>
    </xf>
    <xf numFmtId="230" fontId="24" fillId="20" borderId="34" xfId="0" applyFont="true" applyBorder="true" applyAlignment="true" applyProtection="false">
      <alignment horizontal="right" vertical="bottom" textRotation="0" wrapText="false" indent="0" shrinkToFit="false"/>
      <protection locked="true" hidden="false"/>
    </xf>
    <xf numFmtId="221" fontId="24" fillId="0" borderId="24" xfId="0" applyFont="true" applyBorder="true" applyAlignment="true" applyProtection="false">
      <alignment horizontal="right" vertical="bottom" textRotation="0" wrapText="false" indent="0" shrinkToFit="false"/>
      <protection locked="true" hidden="false"/>
    </xf>
    <xf numFmtId="221" fontId="24" fillId="0" borderId="26" xfId="0" applyFont="true" applyBorder="true" applyAlignment="true" applyProtection="false">
      <alignment horizontal="right" vertical="bottom" textRotation="0" wrapText="false" indent="0" shrinkToFit="false"/>
      <protection locked="true" hidden="false"/>
    </xf>
    <xf numFmtId="164" fontId="24" fillId="20" borderId="35" xfId="0" applyFont="true" applyBorder="true" applyAlignment="true" applyProtection="false">
      <alignment horizontal="general" vertical="bottom" textRotation="0" wrapText="false" indent="0" shrinkToFit="false"/>
      <protection locked="true" hidden="false"/>
    </xf>
    <xf numFmtId="164" fontId="43" fillId="20" borderId="29" xfId="0" applyFont="true" applyBorder="true" applyAlignment="true" applyProtection="false">
      <alignment horizontal="center" vertical="bottom" textRotation="0" wrapText="false" indent="0" shrinkToFit="false"/>
      <protection locked="true" hidden="false"/>
    </xf>
    <xf numFmtId="229" fontId="24" fillId="20" borderId="29" xfId="0" applyFont="true" applyBorder="true" applyAlignment="true" applyProtection="false">
      <alignment horizontal="right" vertical="bottom" textRotation="0" wrapText="false" indent="0" shrinkToFit="false"/>
      <protection locked="true" hidden="false"/>
    </xf>
    <xf numFmtId="229" fontId="24" fillId="20" borderId="36" xfId="0" applyFont="true" applyBorder="true" applyAlignment="true" applyProtection="false">
      <alignment horizontal="right" vertical="bottom" textRotation="0" wrapText="false" indent="0" shrinkToFit="false"/>
      <protection locked="true" hidden="false"/>
    </xf>
    <xf numFmtId="229" fontId="24" fillId="20" borderId="28" xfId="0" applyFont="true" applyBorder="true" applyAlignment="true" applyProtection="false">
      <alignment horizontal="right" vertical="bottom" textRotation="0" wrapText="false" indent="0" shrinkToFit="false"/>
      <protection locked="true" hidden="false"/>
    </xf>
    <xf numFmtId="230" fontId="24" fillId="20" borderId="36" xfId="0" applyFont="true" applyBorder="true" applyAlignment="true" applyProtection="false">
      <alignment horizontal="right" vertical="bottom" textRotation="0" wrapText="false" indent="0" shrinkToFit="false"/>
      <protection locked="true" hidden="false"/>
    </xf>
    <xf numFmtId="164" fontId="24" fillId="20" borderId="3" xfId="0" applyFont="true" applyBorder="true" applyAlignment="true" applyProtection="false">
      <alignment horizontal="general" vertical="bottom" textRotation="0" wrapText="false" indent="0" shrinkToFit="false"/>
      <protection locked="true" hidden="false"/>
    </xf>
    <xf numFmtId="164" fontId="43" fillId="20" borderId="3" xfId="0" applyFont="true" applyBorder="true" applyAlignment="true" applyProtection="false">
      <alignment horizontal="general" vertical="bottom" textRotation="0" wrapText="false" indent="0" shrinkToFit="false"/>
      <protection locked="true" hidden="false"/>
    </xf>
    <xf numFmtId="164" fontId="24" fillId="20" borderId="3" xfId="0" applyFont="true" applyBorder="true" applyAlignment="true" applyProtection="false">
      <alignment horizontal="right" vertical="bottom" textRotation="0" wrapText="false" indent="0" shrinkToFit="false"/>
      <protection locked="true" hidden="false"/>
    </xf>
    <xf numFmtId="164" fontId="30" fillId="20" borderId="8" xfId="0" applyFont="true" applyBorder="true" applyAlignment="true" applyProtection="false">
      <alignment horizontal="general" vertical="bottom" textRotation="0" wrapText="false" indent="0" shrinkToFit="false"/>
      <protection locked="true" hidden="false"/>
    </xf>
    <xf numFmtId="164" fontId="43" fillId="20" borderId="8" xfId="0" applyFont="true" applyBorder="true" applyAlignment="true" applyProtection="false">
      <alignment horizontal="center" vertical="bottom" textRotation="0" wrapText="false" indent="0" shrinkToFit="false"/>
      <protection locked="true" hidden="false"/>
    </xf>
    <xf numFmtId="164" fontId="24" fillId="20" borderId="8" xfId="0" applyFont="true" applyBorder="true" applyAlignment="true" applyProtection="false">
      <alignment horizontal="right" vertical="bottom" textRotation="0" wrapText="false" indent="0" shrinkToFit="false"/>
      <protection locked="true" hidden="false"/>
    </xf>
    <xf numFmtId="164" fontId="24" fillId="20" borderId="57" xfId="0" applyFont="true" applyBorder="true" applyAlignment="true" applyProtection="false">
      <alignment horizontal="general" vertical="bottom" textRotation="0" wrapText="false" indent="0" shrinkToFit="false"/>
      <protection locked="true" hidden="false"/>
    </xf>
    <xf numFmtId="164" fontId="43" fillId="20" borderId="45" xfId="0" applyFont="true" applyBorder="true" applyAlignment="true" applyProtection="false">
      <alignment horizontal="center" vertical="bottom" textRotation="0" wrapText="false" indent="0" shrinkToFit="false"/>
      <protection locked="true" hidden="false"/>
    </xf>
    <xf numFmtId="231" fontId="24" fillId="20" borderId="21" xfId="0" applyFont="true" applyBorder="true" applyAlignment="true" applyProtection="false">
      <alignment horizontal="right" vertical="bottom" textRotation="0" wrapText="false" indent="0" shrinkToFit="false"/>
      <protection locked="true" hidden="false"/>
    </xf>
    <xf numFmtId="231" fontId="24" fillId="20" borderId="33" xfId="0" applyFont="true" applyBorder="true" applyAlignment="true" applyProtection="false">
      <alignment horizontal="right" vertical="bottom" textRotation="0" wrapText="false" indent="0" shrinkToFit="false"/>
      <protection locked="true" hidden="false"/>
    </xf>
    <xf numFmtId="231" fontId="24" fillId="20" borderId="20" xfId="0" applyFont="true" applyBorder="true" applyAlignment="true" applyProtection="false">
      <alignment horizontal="right" vertical="bottom" textRotation="0" wrapText="false" indent="0" shrinkToFit="false"/>
      <protection locked="true" hidden="false"/>
    </xf>
    <xf numFmtId="231" fontId="24" fillId="20" borderId="22" xfId="0" applyFont="true" applyBorder="true" applyAlignment="true" applyProtection="false">
      <alignment horizontal="right" vertical="bottom" textRotation="0" wrapText="false" indent="0" shrinkToFit="false"/>
      <protection locked="true" hidden="false"/>
    </xf>
    <xf numFmtId="164" fontId="24" fillId="20" borderId="40" xfId="0" applyFont="true" applyBorder="true" applyAlignment="true" applyProtection="false">
      <alignment horizontal="general" vertical="center" textRotation="0" wrapText="true" indent="0" shrinkToFit="false"/>
      <protection locked="true" hidden="false"/>
    </xf>
    <xf numFmtId="231" fontId="24" fillId="20" borderId="34" xfId="0" applyFont="true" applyBorder="true" applyAlignment="true" applyProtection="false">
      <alignment horizontal="right" vertical="bottom" textRotation="0" wrapText="false" indent="0" shrinkToFit="false"/>
      <protection locked="true" hidden="false"/>
    </xf>
    <xf numFmtId="231" fontId="24" fillId="20" borderId="26" xfId="0" applyFont="true" applyBorder="true" applyAlignment="true" applyProtection="false">
      <alignment horizontal="right" vertical="bottom" textRotation="0" wrapText="false" indent="0" shrinkToFit="false"/>
      <protection locked="true" hidden="false"/>
    </xf>
    <xf numFmtId="231" fontId="24" fillId="20" borderId="25" xfId="0" applyFont="true" applyBorder="true" applyAlignment="true" applyProtection="false">
      <alignment horizontal="right" vertical="bottom" textRotation="0" wrapText="false" indent="0" shrinkToFit="false"/>
      <protection locked="true" hidden="false"/>
    </xf>
    <xf numFmtId="164" fontId="43" fillId="20" borderId="55" xfId="0" applyFont="true" applyBorder="true" applyAlignment="true" applyProtection="false">
      <alignment horizontal="center" vertical="bottom" textRotation="0" wrapText="false" indent="0" shrinkToFit="false"/>
      <protection locked="true" hidden="false"/>
    </xf>
    <xf numFmtId="231" fontId="24" fillId="20" borderId="55" xfId="0" applyFont="true" applyBorder="true" applyAlignment="true" applyProtection="false">
      <alignment horizontal="right" vertical="bottom" textRotation="0" wrapText="false" indent="0" shrinkToFit="false"/>
      <protection locked="true" hidden="false"/>
    </xf>
    <xf numFmtId="231" fontId="24" fillId="20" borderId="56" xfId="0" applyFont="true" applyBorder="true" applyAlignment="true" applyProtection="false">
      <alignment horizontal="right" vertical="bottom" textRotation="0" wrapText="false" indent="0" shrinkToFit="false"/>
      <protection locked="true" hidden="false"/>
    </xf>
    <xf numFmtId="231" fontId="24" fillId="20" borderId="36" xfId="0" applyFont="true" applyBorder="true" applyAlignment="true" applyProtection="false">
      <alignment horizontal="right" vertical="bottom" textRotation="0" wrapText="false" indent="0" shrinkToFit="false"/>
      <protection locked="true" hidden="false"/>
    </xf>
    <xf numFmtId="231" fontId="24" fillId="20" borderId="30" xfId="0" applyFont="true" applyBorder="true" applyAlignment="true" applyProtection="false">
      <alignment horizontal="right" vertical="bottom" textRotation="0" wrapText="false" indent="0" shrinkToFit="false"/>
      <protection locked="true" hidden="false"/>
    </xf>
    <xf numFmtId="164" fontId="43" fillId="0" borderId="0" xfId="0" applyFont="true" applyBorder="false" applyAlignment="true" applyProtection="false">
      <alignment horizontal="center" vertical="bottom" textRotation="0" wrapText="false" indent="0" shrinkToFit="false"/>
      <protection locked="true" hidden="false"/>
    </xf>
    <xf numFmtId="201" fontId="43" fillId="0" borderId="0" xfId="0" applyFont="true" applyBorder="false" applyAlignment="true" applyProtection="false">
      <alignment horizontal="general" vertical="bottom" textRotation="0" wrapText="false" indent="0" shrinkToFit="false"/>
      <protection locked="true" hidden="false"/>
    </xf>
    <xf numFmtId="201" fontId="29" fillId="0" borderId="0" xfId="0" applyFont="true" applyBorder="false" applyAlignment="true" applyProtection="false">
      <alignment horizontal="general" vertical="bottom" textRotation="0" wrapText="false" indent="0" shrinkToFit="false"/>
      <protection locked="true" hidden="false"/>
    </xf>
    <xf numFmtId="164" fontId="24" fillId="0" borderId="13" xfId="0" applyFont="true" applyBorder="true" applyAlignment="true" applyProtection="false">
      <alignment horizontal="center" vertical="bottom" textRotation="0" wrapText="false" indent="0" shrinkToFit="false"/>
      <protection locked="true" hidden="false"/>
    </xf>
    <xf numFmtId="164" fontId="34" fillId="18" borderId="4" xfId="0" applyFont="true" applyBorder="true" applyAlignment="true" applyProtection="false">
      <alignment horizontal="center" vertical="bottom" textRotation="0" wrapText="false" indent="0" shrinkToFit="false"/>
      <protection locked="true" hidden="false"/>
    </xf>
    <xf numFmtId="164" fontId="34" fillId="18" borderId="9" xfId="0" applyFont="true" applyBorder="true" applyAlignment="true" applyProtection="false">
      <alignment horizontal="center" vertical="bottom" textRotation="0" wrapText="false" indent="0" shrinkToFit="false"/>
      <protection locked="true" hidden="false"/>
    </xf>
    <xf numFmtId="164" fontId="30" fillId="0" borderId="32" xfId="0" applyFont="true" applyBorder="true" applyAlignment="true" applyProtection="false">
      <alignment horizontal="center" vertical="bottom" textRotation="0" wrapText="true" indent="0" shrinkToFit="false"/>
      <protection locked="true" hidden="false"/>
    </xf>
    <xf numFmtId="164" fontId="30" fillId="0" borderId="3" xfId="0" applyFont="true" applyBorder="true" applyAlignment="true" applyProtection="false">
      <alignment horizontal="center" vertical="center" textRotation="0" wrapText="false" indent="0" shrinkToFit="false"/>
      <protection locked="true" hidden="false"/>
    </xf>
    <xf numFmtId="164" fontId="30" fillId="20" borderId="32" xfId="0" applyFont="true" applyBorder="true" applyAlignment="true" applyProtection="false">
      <alignment horizontal="center" vertical="bottom" textRotation="0" wrapText="false" indent="0" shrinkToFit="false"/>
      <protection locked="true" hidden="false"/>
    </xf>
    <xf numFmtId="164" fontId="30" fillId="0" borderId="32" xfId="0" applyFont="true" applyBorder="true" applyAlignment="true" applyProtection="false">
      <alignment horizontal="center" vertical="bottom" textRotation="0" wrapText="false" indent="0" shrinkToFit="false"/>
      <protection locked="true" hidden="false"/>
    </xf>
    <xf numFmtId="164" fontId="30" fillId="18" borderId="19" xfId="0" applyFont="true" applyBorder="true" applyAlignment="true" applyProtection="false">
      <alignment horizontal="center" vertical="bottom" textRotation="0" wrapText="false" indent="0" shrinkToFit="false"/>
      <protection locked="true" hidden="false"/>
    </xf>
    <xf numFmtId="164" fontId="30" fillId="18" borderId="20" xfId="0" applyFont="true" applyBorder="true" applyAlignment="true" applyProtection="false">
      <alignment horizontal="center" vertical="bottom" textRotation="0" wrapText="false" indent="0" shrinkToFit="false"/>
      <protection locked="true" hidden="false"/>
    </xf>
    <xf numFmtId="164" fontId="30" fillId="18" borderId="3" xfId="0" applyFont="true" applyBorder="true" applyAlignment="true" applyProtection="false">
      <alignment horizontal="center" vertical="bottom" textRotation="0" wrapText="false" indent="0" shrinkToFit="false"/>
      <protection locked="true" hidden="false"/>
    </xf>
    <xf numFmtId="164" fontId="30" fillId="18" borderId="75" xfId="0" applyFont="true" applyBorder="true" applyAlignment="true" applyProtection="false">
      <alignment horizontal="center" vertical="bottom" textRotation="0" wrapText="false" indent="0" shrinkToFit="false"/>
      <protection locked="true" hidden="false"/>
    </xf>
    <xf numFmtId="164" fontId="24" fillId="0" borderId="80" xfId="0" applyFont="true" applyBorder="true" applyAlignment="true" applyProtection="false">
      <alignment horizontal="center" vertical="bottom" textRotation="0" wrapText="false" indent="0" shrinkToFit="false"/>
      <protection locked="true" hidden="false"/>
    </xf>
    <xf numFmtId="202" fontId="24" fillId="0" borderId="40" xfId="0" applyFont="true" applyBorder="true" applyAlignment="true" applyProtection="false">
      <alignment horizontal="center" vertical="bottom" textRotation="0" wrapText="false" indent="0" shrinkToFit="false"/>
      <protection locked="true" hidden="false"/>
    </xf>
    <xf numFmtId="164" fontId="24" fillId="0" borderId="57" xfId="0" applyFont="true" applyBorder="true" applyAlignment="true" applyProtection="false">
      <alignment horizontal="center" vertical="bottom" textRotation="0" wrapText="false" indent="0" shrinkToFit="false"/>
      <protection locked="true" hidden="false"/>
    </xf>
    <xf numFmtId="164" fontId="24" fillId="0" borderId="22" xfId="0" applyFont="true" applyBorder="true" applyAlignment="true" applyProtection="false">
      <alignment horizontal="center" vertical="bottom" textRotation="0" wrapText="false" indent="0" shrinkToFit="false"/>
      <protection locked="true" hidden="false"/>
    </xf>
    <xf numFmtId="201" fontId="24" fillId="0" borderId="57" xfId="0" applyFont="true" applyBorder="true" applyAlignment="true" applyProtection="false">
      <alignment horizontal="center" vertical="bottom" textRotation="0" wrapText="false" indent="0" shrinkToFit="false"/>
      <protection locked="true" hidden="false"/>
    </xf>
    <xf numFmtId="201" fontId="24" fillId="0" borderId="22" xfId="0" applyFont="true" applyBorder="true" applyAlignment="true" applyProtection="false">
      <alignment horizontal="center" vertical="bottom" textRotation="0" wrapText="false" indent="0" shrinkToFit="false"/>
      <protection locked="true" hidden="false"/>
    </xf>
    <xf numFmtId="201" fontId="24" fillId="0" borderId="40" xfId="0" applyFont="true" applyBorder="true" applyAlignment="true" applyProtection="false">
      <alignment horizontal="center" vertical="bottom" textRotation="0" wrapText="false" indent="0" shrinkToFit="false"/>
      <protection locked="true" hidden="false"/>
    </xf>
    <xf numFmtId="201" fontId="24" fillId="0" borderId="25" xfId="0" applyFont="true" applyBorder="true" applyAlignment="true" applyProtection="false">
      <alignment horizontal="center" vertical="bottom" textRotation="0" wrapText="false" indent="0" shrinkToFit="false"/>
      <protection locked="true" hidden="false"/>
    </xf>
    <xf numFmtId="201" fontId="24" fillId="0" borderId="26" xfId="0" applyFont="true" applyBorder="true" applyAlignment="true" applyProtection="false">
      <alignment horizontal="center" vertical="bottom" textRotation="0" wrapText="false" indent="0" shrinkToFit="false"/>
      <protection locked="true" hidden="false"/>
    </xf>
    <xf numFmtId="187" fontId="24" fillId="0" borderId="70" xfId="0" applyFont="true" applyBorder="true" applyAlignment="true" applyProtection="false">
      <alignment horizontal="center" vertical="bottom" textRotation="0" wrapText="false" indent="0" shrinkToFit="false"/>
      <protection locked="true" hidden="false"/>
    </xf>
    <xf numFmtId="187" fontId="24" fillId="0" borderId="25" xfId="0" applyFont="true" applyBorder="true" applyAlignment="true" applyProtection="false">
      <alignment horizontal="center" vertical="bottom" textRotation="0" wrapText="false" indent="0" shrinkToFit="false"/>
      <protection locked="true" hidden="false"/>
    </xf>
    <xf numFmtId="187" fontId="24" fillId="0" borderId="26" xfId="0" applyFont="true" applyBorder="true" applyAlignment="true" applyProtection="false">
      <alignment horizontal="center" vertical="bottom" textRotation="0" wrapText="false" indent="0" shrinkToFit="false"/>
      <protection locked="true" hidden="false"/>
    </xf>
    <xf numFmtId="164" fontId="24" fillId="0" borderId="40" xfId="0" applyFont="true" applyBorder="true" applyAlignment="true" applyProtection="false">
      <alignment horizontal="center" vertical="bottom" textRotation="0" wrapText="false" indent="0" shrinkToFit="false"/>
      <protection locked="true" hidden="false"/>
    </xf>
    <xf numFmtId="228" fontId="24" fillId="0" borderId="26" xfId="0" applyFont="true" applyBorder="true" applyAlignment="true" applyProtection="false">
      <alignment horizontal="center" vertical="bottom" textRotation="0" wrapText="false" indent="0" shrinkToFit="false"/>
      <protection locked="true" hidden="false"/>
    </xf>
    <xf numFmtId="228" fontId="24" fillId="0" borderId="40" xfId="0" applyFont="true" applyBorder="true" applyAlignment="true" applyProtection="false">
      <alignment horizontal="center" vertical="bottom" textRotation="0" wrapText="false" indent="0" shrinkToFit="false"/>
      <protection locked="true" hidden="false"/>
    </xf>
    <xf numFmtId="193" fontId="24" fillId="0" borderId="26" xfId="15" applyFont="true" applyBorder="true" applyAlignment="true" applyProtection="true">
      <alignment horizontal="center" vertical="bottom" textRotation="0" wrapText="false" indent="0" shrinkToFit="false"/>
      <protection locked="true" hidden="false"/>
    </xf>
    <xf numFmtId="193" fontId="24" fillId="0" borderId="40" xfId="15" applyFont="true" applyBorder="true" applyAlignment="true" applyProtection="true">
      <alignment horizontal="center" vertical="bottom" textRotation="0" wrapText="false" indent="0" shrinkToFit="false"/>
      <protection locked="true" hidden="false"/>
    </xf>
    <xf numFmtId="201" fontId="30" fillId="0" borderId="14" xfId="0" applyFont="true" applyBorder="true" applyAlignment="true" applyProtection="false">
      <alignment horizontal="center" vertical="bottom" textRotation="0" wrapText="false" indent="0" shrinkToFit="false"/>
      <protection locked="true" hidden="false"/>
    </xf>
    <xf numFmtId="202" fontId="30" fillId="0" borderId="58" xfId="0" applyFont="true" applyBorder="true" applyAlignment="true" applyProtection="false">
      <alignment horizontal="center" vertical="bottom" textRotation="0" wrapText="false" indent="0" shrinkToFit="false"/>
      <protection locked="true" hidden="false"/>
    </xf>
    <xf numFmtId="193" fontId="30" fillId="0" borderId="55" xfId="15" applyFont="true" applyBorder="true" applyAlignment="true" applyProtection="true">
      <alignment horizontal="center" vertical="bottom" textRotation="0" wrapText="false" indent="0" shrinkToFit="false"/>
      <protection locked="true" hidden="false"/>
    </xf>
    <xf numFmtId="228" fontId="30" fillId="0" borderId="53" xfId="0" applyFont="true" applyBorder="true" applyAlignment="true" applyProtection="false">
      <alignment horizontal="center" vertical="bottom" textRotation="0" wrapText="false" indent="0" shrinkToFit="false"/>
      <protection locked="true" hidden="false"/>
    </xf>
    <xf numFmtId="228" fontId="30" fillId="0" borderId="35" xfId="0" applyFont="true" applyBorder="true" applyAlignment="true" applyProtection="false">
      <alignment horizontal="center" vertical="bottom" textRotation="0" wrapText="false" indent="0" shrinkToFit="false"/>
      <protection locked="true" hidden="false"/>
    </xf>
    <xf numFmtId="228" fontId="30" fillId="0" borderId="30" xfId="0" applyFont="true" applyBorder="true" applyAlignment="true" applyProtection="false">
      <alignment horizontal="center" vertical="bottom" textRotation="0" wrapText="false" indent="0" shrinkToFit="false"/>
      <protection locked="true" hidden="false"/>
    </xf>
    <xf numFmtId="201" fontId="30" fillId="0" borderId="30" xfId="0" applyFont="true" applyBorder="true" applyAlignment="true" applyProtection="false">
      <alignment horizontal="center" vertical="bottom" textRotation="0" wrapText="false" indent="0" shrinkToFit="false"/>
      <protection locked="true" hidden="false"/>
    </xf>
    <xf numFmtId="228" fontId="30" fillId="0" borderId="58" xfId="0" applyFont="true" applyBorder="true" applyAlignment="true" applyProtection="false">
      <alignment horizontal="center" vertical="bottom" textRotation="0" wrapText="false" indent="0" shrinkToFit="false"/>
      <protection locked="true" hidden="false"/>
    </xf>
    <xf numFmtId="201" fontId="30" fillId="0" borderId="29" xfId="0" applyFont="true" applyBorder="true" applyAlignment="true" applyProtection="false">
      <alignment horizontal="center" vertical="bottom" textRotation="0" wrapText="false" indent="0" shrinkToFit="false"/>
      <protection locked="true" hidden="false"/>
    </xf>
    <xf numFmtId="187" fontId="30" fillId="0" borderId="70" xfId="0" applyFont="true" applyBorder="true" applyAlignment="true" applyProtection="false">
      <alignment horizontal="center" vertical="bottom" textRotation="0" wrapText="false" indent="0" shrinkToFit="false"/>
      <protection locked="true" hidden="false"/>
    </xf>
    <xf numFmtId="187" fontId="30" fillId="0" borderId="25" xfId="0" applyFont="true" applyBorder="true" applyAlignment="true" applyProtection="false">
      <alignment horizontal="center" vertical="bottom" textRotation="0" wrapText="false" indent="0" shrinkToFit="false"/>
      <protection locked="true" hidden="false"/>
    </xf>
    <xf numFmtId="187" fontId="30" fillId="0" borderId="26" xfId="0" applyFont="true" applyBorder="true" applyAlignment="true" applyProtection="false">
      <alignment horizontal="center" vertical="bottom" textRotation="0" wrapText="false" indent="0" shrinkToFit="false"/>
      <protection locked="true" hidden="false"/>
    </xf>
    <xf numFmtId="187" fontId="30" fillId="0" borderId="35" xfId="0" applyFont="true" applyBorder="true" applyAlignment="true" applyProtection="false">
      <alignment horizontal="center" vertical="bottom" textRotation="0" wrapText="false" indent="0" shrinkToFit="false"/>
      <protection locked="true" hidden="false"/>
    </xf>
    <xf numFmtId="187" fontId="30" fillId="0" borderId="30" xfId="0" applyFont="true" applyBorder="true" applyAlignment="true" applyProtection="false">
      <alignment horizontal="center" vertical="bottom" textRotation="0" wrapText="false" indent="0" shrinkToFit="false"/>
      <protection locked="true" hidden="false"/>
    </xf>
    <xf numFmtId="201" fontId="24" fillId="0" borderId="70" xfId="0" applyFont="true" applyBorder="true" applyAlignment="true" applyProtection="false">
      <alignment horizontal="center" vertical="bottom" textRotation="0" wrapText="false" indent="0" shrinkToFit="false"/>
      <protection locked="true" hidden="false"/>
    </xf>
    <xf numFmtId="228" fontId="24" fillId="20" borderId="26" xfId="0" applyFont="true" applyBorder="true" applyAlignment="true" applyProtection="false">
      <alignment horizontal="center" vertical="bottom" textRotation="0" wrapText="false" indent="0" shrinkToFit="false"/>
      <protection locked="true" hidden="false"/>
    </xf>
    <xf numFmtId="164" fontId="24" fillId="20" borderId="26" xfId="0" applyFont="true" applyBorder="true" applyAlignment="true" applyProtection="false">
      <alignment horizontal="center" vertical="bottom" textRotation="0" wrapText="false" indent="0" shrinkToFit="false"/>
      <protection locked="true" hidden="false"/>
    </xf>
    <xf numFmtId="229" fontId="24" fillId="20" borderId="26" xfId="0" applyFont="true" applyBorder="true" applyAlignment="true" applyProtection="false">
      <alignment horizontal="center" vertical="bottom" textRotation="0" wrapText="false" indent="0" shrinkToFit="false"/>
      <protection locked="true" hidden="false"/>
    </xf>
    <xf numFmtId="201" fontId="24" fillId="20" borderId="26" xfId="0" applyFont="true" applyBorder="true" applyAlignment="true" applyProtection="false">
      <alignment horizontal="center" vertical="bottom" textRotation="0" wrapText="false" indent="0" shrinkToFit="false"/>
      <protection locked="true" hidden="false"/>
    </xf>
    <xf numFmtId="231" fontId="24" fillId="20" borderId="26" xfId="0" applyFont="true" applyBorder="true" applyAlignment="true" applyProtection="false">
      <alignment horizontal="center" vertical="bottom" textRotation="0" wrapText="false" indent="0" shrinkToFit="false"/>
      <protection locked="true" hidden="false"/>
    </xf>
    <xf numFmtId="164" fontId="30" fillId="0" borderId="80" xfId="0" applyFont="true" applyBorder="true" applyAlignment="true" applyProtection="false">
      <alignment horizontal="general" vertical="bottom" textRotation="0" wrapText="false" indent="0" shrinkToFit="false"/>
      <protection locked="true" hidden="false"/>
    </xf>
    <xf numFmtId="202" fontId="30" fillId="20" borderId="58" xfId="0" applyFont="true" applyBorder="true" applyAlignment="true" applyProtection="false">
      <alignment horizontal="right" vertical="bottom" textRotation="0" wrapText="false" indent="0" shrinkToFit="false"/>
      <protection locked="true" hidden="false"/>
    </xf>
    <xf numFmtId="193" fontId="30" fillId="20" borderId="55" xfId="15" applyFont="true" applyBorder="true" applyAlignment="true" applyProtection="true">
      <alignment horizontal="center" vertical="bottom" textRotation="0" wrapText="false" indent="0" shrinkToFit="false"/>
      <protection locked="true" hidden="false"/>
    </xf>
    <xf numFmtId="229" fontId="30" fillId="20" borderId="30" xfId="0" applyFont="true" applyBorder="true" applyAlignment="true" applyProtection="false">
      <alignment horizontal="center" vertical="bottom" textRotation="0" wrapText="false" indent="0" shrinkToFit="false"/>
      <protection locked="true" hidden="false"/>
    </xf>
    <xf numFmtId="229" fontId="30" fillId="20" borderId="35" xfId="0" applyFont="true" applyBorder="true" applyAlignment="true" applyProtection="false">
      <alignment horizontal="center" vertical="bottom" textRotation="0" wrapText="false" indent="0" shrinkToFit="false"/>
      <protection locked="true" hidden="false"/>
    </xf>
    <xf numFmtId="201" fontId="30" fillId="0" borderId="35" xfId="0" applyFont="true" applyBorder="true" applyAlignment="true" applyProtection="false">
      <alignment horizontal="center" vertical="bottom" textRotation="0" wrapText="false" indent="0" shrinkToFit="false"/>
      <protection locked="true" hidden="false"/>
    </xf>
    <xf numFmtId="201" fontId="30" fillId="0" borderId="70" xfId="0" applyFont="true" applyBorder="true" applyAlignment="true" applyProtection="false">
      <alignment horizontal="center" vertical="bottom" textRotation="0" wrapText="false" indent="0" shrinkToFit="false"/>
      <protection locked="true" hidden="false"/>
    </xf>
    <xf numFmtId="201" fontId="30" fillId="0" borderId="25" xfId="0" applyFont="true" applyBorder="true" applyAlignment="true" applyProtection="false">
      <alignment horizontal="center" vertical="bottom" textRotation="0" wrapText="false" indent="0" shrinkToFit="false"/>
      <protection locked="true" hidden="false"/>
    </xf>
    <xf numFmtId="201" fontId="30" fillId="0" borderId="26" xfId="0" applyFont="true" applyBorder="true" applyAlignment="true" applyProtection="false">
      <alignment horizontal="center" vertical="bottom" textRotation="0" wrapText="false" indent="0" shrinkToFit="false"/>
      <protection locked="true" hidden="false"/>
    </xf>
    <xf numFmtId="201" fontId="24" fillId="20" borderId="88" xfId="0" applyFont="true" applyBorder="true" applyAlignment="true" applyProtection="false">
      <alignment horizontal="center" vertical="bottom" textRotation="0" wrapText="false" indent="0" shrinkToFit="false"/>
      <protection locked="true" hidden="false"/>
    </xf>
    <xf numFmtId="231" fontId="24" fillId="20" borderId="66" xfId="0" applyFont="true" applyBorder="true" applyAlignment="true" applyProtection="false">
      <alignment horizontal="center" vertical="bottom" textRotation="0" wrapText="false" indent="0" shrinkToFit="false"/>
      <protection locked="true" hidden="false"/>
    </xf>
    <xf numFmtId="193" fontId="24" fillId="20" borderId="41" xfId="15" applyFont="true" applyBorder="true" applyAlignment="true" applyProtection="true">
      <alignment horizontal="center" vertical="bottom" textRotation="0" wrapText="false" indent="0" shrinkToFit="false"/>
      <protection locked="true" hidden="false"/>
    </xf>
    <xf numFmtId="231" fontId="24" fillId="20" borderId="52" xfId="0" applyFont="true" applyBorder="true" applyAlignment="true" applyProtection="false">
      <alignment horizontal="center" vertical="bottom" textRotation="0" wrapText="false" indent="0" shrinkToFit="false"/>
      <protection locked="true" hidden="false"/>
    </xf>
    <xf numFmtId="229" fontId="24" fillId="20" borderId="41" xfId="0" applyFont="true" applyBorder="true" applyAlignment="true" applyProtection="false">
      <alignment horizontal="center" vertical="bottom" textRotation="0" wrapText="false" indent="0" shrinkToFit="false"/>
      <protection locked="true" hidden="false"/>
    </xf>
    <xf numFmtId="229" fontId="24" fillId="20" borderId="52" xfId="0" applyFont="true" applyBorder="true" applyAlignment="true" applyProtection="false">
      <alignment horizontal="center" vertical="bottom" textRotation="0" wrapText="false" indent="0" shrinkToFit="false"/>
      <protection locked="true" hidden="false"/>
    </xf>
    <xf numFmtId="231" fontId="24" fillId="20" borderId="87" xfId="0" applyFont="true" applyBorder="true" applyAlignment="true" applyProtection="false">
      <alignment horizontal="center" vertical="bottom" textRotation="0" wrapText="false" indent="0" shrinkToFit="false"/>
      <protection locked="true" hidden="false"/>
    </xf>
    <xf numFmtId="231" fontId="24" fillId="20" borderId="41" xfId="0" applyFont="true" applyBorder="true" applyAlignment="true" applyProtection="false">
      <alignment horizontal="center" vertical="bottom" textRotation="0" wrapText="false" indent="0" shrinkToFit="false"/>
      <protection locked="true" hidden="false"/>
    </xf>
    <xf numFmtId="164" fontId="24" fillId="0" borderId="80" xfId="0" applyFont="true" applyBorder="true" applyAlignment="true" applyProtection="false">
      <alignment horizontal="general" vertical="bottom" textRotation="0" wrapText="false" indent="0" shrinkToFit="false"/>
      <protection locked="true" hidden="false"/>
    </xf>
    <xf numFmtId="201" fontId="24" fillId="20" borderId="80" xfId="0" applyFont="true" applyBorder="true" applyAlignment="true" applyProtection="false">
      <alignment horizontal="center" vertical="bottom" textRotation="0" wrapText="false" indent="0" shrinkToFit="false"/>
      <protection locked="true" hidden="false"/>
    </xf>
    <xf numFmtId="231" fontId="24" fillId="20" borderId="40" xfId="0" applyFont="true" applyBorder="true" applyAlignment="true" applyProtection="false">
      <alignment horizontal="center" vertical="bottom" textRotation="0" wrapText="false" indent="0" shrinkToFit="false"/>
      <protection locked="true" hidden="false"/>
    </xf>
    <xf numFmtId="193" fontId="24" fillId="20" borderId="25" xfId="15" applyFont="true" applyBorder="true" applyAlignment="true" applyProtection="true">
      <alignment horizontal="center" vertical="bottom" textRotation="0" wrapText="false" indent="0" shrinkToFit="false"/>
      <protection locked="true" hidden="false"/>
    </xf>
    <xf numFmtId="231" fontId="30" fillId="20" borderId="58" xfId="0" applyFont="true" applyBorder="true" applyAlignment="true" applyProtection="false">
      <alignment horizontal="right" vertical="bottom" textRotation="0" wrapText="false" indent="0" shrinkToFit="false"/>
      <protection locked="true" hidden="false"/>
    </xf>
    <xf numFmtId="231" fontId="24" fillId="20" borderId="66" xfId="0" applyFont="true" applyBorder="true" applyAlignment="true" applyProtection="false">
      <alignment horizontal="general" vertical="bottom" textRotation="0" wrapText="false" indent="0" shrinkToFit="false"/>
      <protection locked="true" hidden="false"/>
    </xf>
    <xf numFmtId="201" fontId="30" fillId="0" borderId="80" xfId="0" applyFont="true" applyBorder="true" applyAlignment="true" applyProtection="false">
      <alignment horizontal="center" vertical="bottom" textRotation="0" wrapText="false" indent="0" shrinkToFit="false"/>
      <protection locked="true" hidden="false"/>
    </xf>
    <xf numFmtId="231" fontId="30" fillId="20" borderId="40" xfId="0" applyFont="true" applyBorder="true" applyAlignment="true" applyProtection="false">
      <alignment horizontal="right" vertical="bottom" textRotation="0" wrapText="false" indent="0" shrinkToFit="false"/>
      <protection locked="true" hidden="false"/>
    </xf>
    <xf numFmtId="193" fontId="30" fillId="20" borderId="25" xfId="15" applyFont="true" applyBorder="true" applyAlignment="true" applyProtection="true">
      <alignment horizontal="center" vertical="bottom" textRotation="0" wrapText="false" indent="0" shrinkToFit="false"/>
      <protection locked="true" hidden="false"/>
    </xf>
    <xf numFmtId="229" fontId="30" fillId="20" borderId="26" xfId="0" applyFont="true" applyBorder="true" applyAlignment="true" applyProtection="false">
      <alignment horizontal="center" vertical="bottom" textRotation="0" wrapText="false" indent="0" shrinkToFit="false"/>
      <protection locked="true" hidden="false"/>
    </xf>
    <xf numFmtId="201" fontId="30" fillId="0" borderId="40" xfId="0" applyFont="true" applyBorder="true" applyAlignment="true" applyProtection="false">
      <alignment horizontal="center" vertical="bottom" textRotation="0" wrapText="false" indent="0" shrinkToFit="false"/>
      <protection locked="true" hidden="false"/>
    </xf>
    <xf numFmtId="229" fontId="30" fillId="20" borderId="52" xfId="0" applyFont="true" applyBorder="true" applyAlignment="true" applyProtection="false">
      <alignment horizontal="center" vertical="bottom" textRotation="0" wrapText="false" indent="0" shrinkToFit="false"/>
      <protection locked="true" hidden="false"/>
    </xf>
    <xf numFmtId="201" fontId="30" fillId="20" borderId="88" xfId="0" applyFont="true" applyBorder="true" applyAlignment="true" applyProtection="false">
      <alignment horizontal="center" vertical="bottom" textRotation="0" wrapText="false" indent="0" shrinkToFit="false"/>
      <protection locked="true" hidden="false"/>
    </xf>
    <xf numFmtId="231" fontId="30" fillId="20" borderId="66" xfId="0" applyFont="true" applyBorder="true" applyAlignment="true" applyProtection="false">
      <alignment horizontal="right" vertical="bottom" textRotation="0" wrapText="false" indent="0" shrinkToFit="false"/>
      <protection locked="true" hidden="false"/>
    </xf>
    <xf numFmtId="193" fontId="30" fillId="20" borderId="41" xfId="15" applyFont="true" applyBorder="true" applyAlignment="true" applyProtection="true">
      <alignment horizontal="center" vertical="bottom" textRotation="0" wrapText="false" indent="0" shrinkToFit="false"/>
      <protection locked="true" hidden="false"/>
    </xf>
    <xf numFmtId="229" fontId="30" fillId="20" borderId="40" xfId="0" applyFont="true" applyBorder="true" applyAlignment="true" applyProtection="false">
      <alignment horizontal="center" vertical="bottom" textRotation="0" wrapText="false" indent="0" shrinkToFit="false"/>
      <protection locked="true" hidden="false"/>
    </xf>
    <xf numFmtId="231" fontId="30" fillId="20" borderId="40" xfId="0" applyFont="true" applyBorder="true" applyAlignment="true" applyProtection="false">
      <alignment horizontal="center" vertical="bottom" textRotation="0" wrapText="false" indent="0" shrinkToFit="false"/>
      <protection locked="true" hidden="false"/>
    </xf>
    <xf numFmtId="231" fontId="30" fillId="20" borderId="25" xfId="0" applyFont="true" applyBorder="true" applyAlignment="true" applyProtection="false">
      <alignment horizontal="center" vertical="bottom" textRotation="0" wrapText="false" indent="0" shrinkToFit="false"/>
      <protection locked="true" hidden="false"/>
    </xf>
    <xf numFmtId="229" fontId="30" fillId="20" borderId="25" xfId="0" applyFont="true" applyBorder="true" applyAlignment="true" applyProtection="false">
      <alignment horizontal="center" vertical="bottom" textRotation="0" wrapText="false" indent="0" shrinkToFit="false"/>
      <protection locked="true" hidden="false"/>
    </xf>
    <xf numFmtId="231" fontId="30" fillId="20" borderId="26" xfId="0" applyFont="true" applyBorder="true" applyAlignment="true" applyProtection="false">
      <alignment horizontal="center" vertical="bottom" textRotation="0" wrapText="false" indent="0" shrinkToFit="false"/>
      <protection locked="true" hidden="false"/>
    </xf>
    <xf numFmtId="187" fontId="30" fillId="0" borderId="40" xfId="0" applyFont="true" applyBorder="true" applyAlignment="true" applyProtection="false">
      <alignment horizontal="center" vertical="bottom" textRotation="0" wrapText="false" indent="0" shrinkToFit="false"/>
      <protection locked="true" hidden="false"/>
    </xf>
    <xf numFmtId="229" fontId="30" fillId="20" borderId="66" xfId="0" applyFont="true" applyBorder="true" applyAlignment="true" applyProtection="false">
      <alignment horizontal="right" vertical="bottom" textRotation="0" wrapText="false" indent="0" shrinkToFit="false"/>
      <protection locked="true" hidden="false"/>
    </xf>
    <xf numFmtId="229" fontId="30" fillId="20" borderId="66" xfId="0" applyFont="true" applyBorder="true" applyAlignment="true" applyProtection="false">
      <alignment horizontal="center" vertical="bottom" textRotation="0" wrapText="false" indent="0" shrinkToFit="false"/>
      <protection locked="true" hidden="false"/>
    </xf>
    <xf numFmtId="201" fontId="24" fillId="0" borderId="52" xfId="0" applyFont="true" applyBorder="true" applyAlignment="true" applyProtection="false">
      <alignment horizontal="center" vertical="bottom" textRotation="0" wrapText="false" indent="0" shrinkToFit="false"/>
      <protection locked="true" hidden="false"/>
    </xf>
    <xf numFmtId="231" fontId="30" fillId="20" borderId="66" xfId="0" applyFont="true" applyBorder="true" applyAlignment="true" applyProtection="false">
      <alignment horizontal="center" vertical="bottom" textRotation="0" wrapText="false" indent="0" shrinkToFit="false"/>
      <protection locked="true" hidden="false"/>
    </xf>
    <xf numFmtId="231" fontId="30" fillId="20" borderId="41" xfId="0" applyFont="true" applyBorder="true" applyAlignment="true" applyProtection="false">
      <alignment horizontal="center" vertical="bottom" textRotation="0" wrapText="false" indent="0" shrinkToFit="false"/>
      <protection locked="true" hidden="false"/>
    </xf>
    <xf numFmtId="231" fontId="30" fillId="20" borderId="52" xfId="0" applyFont="true" applyBorder="true" applyAlignment="true" applyProtection="false">
      <alignment horizontal="center" vertical="bottom" textRotation="0" wrapText="false" indent="0" shrinkToFit="false"/>
      <protection locked="true" hidden="false"/>
    </xf>
    <xf numFmtId="231" fontId="30" fillId="20" borderId="87" xfId="0" applyFont="true" applyBorder="true" applyAlignment="true" applyProtection="false">
      <alignment horizontal="center" vertical="bottom" textRotation="0" wrapText="false" indent="0" shrinkToFit="false"/>
      <protection locked="true" hidden="false"/>
    </xf>
    <xf numFmtId="231" fontId="30" fillId="20" borderId="42" xfId="0" applyFont="true" applyBorder="true" applyAlignment="true" applyProtection="false">
      <alignment horizontal="center" vertical="bottom" textRotation="0" wrapText="false" indent="0" shrinkToFit="false"/>
      <protection locked="true" hidden="false"/>
    </xf>
    <xf numFmtId="164" fontId="43" fillId="0" borderId="1" xfId="0" applyFont="true" applyBorder="true" applyAlignment="true" applyProtection="false">
      <alignment horizontal="general" vertical="bottom" textRotation="0" wrapText="false" indent="0" shrinkToFit="false"/>
      <protection locked="true" hidden="false"/>
    </xf>
    <xf numFmtId="164" fontId="30" fillId="18" borderId="48" xfId="0" applyFont="true" applyBorder="true" applyAlignment="true" applyProtection="false">
      <alignment horizontal="center" vertical="bottom" textRotation="0" wrapText="false" indent="0" shrinkToFit="false"/>
      <protection locked="true" hidden="false"/>
    </xf>
    <xf numFmtId="164" fontId="30" fillId="18" borderId="61" xfId="0" applyFont="true" applyBorder="true" applyAlignment="true" applyProtection="false">
      <alignment horizontal="center" vertical="bottom" textRotation="0" wrapText="false" indent="0" shrinkToFit="false"/>
      <protection locked="true" hidden="false"/>
    </xf>
    <xf numFmtId="164" fontId="30" fillId="18" borderId="77" xfId="0" applyFont="true" applyBorder="true" applyAlignment="true" applyProtection="false">
      <alignment horizontal="center" vertical="bottom" textRotation="0" wrapText="false" indent="0" shrinkToFit="false"/>
      <protection locked="true" hidden="false"/>
    </xf>
    <xf numFmtId="201" fontId="24" fillId="20" borderId="40" xfId="0" applyFont="true" applyBorder="true" applyAlignment="true" applyProtection="false">
      <alignment horizontal="center" vertical="bottom" textRotation="0" wrapText="false" indent="0" shrinkToFit="false"/>
      <protection locked="true" hidden="false"/>
    </xf>
    <xf numFmtId="231" fontId="30" fillId="20" borderId="66" xfId="0" applyFont="true" applyBorder="true" applyAlignment="true" applyProtection="false">
      <alignment horizontal="general" vertical="bottom" textRotation="0" wrapText="false" indent="0" shrinkToFit="false"/>
      <protection locked="true" hidden="false"/>
    </xf>
    <xf numFmtId="229" fontId="30" fillId="20" borderId="41" xfId="0" applyFont="true" applyBorder="true" applyAlignment="true" applyProtection="false">
      <alignment horizontal="center" vertical="bottom" textRotation="0" wrapText="false" indent="0" shrinkToFit="false"/>
      <protection locked="true" hidden="false"/>
    </xf>
    <xf numFmtId="187" fontId="30" fillId="0" borderId="59" xfId="0" applyFont="true" applyBorder="true" applyAlignment="true" applyProtection="false">
      <alignment horizontal="center" vertical="bottom" textRotation="0" wrapText="false" indent="0" shrinkToFit="false"/>
      <protection locked="true" hidden="false"/>
    </xf>
    <xf numFmtId="187" fontId="30" fillId="0" borderId="50" xfId="0" applyFont="true" applyBorder="true" applyAlignment="true" applyProtection="false">
      <alignment horizontal="center" vertical="bottom" textRotation="0" wrapText="false" indent="0" shrinkToFit="false"/>
      <protection locked="true" hidden="false"/>
    </xf>
    <xf numFmtId="187" fontId="30" fillId="0" borderId="60" xfId="0" applyFont="true" applyBorder="true" applyAlignment="true" applyProtection="false">
      <alignment horizontal="center" vertical="bottom" textRotation="0" wrapText="false" indent="0" shrinkToFit="false"/>
      <protection locked="true" hidden="false"/>
    </xf>
    <xf numFmtId="187" fontId="30" fillId="0" borderId="18" xfId="0" applyFont="true" applyBorder="true" applyAlignment="true" applyProtection="false">
      <alignment horizontal="center" vertical="bottom" textRotation="0" wrapText="false" indent="0" shrinkToFit="false"/>
      <protection locked="true" hidden="false"/>
    </xf>
    <xf numFmtId="164" fontId="30" fillId="18" borderId="0" xfId="0" applyFont="true" applyBorder="true" applyAlignment="true" applyProtection="false">
      <alignment horizontal="center" vertical="bottom" textRotation="0" wrapText="false" indent="0" shrinkToFit="false"/>
      <protection locked="true" hidden="false"/>
    </xf>
    <xf numFmtId="229" fontId="24" fillId="20" borderId="66" xfId="0" applyFont="true" applyBorder="true" applyAlignment="true" applyProtection="false">
      <alignment horizontal="center" vertical="bottom" textRotation="0" wrapText="false" indent="0" shrinkToFit="false"/>
      <protection locked="true" hidden="false"/>
    </xf>
    <xf numFmtId="165" fontId="30" fillId="20" borderId="41" xfId="15" applyFont="true" applyBorder="true" applyAlignment="true" applyProtection="true">
      <alignment horizontal="center" vertical="bottom" textRotation="0" wrapText="false" indent="0" shrinkToFit="false"/>
      <protection locked="true" hidden="false"/>
    </xf>
    <xf numFmtId="165" fontId="30" fillId="20" borderId="42" xfId="15" applyFont="true" applyBorder="true" applyAlignment="true" applyProtection="true">
      <alignment horizontal="center" vertical="bottom" textRotation="0" wrapText="false" indent="0" shrinkToFit="false"/>
      <protection locked="true" hidden="false"/>
    </xf>
    <xf numFmtId="201" fontId="30" fillId="0" borderId="52" xfId="0" applyFont="true" applyBorder="true" applyAlignment="true" applyProtection="false">
      <alignment horizontal="center" vertical="bottom" textRotation="0" wrapText="false" indent="0" shrinkToFit="false"/>
      <protection locked="true" hidden="false"/>
    </xf>
    <xf numFmtId="187" fontId="30" fillId="0" borderId="37" xfId="0" applyFont="true" applyBorder="true" applyAlignment="true" applyProtection="false">
      <alignment horizontal="center" vertical="bottom" textRotation="0" wrapText="false" indent="0" shrinkToFit="false"/>
      <protection locked="true" hidden="false"/>
    </xf>
    <xf numFmtId="187" fontId="24" fillId="0" borderId="41" xfId="0" applyFont="true" applyBorder="true" applyAlignment="true" applyProtection="false">
      <alignment horizontal="center" vertical="bottom" textRotation="0" wrapText="false" indent="0" shrinkToFit="false"/>
      <protection locked="true" hidden="false"/>
    </xf>
    <xf numFmtId="187" fontId="24" fillId="0" borderId="52" xfId="0" applyFont="true" applyBorder="true" applyAlignment="true" applyProtection="false">
      <alignment horizontal="center" vertical="bottom" textRotation="0" wrapText="false" indent="0" shrinkToFit="false"/>
      <protection locked="true" hidden="false"/>
    </xf>
    <xf numFmtId="187" fontId="30" fillId="0" borderId="87" xfId="0" applyFont="true" applyBorder="true" applyAlignment="true" applyProtection="false">
      <alignment horizontal="center" vertical="bottom" textRotation="0" wrapText="false" indent="0" shrinkToFit="false"/>
      <protection locked="true" hidden="false"/>
    </xf>
    <xf numFmtId="187" fontId="30" fillId="0" borderId="52" xfId="0" applyFont="true" applyBorder="true" applyAlignment="true" applyProtection="false">
      <alignment horizontal="center" vertical="bottom" textRotation="0" wrapText="false" indent="0" shrinkToFit="false"/>
      <protection locked="true" hidden="false"/>
    </xf>
    <xf numFmtId="201" fontId="24" fillId="0" borderId="66" xfId="0" applyFont="true" applyBorder="true" applyAlignment="true" applyProtection="false">
      <alignment horizontal="center" vertical="bottom" textRotation="0" wrapText="false" indent="0" shrinkToFit="false"/>
      <protection locked="true" hidden="false"/>
    </xf>
    <xf numFmtId="229" fontId="24" fillId="20" borderId="40" xfId="0" applyFont="true" applyBorder="true" applyAlignment="true" applyProtection="false">
      <alignment horizontal="center" vertical="bottom" textRotation="0" wrapText="false" indent="0" shrinkToFit="false"/>
      <protection locked="true" hidden="false"/>
    </xf>
    <xf numFmtId="229" fontId="24" fillId="20" borderId="25" xfId="0" applyFont="true" applyBorder="true" applyAlignment="true" applyProtection="false">
      <alignment horizontal="center" vertical="bottom" textRotation="0" wrapText="false" indent="0" shrinkToFit="false"/>
      <protection locked="true" hidden="false"/>
    </xf>
    <xf numFmtId="231" fontId="30" fillId="20" borderId="70" xfId="0" applyFont="true" applyBorder="true" applyAlignment="true" applyProtection="false">
      <alignment horizontal="center" vertical="bottom" textRotation="0" wrapText="false" indent="0" shrinkToFit="false"/>
      <protection locked="true" hidden="false"/>
    </xf>
    <xf numFmtId="231" fontId="24" fillId="20" borderId="25" xfId="0" applyFont="true" applyBorder="true" applyAlignment="true" applyProtection="false">
      <alignment horizontal="center" vertical="bottom" textRotation="0" wrapText="false" indent="0" shrinkToFit="false"/>
      <protection locked="true" hidden="false"/>
    </xf>
    <xf numFmtId="201" fontId="24" fillId="0" borderId="59" xfId="0" applyFont="true" applyBorder="true" applyAlignment="true" applyProtection="false">
      <alignment horizontal="center" vertical="bottom" textRotation="0" wrapText="false" indent="0" shrinkToFit="false"/>
      <protection locked="true" hidden="false"/>
    </xf>
    <xf numFmtId="201" fontId="24" fillId="0" borderId="50" xfId="0" applyFont="true" applyBorder="true" applyAlignment="true" applyProtection="false">
      <alignment horizontal="center" vertical="bottom" textRotation="0" wrapText="false" indent="0" shrinkToFit="false"/>
      <protection locked="true" hidden="false"/>
    </xf>
    <xf numFmtId="229" fontId="30" fillId="20" borderId="42" xfId="0" applyFont="true" applyBorder="true" applyAlignment="true" applyProtection="false">
      <alignment horizontal="center" vertical="bottom" textRotation="0" wrapText="false" indent="0" shrinkToFit="false"/>
      <protection locked="true" hidden="false"/>
    </xf>
    <xf numFmtId="201" fontId="30" fillId="20" borderId="81" xfId="0" applyFont="true" applyBorder="true" applyAlignment="true" applyProtection="false">
      <alignment horizontal="center" vertical="bottom" textRotation="0" wrapText="false" indent="0" shrinkToFit="false"/>
      <protection locked="true" hidden="false"/>
    </xf>
    <xf numFmtId="231" fontId="30" fillId="20" borderId="35" xfId="0" applyFont="true" applyBorder="true" applyAlignment="true" applyProtection="false">
      <alignment horizontal="general" vertical="bottom" textRotation="0" wrapText="false" indent="0" shrinkToFit="false"/>
      <protection locked="true" hidden="false"/>
    </xf>
    <xf numFmtId="193" fontId="30" fillId="20" borderId="29" xfId="15" applyFont="true" applyBorder="true" applyAlignment="true" applyProtection="true">
      <alignment horizontal="center" vertical="bottom" textRotation="0" wrapText="false" indent="0" shrinkToFit="false"/>
      <protection locked="true" hidden="false"/>
    </xf>
    <xf numFmtId="201" fontId="24" fillId="0" borderId="35" xfId="0" applyFont="true" applyBorder="true" applyAlignment="true" applyProtection="false">
      <alignment horizontal="center" vertical="bottom" textRotation="0" wrapText="false" indent="0" shrinkToFit="false"/>
      <protection locked="true" hidden="false"/>
    </xf>
    <xf numFmtId="201" fontId="24" fillId="0" borderId="30" xfId="0" applyFont="true" applyBorder="true" applyAlignment="true" applyProtection="false">
      <alignment horizontal="center" vertical="bottom" textRotation="0" wrapText="false" indent="0" shrinkToFit="false"/>
      <protection locked="true" hidden="false"/>
    </xf>
    <xf numFmtId="229" fontId="30" fillId="20" borderId="29" xfId="0" applyFont="true" applyBorder="true" applyAlignment="true" applyProtection="false">
      <alignment horizontal="center" vertical="bottom" textRotation="0" wrapText="false" indent="0" shrinkToFit="false"/>
      <protection locked="true" hidden="false"/>
    </xf>
    <xf numFmtId="231" fontId="30" fillId="20" borderId="73" xfId="0" applyFont="true" applyBorder="true" applyAlignment="true" applyProtection="false">
      <alignment horizontal="center" vertical="bottom" textRotation="0" wrapText="false" indent="0" shrinkToFit="false"/>
      <protection locked="true" hidden="false"/>
    </xf>
    <xf numFmtId="231" fontId="30" fillId="20" borderId="29" xfId="0" applyFont="true" applyBorder="true" applyAlignment="true" applyProtection="false">
      <alignment horizontal="center" vertical="bottom" textRotation="0" wrapText="false" indent="0" shrinkToFit="false"/>
      <protection locked="true" hidden="false"/>
    </xf>
    <xf numFmtId="231" fontId="30" fillId="20" borderId="30" xfId="0" applyFont="true" applyBorder="true" applyAlignment="true" applyProtection="false">
      <alignment horizontal="center" vertical="bottom" textRotation="0" wrapText="false" indent="0" shrinkToFit="false"/>
      <protection locked="true" hidden="false"/>
    </xf>
    <xf numFmtId="187" fontId="30" fillId="0" borderId="29" xfId="0" applyFont="true" applyBorder="true" applyAlignment="true" applyProtection="false">
      <alignment horizontal="center" vertical="bottom" textRotation="0" wrapText="false" indent="0" shrinkToFit="false"/>
      <protection locked="true" hidden="false"/>
    </xf>
    <xf numFmtId="201" fontId="30" fillId="20" borderId="0" xfId="0" applyFont="true" applyBorder="true" applyAlignment="true" applyProtection="false">
      <alignment horizontal="center" vertical="bottom" textRotation="0" wrapText="false" indent="0" shrinkToFit="false"/>
      <protection locked="true" hidden="false"/>
    </xf>
    <xf numFmtId="231" fontId="30" fillId="20" borderId="0" xfId="0" applyFont="true" applyBorder="true" applyAlignment="true" applyProtection="false">
      <alignment horizontal="general" vertical="bottom" textRotation="0" wrapText="false" indent="0" shrinkToFit="false"/>
      <protection locked="true" hidden="false"/>
    </xf>
    <xf numFmtId="193" fontId="30" fillId="20" borderId="0" xfId="15" applyFont="true" applyBorder="true" applyAlignment="true" applyProtection="true">
      <alignment horizontal="center" vertical="bottom" textRotation="0" wrapText="false" indent="0" shrinkToFit="false"/>
      <protection locked="true" hidden="false"/>
    </xf>
    <xf numFmtId="229" fontId="30" fillId="20" borderId="0" xfId="0" applyFont="true" applyBorder="true" applyAlignment="true" applyProtection="false">
      <alignment horizontal="center" vertical="bottom" textRotation="0" wrapText="false" indent="0" shrinkToFit="false"/>
      <protection locked="true" hidden="false"/>
    </xf>
    <xf numFmtId="201" fontId="24" fillId="0" borderId="0" xfId="0" applyFont="true" applyBorder="true" applyAlignment="true" applyProtection="false">
      <alignment horizontal="center" vertical="bottom" textRotation="0" wrapText="false" indent="0" shrinkToFit="false"/>
      <protection locked="true" hidden="false"/>
    </xf>
    <xf numFmtId="231" fontId="30" fillId="20" borderId="0" xfId="0" applyFont="true" applyBorder="true" applyAlignment="true" applyProtection="false">
      <alignment horizontal="center" vertical="bottom" textRotation="0" wrapText="false" indent="0" shrinkToFit="false"/>
      <protection locked="true" hidden="false"/>
    </xf>
    <xf numFmtId="187" fontId="30" fillId="0" borderId="0" xfId="0" applyFont="true" applyBorder="true" applyAlignment="true" applyProtection="false">
      <alignment horizontal="center" vertical="bottom" textRotation="0" wrapText="false" indent="0" shrinkToFit="false"/>
      <protection locked="true" hidden="false"/>
    </xf>
    <xf numFmtId="231" fontId="24" fillId="20" borderId="70" xfId="0" applyFont="true" applyBorder="true" applyAlignment="true" applyProtection="false">
      <alignment horizontal="center" vertical="bottom" textRotation="0" wrapText="false" indent="0" shrinkToFit="false"/>
      <protection locked="true" hidden="false"/>
    </xf>
    <xf numFmtId="201" fontId="30" fillId="20" borderId="80" xfId="0" applyFont="true" applyBorder="true" applyAlignment="true" applyProtection="false">
      <alignment horizontal="center" vertical="bottom" textRotation="0" wrapText="false" indent="0" shrinkToFit="false"/>
      <protection locked="true" hidden="false"/>
    </xf>
    <xf numFmtId="201" fontId="30" fillId="20" borderId="70" xfId="0" applyFont="true" applyBorder="true" applyAlignment="true" applyProtection="false">
      <alignment horizontal="center" vertical="bottom" textRotation="0" wrapText="false" indent="0" shrinkToFit="false"/>
      <protection locked="true" hidden="false"/>
    </xf>
    <xf numFmtId="201" fontId="30" fillId="20" borderId="25" xfId="0" applyFont="true" applyBorder="true" applyAlignment="true" applyProtection="false">
      <alignment horizontal="center" vertical="bottom" textRotation="0" wrapText="false" indent="0" shrinkToFit="false"/>
      <protection locked="true" hidden="false"/>
    </xf>
    <xf numFmtId="201" fontId="30" fillId="20" borderId="40" xfId="0" applyFont="true" applyBorder="true" applyAlignment="true" applyProtection="false">
      <alignment horizontal="center" vertical="bottom" textRotation="0" wrapText="false" indent="0" shrinkToFit="false"/>
      <protection locked="true" hidden="false"/>
    </xf>
    <xf numFmtId="201" fontId="30" fillId="20" borderId="26" xfId="0" applyFont="true" applyBorder="true" applyAlignment="true" applyProtection="false">
      <alignment horizontal="center" vertical="bottom" textRotation="0" wrapText="false" indent="0" shrinkToFit="false"/>
      <protection locked="true" hidden="false"/>
    </xf>
    <xf numFmtId="201" fontId="30" fillId="20" borderId="43" xfId="0" applyFont="true" applyBorder="true" applyAlignment="true" applyProtection="false">
      <alignment horizontal="center" vertical="bottom" textRotation="0" wrapText="false" indent="0" shrinkToFit="false"/>
      <protection locked="true" hidden="false"/>
    </xf>
    <xf numFmtId="187" fontId="30" fillId="0" borderId="41" xfId="0" applyFont="true" applyBorder="true" applyAlignment="true" applyProtection="false">
      <alignment horizontal="center" vertical="bottom" textRotation="0" wrapText="false" indent="0" shrinkToFit="false"/>
      <protection locked="true" hidden="false"/>
    </xf>
    <xf numFmtId="201" fontId="24" fillId="20" borderId="81" xfId="0" applyFont="true" applyBorder="true" applyAlignment="true" applyProtection="false">
      <alignment horizontal="center" vertical="bottom" textRotation="0" wrapText="false" indent="0" shrinkToFit="false"/>
      <protection locked="true" hidden="false"/>
    </xf>
    <xf numFmtId="231" fontId="24" fillId="20" borderId="35" xfId="0" applyFont="true" applyBorder="true" applyAlignment="true" applyProtection="false">
      <alignment horizontal="general" vertical="bottom" textRotation="0" wrapText="false" indent="0" shrinkToFit="false"/>
      <protection locked="true" hidden="false"/>
    </xf>
    <xf numFmtId="193" fontId="24" fillId="20" borderId="29" xfId="15" applyFont="true" applyBorder="true" applyAlignment="true" applyProtection="true">
      <alignment horizontal="center" vertical="bottom" textRotation="0" wrapText="false" indent="0" shrinkToFit="false"/>
      <protection locked="true" hidden="false"/>
    </xf>
    <xf numFmtId="229" fontId="24" fillId="20" borderId="30" xfId="0" applyFont="true" applyBorder="true" applyAlignment="true" applyProtection="false">
      <alignment horizontal="center" vertical="bottom" textRotation="0" wrapText="false" indent="0" shrinkToFit="false"/>
      <protection locked="true" hidden="false"/>
    </xf>
    <xf numFmtId="229" fontId="24" fillId="20" borderId="35" xfId="0" applyFont="true" applyBorder="true" applyAlignment="true" applyProtection="false">
      <alignment horizontal="center" vertical="bottom" textRotation="0" wrapText="false" indent="0" shrinkToFit="false"/>
      <protection locked="true" hidden="false"/>
    </xf>
    <xf numFmtId="229" fontId="24" fillId="20" borderId="29" xfId="0" applyFont="true" applyBorder="true" applyAlignment="true" applyProtection="false">
      <alignment horizontal="center" vertical="bottom" textRotation="0" wrapText="false" indent="0" shrinkToFit="false"/>
      <protection locked="true" hidden="false"/>
    </xf>
    <xf numFmtId="231" fontId="24" fillId="20" borderId="73" xfId="0" applyFont="true" applyBorder="true" applyAlignment="true" applyProtection="false">
      <alignment horizontal="center" vertical="bottom" textRotation="0" wrapText="false" indent="0" shrinkToFit="false"/>
      <protection locked="true" hidden="false"/>
    </xf>
    <xf numFmtId="231" fontId="24" fillId="20" borderId="29" xfId="0" applyFont="true" applyBorder="true" applyAlignment="true" applyProtection="false">
      <alignment horizontal="center" vertical="bottom" textRotation="0" wrapText="false" indent="0" shrinkToFit="false"/>
      <protection locked="true" hidden="false"/>
    </xf>
    <xf numFmtId="231" fontId="24" fillId="20" borderId="30" xfId="0" applyFont="true" applyBorder="true" applyAlignment="true" applyProtection="false">
      <alignment horizontal="center" vertical="bottom" textRotation="0" wrapText="false" indent="0" shrinkToFit="false"/>
      <protection locked="true" hidden="false"/>
    </xf>
    <xf numFmtId="187" fontId="24" fillId="0" borderId="29" xfId="0" applyFont="true" applyBorder="true" applyAlignment="true" applyProtection="false">
      <alignment horizontal="center" vertical="bottom" textRotation="0" wrapText="false" indent="0" shrinkToFit="false"/>
      <protection locked="true" hidden="false"/>
    </xf>
    <xf numFmtId="187" fontId="24" fillId="0" borderId="30" xfId="0" applyFont="true" applyBorder="true" applyAlignment="true" applyProtection="false">
      <alignment horizontal="center" vertical="bottom" textRotation="0" wrapText="false" indent="0" shrinkToFit="false"/>
      <protection locked="true" hidden="false"/>
    </xf>
    <xf numFmtId="164" fontId="22" fillId="0" borderId="0" xfId="0" applyFont="true" applyBorder="true" applyAlignment="true" applyProtection="false">
      <alignment horizontal="general" vertical="bottom" textRotation="0" wrapText="false" indent="0" shrinkToFit="false"/>
      <protection locked="true" hidden="false"/>
    </xf>
    <xf numFmtId="232" fontId="22" fillId="20" borderId="0" xfId="0" applyFont="true" applyBorder="true" applyAlignment="true" applyProtection="false">
      <alignment horizontal="center" vertical="bottom" textRotation="0" wrapText="false" indent="0" shrinkToFit="false"/>
      <protection locked="true" hidden="false"/>
    </xf>
    <xf numFmtId="232" fontId="22" fillId="20" borderId="0" xfId="15" applyFont="true" applyBorder="true" applyAlignment="true" applyProtection="true">
      <alignment horizontal="center" vertical="bottom" textRotation="0" wrapText="false" indent="0" shrinkToFit="false"/>
      <protection locked="true" hidden="false"/>
    </xf>
    <xf numFmtId="232" fontId="22" fillId="0" borderId="0" xfId="0" applyFont="true" applyBorder="true" applyAlignment="true" applyProtection="false">
      <alignment horizontal="center" vertical="bottom" textRotation="0" wrapText="false" indent="0" shrinkToFit="false"/>
      <protection locked="true" hidden="false"/>
    </xf>
    <xf numFmtId="164" fontId="22" fillId="0" borderId="0" xfId="0" applyFont="true" applyBorder="false" applyAlignment="true" applyProtection="false">
      <alignment horizontal="general" vertical="bottom" textRotation="0" wrapText="false" indent="0" shrinkToFit="false"/>
      <protection locked="true" hidden="false"/>
    </xf>
    <xf numFmtId="201" fontId="24" fillId="0" borderId="34" xfId="0" applyFont="true" applyBorder="true" applyAlignment="true" applyProtection="false">
      <alignment horizontal="center" vertical="bottom" textRotation="0" wrapText="false" indent="0" shrinkToFit="false"/>
      <protection locked="true" hidden="false"/>
    </xf>
    <xf numFmtId="164" fontId="0" fillId="0" borderId="40" xfId="0" applyFont="false" applyBorder="true" applyAlignment="false" applyProtection="false">
      <alignment horizontal="general" vertical="bottom" textRotation="0" wrapText="false" indent="0" shrinkToFit="false"/>
      <protection locked="true" hidden="false"/>
    </xf>
    <xf numFmtId="201" fontId="24" fillId="20" borderId="25" xfId="0" applyFont="true" applyBorder="true" applyAlignment="true" applyProtection="false">
      <alignment horizontal="center" vertical="bottom" textRotation="0" wrapText="false" indent="0" shrinkToFit="false"/>
      <protection locked="true" hidden="false"/>
    </xf>
    <xf numFmtId="201" fontId="24" fillId="20" borderId="87" xfId="0" applyFont="true" applyBorder="true" applyAlignment="true" applyProtection="false">
      <alignment horizontal="center" vertical="bottom" textRotation="0" wrapText="false" indent="0" shrinkToFit="false"/>
      <protection locked="true" hidden="false"/>
    </xf>
    <xf numFmtId="201" fontId="24" fillId="20" borderId="42" xfId="0" applyFont="true" applyBorder="true" applyAlignment="true" applyProtection="false">
      <alignment horizontal="center" vertical="bottom" textRotation="0" wrapText="false" indent="0" shrinkToFit="false"/>
      <protection locked="true" hidden="false"/>
    </xf>
    <xf numFmtId="201" fontId="24" fillId="20" borderId="66" xfId="0" applyFont="true" applyBorder="true" applyAlignment="true" applyProtection="false">
      <alignment horizontal="center" vertical="bottom" textRotation="0" wrapText="false" indent="0" shrinkToFit="false"/>
      <protection locked="true" hidden="false"/>
    </xf>
    <xf numFmtId="201" fontId="24" fillId="20" borderId="52" xfId="0" applyFont="true" applyBorder="true" applyAlignment="true" applyProtection="false">
      <alignment horizontal="center" vertical="bottom" textRotation="0" wrapText="false" indent="0" shrinkToFit="false"/>
      <protection locked="true" hidden="false"/>
    </xf>
    <xf numFmtId="231" fontId="30" fillId="20" borderId="40" xfId="0" applyFont="true" applyBorder="true" applyAlignment="true" applyProtection="false">
      <alignment horizontal="general" vertical="bottom" textRotation="0" wrapText="false" indent="0" shrinkToFit="false"/>
      <protection locked="true" hidden="false"/>
    </xf>
    <xf numFmtId="164" fontId="24" fillId="0" borderId="81" xfId="0" applyFont="true" applyBorder="true" applyAlignment="true" applyProtection="false">
      <alignment horizontal="general" vertical="bottom" textRotation="0" wrapText="false" indent="0" shrinkToFit="false"/>
      <protection locked="true" hidden="false"/>
    </xf>
    <xf numFmtId="201" fontId="24" fillId="20" borderId="35" xfId="0" applyFont="true" applyBorder="true" applyAlignment="true" applyProtection="false">
      <alignment horizontal="center" vertical="bottom" textRotation="0" wrapText="false" indent="0" shrinkToFit="false"/>
      <protection locked="true" hidden="false"/>
    </xf>
    <xf numFmtId="201" fontId="24" fillId="20" borderId="30" xfId="0" applyFont="true" applyBorder="true" applyAlignment="true" applyProtection="false">
      <alignment horizontal="center" vertical="bottom" textRotation="0" wrapText="false" indent="0" shrinkToFit="false"/>
      <protection locked="true" hidden="false"/>
    </xf>
    <xf numFmtId="187" fontId="24" fillId="0" borderId="87" xfId="0" applyFont="true" applyBorder="true" applyAlignment="true" applyProtection="false">
      <alignment horizontal="center" vertical="bottom" textRotation="0" wrapText="false" indent="0" shrinkToFit="false"/>
      <protection locked="true" hidden="false"/>
    </xf>
    <xf numFmtId="201" fontId="24" fillId="20" borderId="0" xfId="0" applyFont="true" applyBorder="true" applyAlignment="true" applyProtection="false">
      <alignment horizontal="center" vertical="bottom" textRotation="0" wrapText="false" indent="0" shrinkToFit="false"/>
      <protection locked="true" hidden="false"/>
    </xf>
    <xf numFmtId="231" fontId="24" fillId="20" borderId="0" xfId="0" applyFont="true" applyBorder="true" applyAlignment="true" applyProtection="false">
      <alignment horizontal="general" vertical="bottom" textRotation="0" wrapText="false" indent="0" shrinkToFit="false"/>
      <protection locked="true" hidden="false"/>
    </xf>
    <xf numFmtId="193" fontId="24" fillId="20" borderId="0" xfId="15" applyFont="true" applyBorder="true" applyAlignment="true" applyProtection="true">
      <alignment horizontal="center" vertical="bottom" textRotation="0" wrapText="false" indent="0" shrinkToFit="false"/>
      <protection locked="true" hidden="false"/>
    </xf>
    <xf numFmtId="229" fontId="24" fillId="20" borderId="0" xfId="0" applyFont="true" applyBorder="true" applyAlignment="true" applyProtection="false">
      <alignment horizontal="center" vertical="bottom" textRotation="0" wrapText="false" indent="0" shrinkToFit="false"/>
      <protection locked="true" hidden="false"/>
    </xf>
    <xf numFmtId="231" fontId="24" fillId="20" borderId="0" xfId="0" applyFont="true" applyBorder="true" applyAlignment="true" applyProtection="false">
      <alignment horizontal="center" vertical="bottom" textRotation="0" wrapText="false" indent="0" shrinkToFit="false"/>
      <protection locked="true" hidden="false"/>
    </xf>
    <xf numFmtId="187" fontId="24" fillId="0" borderId="0" xfId="0" applyFont="true" applyBorder="true" applyAlignment="true" applyProtection="false">
      <alignment horizontal="center" vertical="bottom" textRotation="0" wrapText="false" indent="0" shrinkToFit="false"/>
      <protection locked="true" hidden="false"/>
    </xf>
    <xf numFmtId="231" fontId="24" fillId="20" borderId="40" xfId="0" applyFont="true" applyBorder="true" applyAlignment="true" applyProtection="false">
      <alignment horizontal="general" vertical="bottom" textRotation="0" wrapText="false" indent="0" shrinkToFit="false"/>
      <protection locked="true" hidden="false"/>
    </xf>
    <xf numFmtId="164" fontId="24" fillId="0" borderId="0" xfId="61" applyFont="true" applyBorder="false" applyAlignment="true" applyProtection="false">
      <alignment horizontal="general" vertical="bottom" textRotation="0" wrapText="false" indent="0" shrinkToFit="false"/>
      <protection locked="true" hidden="false"/>
    </xf>
    <xf numFmtId="164" fontId="24" fillId="0" borderId="13" xfId="61" applyFont="true" applyBorder="true" applyAlignment="true" applyProtection="false">
      <alignment horizontal="general" vertical="bottom" textRotation="0" wrapText="false" indent="0" shrinkToFit="false"/>
      <protection locked="true" hidden="false"/>
    </xf>
    <xf numFmtId="164" fontId="24" fillId="18" borderId="3" xfId="61" applyFont="true" applyBorder="true" applyAlignment="true" applyProtection="false">
      <alignment horizontal="center" vertical="bottom" textRotation="0" wrapText="false" indent="0" shrinkToFit="false"/>
      <protection locked="true" hidden="false"/>
    </xf>
    <xf numFmtId="164" fontId="24" fillId="18" borderId="4" xfId="61" applyFont="true" applyBorder="true" applyAlignment="true" applyProtection="false">
      <alignment horizontal="center" vertical="bottom" textRotation="0" wrapText="false" indent="0" shrinkToFit="false"/>
      <protection locked="true" hidden="false"/>
    </xf>
    <xf numFmtId="164" fontId="24" fillId="0" borderId="3" xfId="61" applyFont="true" applyBorder="true" applyAlignment="true" applyProtection="false">
      <alignment horizontal="center" vertical="bottom" textRotation="0" wrapText="false" indent="0" shrinkToFit="false"/>
      <protection locked="true" hidden="false"/>
    </xf>
    <xf numFmtId="164" fontId="24" fillId="0" borderId="4" xfId="61" applyFont="true" applyBorder="true" applyAlignment="true" applyProtection="false">
      <alignment horizontal="center" vertical="bottom" textRotation="0" wrapText="false" indent="0" shrinkToFit="false"/>
      <protection locked="true" hidden="false"/>
    </xf>
    <xf numFmtId="164" fontId="24" fillId="0" borderId="0" xfId="61" applyFont="true" applyBorder="false" applyAlignment="true" applyProtection="false">
      <alignment horizontal="general" vertical="bottom" textRotation="0" wrapText="false" indent="0" shrinkToFit="false"/>
      <protection locked="true" hidden="false"/>
    </xf>
    <xf numFmtId="164" fontId="24" fillId="0" borderId="6" xfId="61" applyFont="true" applyBorder="true" applyAlignment="true" applyProtection="false">
      <alignment horizontal="center" vertical="bottom" textRotation="0" wrapText="false" indent="0" shrinkToFit="false"/>
      <protection locked="true" hidden="false"/>
    </xf>
    <xf numFmtId="164" fontId="20" fillId="18" borderId="6" xfId="61" applyFont="true" applyBorder="true" applyAlignment="true" applyProtection="false">
      <alignment horizontal="center" vertical="bottom" textRotation="0" wrapText="false" indent="0" shrinkToFit="false"/>
      <protection locked="true" hidden="false"/>
    </xf>
    <xf numFmtId="164" fontId="23" fillId="0" borderId="6" xfId="61" applyFont="true" applyBorder="true" applyAlignment="true" applyProtection="false">
      <alignment horizontal="center" vertical="bottom" textRotation="0" wrapText="false" indent="0" shrinkToFit="false"/>
      <protection locked="true" hidden="false"/>
    </xf>
    <xf numFmtId="164" fontId="26" fillId="0" borderId="6" xfId="61" applyFont="true" applyBorder="true" applyAlignment="true" applyProtection="false">
      <alignment horizontal="center" vertical="bottom" textRotation="0" wrapText="false" indent="0" shrinkToFit="false"/>
      <protection locked="true" hidden="false"/>
    </xf>
    <xf numFmtId="164" fontId="84" fillId="18" borderId="5" xfId="61" applyFont="true" applyBorder="true" applyAlignment="true" applyProtection="false">
      <alignment horizontal="center" vertical="bottom" textRotation="0" wrapText="false" indent="0" shrinkToFit="false"/>
      <protection locked="true" hidden="false"/>
    </xf>
    <xf numFmtId="191" fontId="23" fillId="0" borderId="6" xfId="61" applyFont="true" applyBorder="true" applyAlignment="true" applyProtection="false">
      <alignment horizontal="center" vertical="bottom" textRotation="0" wrapText="false" indent="0" shrinkToFit="false"/>
      <protection locked="true" hidden="false"/>
    </xf>
    <xf numFmtId="164" fontId="24" fillId="0" borderId="14" xfId="61" applyFont="true" applyBorder="true" applyAlignment="true" applyProtection="false">
      <alignment horizontal="center" vertical="bottom" textRotation="0" wrapText="false" indent="0" shrinkToFit="false"/>
      <protection locked="true" hidden="false"/>
    </xf>
    <xf numFmtId="164" fontId="24" fillId="18" borderId="8" xfId="61" applyFont="true" applyBorder="true" applyAlignment="true" applyProtection="false">
      <alignment horizontal="center" vertical="bottom" textRotation="0" wrapText="false" indent="0" shrinkToFit="false"/>
      <protection locked="true" hidden="false"/>
    </xf>
    <xf numFmtId="164" fontId="24" fillId="0" borderId="7" xfId="61" applyFont="true" applyBorder="true" applyAlignment="true" applyProtection="false">
      <alignment horizontal="center" vertical="bottom" textRotation="0" wrapText="false" indent="0" shrinkToFit="false"/>
      <protection locked="true" hidden="false"/>
    </xf>
    <xf numFmtId="164" fontId="24" fillId="0" borderId="9" xfId="61" applyFont="true" applyBorder="true" applyAlignment="true" applyProtection="false">
      <alignment horizontal="center" vertical="bottom" textRotation="0" wrapText="false" indent="0" shrinkToFit="false"/>
      <protection locked="true" hidden="false"/>
    </xf>
    <xf numFmtId="164" fontId="24" fillId="0" borderId="8" xfId="61" applyFont="true" applyBorder="true" applyAlignment="true" applyProtection="false">
      <alignment horizontal="center" vertical="bottom" textRotation="0" wrapText="false" indent="0" shrinkToFit="false"/>
      <protection locked="true" hidden="false"/>
    </xf>
    <xf numFmtId="164" fontId="24" fillId="0" borderId="8" xfId="61" applyFont="true" applyBorder="true" applyAlignment="true" applyProtection="false">
      <alignment horizontal="left" vertical="bottom" textRotation="0" wrapText="false" indent="0" shrinkToFit="false"/>
      <protection locked="true" hidden="false"/>
    </xf>
    <xf numFmtId="164" fontId="21" fillId="0" borderId="13" xfId="61" applyFont="true" applyBorder="true" applyAlignment="true" applyProtection="false">
      <alignment horizontal="center" vertical="bottom" textRotation="0" wrapText="false" indent="0" shrinkToFit="false"/>
      <protection locked="true" hidden="false"/>
    </xf>
    <xf numFmtId="164" fontId="23" fillId="0" borderId="14" xfId="61" applyFont="true" applyBorder="true" applyAlignment="true" applyProtection="false">
      <alignment horizontal="general" vertical="bottom" textRotation="0" wrapText="false" indent="0" shrinkToFit="false"/>
      <protection locked="true" hidden="false"/>
    </xf>
    <xf numFmtId="164" fontId="21" fillId="0" borderId="14" xfId="61" applyFont="true" applyBorder="true" applyAlignment="true" applyProtection="false">
      <alignment horizontal="center" vertical="bottom" textRotation="0" wrapText="false" indent="0" shrinkToFit="false"/>
      <protection locked="true" hidden="false"/>
    </xf>
    <xf numFmtId="164" fontId="85" fillId="0" borderId="0" xfId="0" applyFont="true" applyBorder="false" applyAlignment="false" applyProtection="false">
      <alignment horizontal="general" vertical="bottom" textRotation="0" wrapText="false" indent="0" shrinkToFit="false"/>
      <protection locked="true" hidden="false"/>
    </xf>
    <xf numFmtId="164" fontId="21" fillId="0" borderId="39" xfId="61" applyFont="true" applyBorder="true" applyAlignment="true" applyProtection="false">
      <alignment horizontal="center" vertical="bottom" textRotation="0" wrapText="false" indent="0" shrinkToFit="false"/>
      <protection locked="true" hidden="false"/>
    </xf>
    <xf numFmtId="164" fontId="21" fillId="0" borderId="11" xfId="61" applyFont="true" applyBorder="true" applyAlignment="true" applyProtection="false">
      <alignment horizontal="center" vertical="bottom" textRotation="0" wrapText="false" indent="0" shrinkToFit="false"/>
      <protection locked="true" hidden="false"/>
    </xf>
    <xf numFmtId="164" fontId="21" fillId="0" borderId="38" xfId="61" applyFont="true" applyBorder="true" applyAlignment="true" applyProtection="false">
      <alignment horizontal="center" vertical="bottom" textRotation="0" wrapText="false" indent="0" shrinkToFit="false"/>
      <protection locked="true" hidden="false"/>
    </xf>
    <xf numFmtId="164" fontId="21" fillId="0" borderId="67" xfId="61" applyFont="true" applyBorder="true" applyAlignment="true" applyProtection="false">
      <alignment horizontal="center" vertical="bottom" textRotation="0" wrapText="false" indent="0" shrinkToFit="false"/>
      <protection locked="true" hidden="false"/>
    </xf>
    <xf numFmtId="164" fontId="21" fillId="0" borderId="32" xfId="61" applyFont="true" applyBorder="true" applyAlignment="true" applyProtection="false">
      <alignment horizontal="center" vertical="bottom" textRotation="0" wrapText="false" indent="0" shrinkToFit="false"/>
      <protection locked="true" hidden="false"/>
    </xf>
    <xf numFmtId="164" fontId="21" fillId="0" borderId="12" xfId="61" applyFont="true" applyBorder="true" applyAlignment="true" applyProtection="false">
      <alignment horizontal="center" vertical="bottom" textRotation="0" wrapText="false" indent="0" shrinkToFit="false"/>
      <protection locked="true" hidden="false"/>
    </xf>
    <xf numFmtId="164" fontId="21" fillId="0" borderId="6" xfId="61" applyFont="true" applyBorder="true" applyAlignment="true" applyProtection="false">
      <alignment horizontal="center" vertical="bottom" textRotation="0" wrapText="false" indent="0" shrinkToFit="false"/>
      <protection locked="true" hidden="false"/>
    </xf>
    <xf numFmtId="164" fontId="30" fillId="0" borderId="0" xfId="61" applyFont="true" applyBorder="false" applyAlignment="true" applyProtection="false">
      <alignment horizontal="general" vertical="bottom" textRotation="0" wrapText="false" indent="0" shrinkToFit="false"/>
      <protection locked="true" hidden="false"/>
    </xf>
    <xf numFmtId="164" fontId="21" fillId="18" borderId="79" xfId="61" applyFont="true" applyBorder="true" applyAlignment="true" applyProtection="false">
      <alignment horizontal="general" vertical="bottom" textRotation="0" wrapText="false" indent="0" shrinkToFit="false"/>
      <protection locked="true" hidden="false"/>
    </xf>
    <xf numFmtId="173" fontId="21" fillId="18" borderId="57" xfId="61" applyFont="true" applyBorder="true" applyAlignment="true" applyProtection="false">
      <alignment horizontal="general" vertical="bottom" textRotation="0" wrapText="false" indent="0" shrinkToFit="false"/>
      <protection locked="true" hidden="false"/>
    </xf>
    <xf numFmtId="173" fontId="21" fillId="18" borderId="21" xfId="61" applyFont="true" applyBorder="true" applyAlignment="true" applyProtection="false">
      <alignment horizontal="general" vertical="bottom" textRotation="0" wrapText="false" indent="0" shrinkToFit="false"/>
      <protection locked="true" hidden="false"/>
    </xf>
    <xf numFmtId="164" fontId="23" fillId="0" borderId="79" xfId="61" applyFont="true" applyBorder="true" applyAlignment="true" applyProtection="false">
      <alignment horizontal="general" vertical="bottom" textRotation="0" wrapText="false" indent="0" shrinkToFit="false"/>
      <protection locked="true" hidden="false"/>
    </xf>
    <xf numFmtId="173" fontId="23" fillId="0" borderId="59" xfId="61" applyFont="true" applyBorder="true" applyAlignment="true" applyProtection="false">
      <alignment horizontal="general" vertical="bottom" textRotation="0" wrapText="false" indent="0" shrinkToFit="false"/>
      <protection locked="true" hidden="false"/>
    </xf>
    <xf numFmtId="173" fontId="23" fillId="0" borderId="44" xfId="61" applyFont="true" applyBorder="true" applyAlignment="true" applyProtection="false">
      <alignment horizontal="general" vertical="bottom" textRotation="0" wrapText="false" indent="0" shrinkToFit="false"/>
      <protection locked="true" hidden="false"/>
    </xf>
    <xf numFmtId="164" fontId="23" fillId="0" borderId="6" xfId="61" applyFont="true" applyBorder="true" applyAlignment="true" applyProtection="false">
      <alignment horizontal="general" vertical="bottom" textRotation="0" wrapText="false" indent="0" shrinkToFit="false"/>
      <protection locked="true" hidden="false"/>
    </xf>
    <xf numFmtId="173" fontId="23" fillId="0" borderId="37" xfId="61" applyFont="true" applyBorder="true" applyAlignment="true" applyProtection="false">
      <alignment horizontal="general" vertical="bottom" textRotation="0" wrapText="false" indent="0" shrinkToFit="false"/>
      <protection locked="true" hidden="false"/>
    </xf>
    <xf numFmtId="173" fontId="23" fillId="0" borderId="17" xfId="61" applyFont="true" applyBorder="true" applyAlignment="true" applyProtection="false">
      <alignment horizontal="general" vertical="bottom" textRotation="0" wrapText="false" indent="0" shrinkToFit="false"/>
      <protection locked="true" hidden="false"/>
    </xf>
    <xf numFmtId="173" fontId="21" fillId="18" borderId="78" xfId="61" applyFont="true" applyBorder="true" applyAlignment="true" applyProtection="false">
      <alignment horizontal="general" vertical="bottom" textRotation="0" wrapText="false" indent="0" shrinkToFit="false"/>
      <protection locked="true" hidden="false"/>
    </xf>
    <xf numFmtId="173" fontId="21" fillId="18" borderId="44" xfId="61" applyFont="true" applyBorder="true" applyAlignment="true" applyProtection="false">
      <alignment horizontal="general" vertical="bottom" textRotation="0" wrapText="false" indent="0" shrinkToFit="false"/>
      <protection locked="true" hidden="false"/>
    </xf>
    <xf numFmtId="173" fontId="23" fillId="0" borderId="78" xfId="61" applyFont="true" applyBorder="true" applyAlignment="true" applyProtection="false">
      <alignment horizontal="general" vertical="bottom" textRotation="0" wrapText="false" indent="0" shrinkToFit="false"/>
      <protection locked="true" hidden="false"/>
    </xf>
    <xf numFmtId="164" fontId="23" fillId="0" borderId="80" xfId="61" applyFont="true" applyBorder="true" applyAlignment="true" applyProtection="false">
      <alignment horizontal="general" vertical="bottom" textRotation="0" wrapText="false" indent="0" shrinkToFit="false"/>
      <protection locked="true" hidden="false"/>
    </xf>
    <xf numFmtId="164" fontId="24" fillId="0" borderId="0" xfId="61" applyFont="true" applyBorder="false" applyAlignment="true" applyProtection="false">
      <alignment horizontal="general" vertical="top" textRotation="0" wrapText="false" indent="0" shrinkToFit="false"/>
      <protection locked="true" hidden="false"/>
    </xf>
    <xf numFmtId="164" fontId="23" fillId="0" borderId="81" xfId="61" applyFont="true" applyBorder="true" applyAlignment="true" applyProtection="false">
      <alignment horizontal="general" vertical="bottom" textRotation="0" wrapText="false" indent="0" shrinkToFit="false"/>
      <protection locked="true" hidden="false"/>
    </xf>
    <xf numFmtId="173" fontId="23" fillId="0" borderId="35" xfId="61" applyFont="true" applyBorder="true" applyAlignment="true" applyProtection="false">
      <alignment horizontal="general" vertical="bottom" textRotation="0" wrapText="false" indent="0" shrinkToFit="false"/>
      <protection locked="true" hidden="false"/>
    </xf>
    <xf numFmtId="173" fontId="23" fillId="0" borderId="29" xfId="61" applyFont="true" applyBorder="true" applyAlignment="true" applyProtection="false">
      <alignment horizontal="general" vertical="bottom" textRotation="0" wrapText="false" indent="0" shrinkToFit="false"/>
      <protection locked="true" hidden="false"/>
    </xf>
    <xf numFmtId="164" fontId="26" fillId="0" borderId="0" xfId="61" applyFont="true" applyBorder="false" applyAlignment="true" applyProtection="false">
      <alignment horizontal="general" vertical="bottom" textRotation="0" wrapText="false" indent="0" shrinkToFit="false"/>
      <protection locked="true" hidden="false"/>
    </xf>
    <xf numFmtId="164" fontId="26" fillId="0" borderId="0" xfId="61" applyFont="true" applyBorder="true" applyAlignment="true" applyProtection="false">
      <alignment horizontal="general" vertical="bottom" textRotation="0" wrapText="false" indent="0" shrinkToFit="false"/>
      <protection locked="true" hidden="false"/>
    </xf>
    <xf numFmtId="164" fontId="24" fillId="0" borderId="0" xfId="61" applyFont="true" applyBorder="true" applyAlignment="true" applyProtection="false">
      <alignment horizontal="general" vertical="bottom" textRotation="0" wrapText="false" indent="0" shrinkToFit="false"/>
      <protection locked="true" hidden="false"/>
    </xf>
    <xf numFmtId="164" fontId="24" fillId="0" borderId="1" xfId="61" applyFont="true" applyBorder="true" applyAlignment="true" applyProtection="false">
      <alignment horizontal="general" vertical="bottom" textRotation="0" wrapText="false" indent="0" shrinkToFit="false"/>
      <protection locked="true" hidden="false"/>
    </xf>
    <xf numFmtId="164" fontId="21" fillId="0" borderId="10" xfId="61" applyFont="true" applyBorder="true" applyAlignment="true" applyProtection="false">
      <alignment horizontal="center" vertical="bottom" textRotation="0" wrapText="false" indent="0" shrinkToFit="false"/>
      <protection locked="true" hidden="false"/>
    </xf>
    <xf numFmtId="173" fontId="21" fillId="18" borderId="33" xfId="61" applyFont="true" applyBorder="true" applyAlignment="true" applyProtection="false">
      <alignment horizontal="general" vertical="bottom" textRotation="0" wrapText="false" indent="0" shrinkToFit="false"/>
      <protection locked="true" hidden="false"/>
    </xf>
    <xf numFmtId="173" fontId="21" fillId="18" borderId="22" xfId="61" applyFont="true" applyBorder="true" applyAlignment="true" applyProtection="false">
      <alignment horizontal="general" vertical="bottom" textRotation="0" wrapText="false" indent="0" shrinkToFit="false"/>
      <protection locked="true" hidden="false"/>
    </xf>
    <xf numFmtId="173" fontId="23" fillId="0" borderId="49" xfId="61" applyFont="true" applyBorder="true" applyAlignment="true" applyProtection="false">
      <alignment horizontal="general" vertical="bottom" textRotation="0" wrapText="false" indent="0" shrinkToFit="false"/>
      <protection locked="true" hidden="false"/>
    </xf>
    <xf numFmtId="173" fontId="23" fillId="0" borderId="50" xfId="61" applyFont="true" applyBorder="true" applyAlignment="true" applyProtection="false">
      <alignment horizontal="general" vertical="bottom" textRotation="0" wrapText="false" indent="0" shrinkToFit="false"/>
      <protection locked="true" hidden="false"/>
    </xf>
    <xf numFmtId="173" fontId="23" fillId="0" borderId="54" xfId="61" applyFont="true" applyBorder="true" applyAlignment="true" applyProtection="false">
      <alignment horizontal="general" vertical="bottom" textRotation="0" wrapText="false" indent="0" shrinkToFit="false"/>
      <protection locked="true" hidden="false"/>
    </xf>
    <xf numFmtId="173" fontId="23" fillId="0" borderId="18" xfId="61" applyFont="true" applyBorder="true" applyAlignment="true" applyProtection="false">
      <alignment horizontal="general" vertical="bottom" textRotation="0" wrapText="false" indent="0" shrinkToFit="false"/>
      <protection locked="true" hidden="false"/>
    </xf>
    <xf numFmtId="173" fontId="21" fillId="18" borderId="49" xfId="61" applyFont="true" applyBorder="true" applyAlignment="true" applyProtection="false">
      <alignment horizontal="general" vertical="bottom" textRotation="0" wrapText="false" indent="0" shrinkToFit="false"/>
      <protection locked="true" hidden="false"/>
    </xf>
    <xf numFmtId="173" fontId="21" fillId="18" borderId="50" xfId="61" applyFont="true" applyBorder="true" applyAlignment="true" applyProtection="false">
      <alignment horizontal="general" vertical="bottom" textRotation="0" wrapText="false" indent="0" shrinkToFit="false"/>
      <protection locked="true" hidden="false"/>
    </xf>
    <xf numFmtId="173" fontId="23" fillId="0" borderId="36" xfId="61" applyFont="true" applyBorder="true" applyAlignment="true" applyProtection="false">
      <alignment horizontal="general" vertical="bottom" textRotation="0" wrapText="false" indent="0" shrinkToFit="false"/>
      <protection locked="true" hidden="false"/>
    </xf>
    <xf numFmtId="173" fontId="23" fillId="0" borderId="30" xfId="61" applyFont="true" applyBorder="true" applyAlignment="true" applyProtection="false">
      <alignment horizontal="general" vertical="bottom" textRotation="0" wrapText="false" indent="0" shrinkToFit="false"/>
      <protection locked="true" hidden="false"/>
    </xf>
    <xf numFmtId="164" fontId="21" fillId="0" borderId="2" xfId="61" applyFont="true" applyBorder="true" applyAlignment="true" applyProtection="false">
      <alignment horizontal="center" vertical="bottom" textRotation="0" wrapText="false" indent="0" shrinkToFit="false"/>
      <protection locked="true" hidden="false"/>
    </xf>
    <xf numFmtId="164" fontId="26" fillId="0" borderId="3" xfId="61" applyFont="true" applyBorder="true" applyAlignment="true" applyProtection="false">
      <alignment horizontal="general" vertical="bottom" textRotation="0" wrapText="false" indent="0" shrinkToFit="false"/>
      <protection locked="true" hidden="false"/>
    </xf>
    <xf numFmtId="164" fontId="26" fillId="0" borderId="4" xfId="61" applyFont="true" applyBorder="true" applyAlignment="true" applyProtection="false">
      <alignment horizontal="general" vertical="bottom" textRotation="0" wrapText="false" indent="0" shrinkToFit="false"/>
      <protection locked="true" hidden="false"/>
    </xf>
    <xf numFmtId="164" fontId="21" fillId="0" borderId="7" xfId="61" applyFont="true" applyBorder="true" applyAlignment="true" applyProtection="false">
      <alignment horizontal="center" vertical="bottom" textRotation="0" wrapText="false" indent="0" shrinkToFit="false"/>
      <protection locked="true" hidden="false"/>
    </xf>
    <xf numFmtId="164" fontId="26" fillId="0" borderId="8" xfId="61" applyFont="true" applyBorder="true" applyAlignment="true" applyProtection="false">
      <alignment horizontal="general" vertical="bottom" textRotation="0" wrapText="false" indent="0" shrinkToFit="false"/>
      <protection locked="true" hidden="false"/>
    </xf>
    <xf numFmtId="164" fontId="26" fillId="0" borderId="9" xfId="61" applyFont="true" applyBorder="true" applyAlignment="true" applyProtection="false">
      <alignment horizontal="general" vertical="bottom" textRotation="0" wrapText="false" indent="0" shrinkToFit="false"/>
      <protection locked="true" hidden="false"/>
    </xf>
    <xf numFmtId="164" fontId="21" fillId="17" borderId="79" xfId="61" applyFont="true" applyBorder="true" applyAlignment="true" applyProtection="false">
      <alignment horizontal="general" vertical="bottom" textRotation="0" wrapText="false" indent="0" shrinkToFit="false"/>
      <protection locked="true" hidden="false"/>
    </xf>
    <xf numFmtId="231" fontId="21" fillId="17" borderId="21" xfId="61" applyFont="true" applyBorder="true" applyAlignment="true" applyProtection="false">
      <alignment horizontal="general" vertical="bottom" textRotation="0" wrapText="false" indent="0" shrinkToFit="false"/>
      <protection locked="true" hidden="false"/>
    </xf>
    <xf numFmtId="231" fontId="21" fillId="17" borderId="33" xfId="61" applyFont="true" applyBorder="true" applyAlignment="true" applyProtection="false">
      <alignment horizontal="general" vertical="bottom" textRotation="0" wrapText="false" indent="0" shrinkToFit="false"/>
      <protection locked="true" hidden="false"/>
    </xf>
    <xf numFmtId="231" fontId="21" fillId="17" borderId="22" xfId="61" applyFont="true" applyBorder="true" applyAlignment="true" applyProtection="false">
      <alignment horizontal="general" vertical="bottom" textRotation="0" wrapText="false" indent="0" shrinkToFit="false"/>
      <protection locked="true" hidden="false"/>
    </xf>
    <xf numFmtId="164" fontId="21" fillId="0" borderId="79" xfId="61" applyFont="true" applyBorder="true" applyAlignment="true" applyProtection="false">
      <alignment horizontal="general" vertical="bottom" textRotation="0" wrapText="false" indent="0" shrinkToFit="false"/>
      <protection locked="true" hidden="false"/>
    </xf>
    <xf numFmtId="231" fontId="21" fillId="0" borderId="78" xfId="61" applyFont="true" applyBorder="true" applyAlignment="true" applyProtection="false">
      <alignment horizontal="general" vertical="bottom" textRotation="0" wrapText="false" indent="0" shrinkToFit="false"/>
      <protection locked="true" hidden="false"/>
    </xf>
    <xf numFmtId="231" fontId="21" fillId="0" borderId="44" xfId="61" applyFont="true" applyBorder="true" applyAlignment="true" applyProtection="false">
      <alignment horizontal="general" vertical="bottom" textRotation="0" wrapText="false" indent="0" shrinkToFit="false"/>
      <protection locked="true" hidden="false"/>
    </xf>
    <xf numFmtId="231" fontId="21" fillId="0" borderId="49" xfId="61" applyFont="true" applyBorder="true" applyAlignment="true" applyProtection="false">
      <alignment horizontal="general" vertical="bottom" textRotation="0" wrapText="false" indent="0" shrinkToFit="false"/>
      <protection locked="true" hidden="false"/>
    </xf>
    <xf numFmtId="231" fontId="21" fillId="0" borderId="50" xfId="61" applyFont="true" applyBorder="true" applyAlignment="true" applyProtection="false">
      <alignment horizontal="general" vertical="bottom" textRotation="0" wrapText="false" indent="0" shrinkToFit="false"/>
      <protection locked="true" hidden="false"/>
    </xf>
    <xf numFmtId="231" fontId="23" fillId="0" borderId="78" xfId="61" applyFont="true" applyBorder="true" applyAlignment="true" applyProtection="false">
      <alignment horizontal="general" vertical="bottom" textRotation="0" wrapText="false" indent="0" shrinkToFit="false"/>
      <protection locked="true" hidden="false"/>
    </xf>
    <xf numFmtId="231" fontId="23" fillId="0" borderId="44" xfId="61" applyFont="true" applyBorder="true" applyAlignment="true" applyProtection="false">
      <alignment horizontal="general" vertical="bottom" textRotation="0" wrapText="false" indent="0" shrinkToFit="false"/>
      <protection locked="true" hidden="false"/>
    </xf>
    <xf numFmtId="231" fontId="23" fillId="0" borderId="49" xfId="61" applyFont="true" applyBorder="true" applyAlignment="true" applyProtection="false">
      <alignment horizontal="general" vertical="bottom" textRotation="0" wrapText="false" indent="0" shrinkToFit="false"/>
      <protection locked="true" hidden="false"/>
    </xf>
    <xf numFmtId="231" fontId="23" fillId="0" borderId="50" xfId="61" applyFont="true" applyBorder="true" applyAlignment="true" applyProtection="false">
      <alignment horizontal="general" vertical="bottom" textRotation="0" wrapText="false" indent="0" shrinkToFit="false"/>
      <protection locked="true" hidden="false"/>
    </xf>
    <xf numFmtId="231" fontId="21" fillId="0" borderId="87" xfId="61" applyFont="true" applyBorder="true" applyAlignment="true" applyProtection="false">
      <alignment horizontal="general" vertical="bottom" textRotation="0" wrapText="false" indent="0" shrinkToFit="false"/>
      <protection locked="true" hidden="false"/>
    </xf>
    <xf numFmtId="231" fontId="21" fillId="0" borderId="41" xfId="61" applyFont="true" applyBorder="true" applyAlignment="true" applyProtection="false">
      <alignment horizontal="general" vertical="bottom" textRotation="0" wrapText="false" indent="0" shrinkToFit="false"/>
      <protection locked="true" hidden="false"/>
    </xf>
    <xf numFmtId="231" fontId="21" fillId="0" borderId="42" xfId="61" applyFont="true" applyBorder="true" applyAlignment="true" applyProtection="false">
      <alignment horizontal="general" vertical="bottom" textRotation="0" wrapText="false" indent="0" shrinkToFit="false"/>
      <protection locked="true" hidden="false"/>
    </xf>
    <xf numFmtId="231" fontId="21" fillId="0" borderId="52" xfId="61" applyFont="true" applyBorder="true" applyAlignment="true" applyProtection="false">
      <alignment horizontal="general" vertical="bottom" textRotation="0" wrapText="false" indent="0" shrinkToFit="false"/>
      <protection locked="true" hidden="false"/>
    </xf>
    <xf numFmtId="231" fontId="21" fillId="17" borderId="44" xfId="61" applyFont="true" applyBorder="true" applyAlignment="true" applyProtection="false">
      <alignment horizontal="general" vertical="bottom" textRotation="0" wrapText="false" indent="0" shrinkToFit="false"/>
      <protection locked="true" hidden="false"/>
    </xf>
    <xf numFmtId="231" fontId="21" fillId="17" borderId="49" xfId="61" applyFont="true" applyBorder="true" applyAlignment="true" applyProtection="false">
      <alignment horizontal="general" vertical="bottom" textRotation="0" wrapText="false" indent="0" shrinkToFit="false"/>
      <protection locked="true" hidden="false"/>
    </xf>
    <xf numFmtId="231" fontId="21" fillId="17" borderId="50" xfId="61" applyFont="true" applyBorder="true" applyAlignment="true" applyProtection="false">
      <alignment horizontal="general" vertical="bottom" textRotation="0" wrapText="false" indent="0" shrinkToFit="false"/>
      <protection locked="true" hidden="false"/>
    </xf>
    <xf numFmtId="231" fontId="23" fillId="0" borderId="70" xfId="61" applyFont="true" applyBorder="true" applyAlignment="true" applyProtection="false">
      <alignment horizontal="general" vertical="bottom" textRotation="0" wrapText="false" indent="0" shrinkToFit="false"/>
      <protection locked="true" hidden="false"/>
    </xf>
    <xf numFmtId="231" fontId="23" fillId="0" borderId="25" xfId="61" applyFont="true" applyBorder="true" applyAlignment="true" applyProtection="false">
      <alignment horizontal="general" vertical="bottom" textRotation="0" wrapText="false" indent="0" shrinkToFit="false"/>
      <protection locked="true" hidden="false"/>
    </xf>
    <xf numFmtId="231" fontId="23" fillId="0" borderId="34" xfId="61" applyFont="true" applyBorder="true" applyAlignment="true" applyProtection="false">
      <alignment horizontal="general" vertical="bottom" textRotation="0" wrapText="false" indent="0" shrinkToFit="false"/>
      <protection locked="true" hidden="false"/>
    </xf>
    <xf numFmtId="231" fontId="23" fillId="0" borderId="26" xfId="61" applyFont="true" applyBorder="true" applyAlignment="true" applyProtection="false">
      <alignment horizontal="general" vertical="bottom" textRotation="0" wrapText="false" indent="0" shrinkToFit="false"/>
      <protection locked="true" hidden="false"/>
    </xf>
    <xf numFmtId="231" fontId="23" fillId="0" borderId="78" xfId="61" applyFont="true" applyBorder="true" applyAlignment="true" applyProtection="false">
      <alignment horizontal="general" vertical="top" textRotation="0" wrapText="false" indent="0" shrinkToFit="false"/>
      <protection locked="true" hidden="false"/>
    </xf>
    <xf numFmtId="231" fontId="23" fillId="0" borderId="44" xfId="61" applyFont="true" applyBorder="true" applyAlignment="true" applyProtection="false">
      <alignment horizontal="general" vertical="top" textRotation="0" wrapText="false" indent="0" shrinkToFit="false"/>
      <protection locked="true" hidden="false"/>
    </xf>
    <xf numFmtId="231" fontId="23" fillId="0" borderId="49" xfId="61" applyFont="true" applyBorder="true" applyAlignment="true" applyProtection="false">
      <alignment horizontal="general" vertical="top" textRotation="0" wrapText="false" indent="0" shrinkToFit="false"/>
      <protection locked="true" hidden="false"/>
    </xf>
    <xf numFmtId="231" fontId="23" fillId="0" borderId="50" xfId="61" applyFont="true" applyBorder="true" applyAlignment="true" applyProtection="false">
      <alignment horizontal="general" vertical="top" textRotation="0" wrapText="false" indent="0" shrinkToFit="false"/>
      <protection locked="true" hidden="false"/>
    </xf>
    <xf numFmtId="231" fontId="23" fillId="0" borderId="73" xfId="61" applyFont="true" applyBorder="true" applyAlignment="true" applyProtection="false">
      <alignment horizontal="general" vertical="bottom" textRotation="0" wrapText="false" indent="0" shrinkToFit="false"/>
      <protection locked="true" hidden="false"/>
    </xf>
    <xf numFmtId="231" fontId="23" fillId="0" borderId="29" xfId="61" applyFont="true" applyBorder="true" applyAlignment="true" applyProtection="false">
      <alignment horizontal="general" vertical="bottom" textRotation="0" wrapText="false" indent="0" shrinkToFit="false"/>
      <protection locked="true" hidden="false"/>
    </xf>
    <xf numFmtId="231" fontId="23" fillId="0" borderId="36" xfId="61" applyFont="true" applyBorder="true" applyAlignment="true" applyProtection="false">
      <alignment horizontal="general" vertical="bottom" textRotation="0" wrapText="false" indent="0" shrinkToFit="false"/>
      <protection locked="true" hidden="false"/>
    </xf>
    <xf numFmtId="231" fontId="23" fillId="0" borderId="30" xfId="61" applyFont="true" applyBorder="true" applyAlignment="true" applyProtection="false">
      <alignment horizontal="general" vertical="bottom" textRotation="0" wrapText="false" indent="0" shrinkToFit="false"/>
      <protection locked="true" hidden="false"/>
    </xf>
    <xf numFmtId="164" fontId="23" fillId="0" borderId="0" xfId="61" applyFont="true" applyBorder="false" applyAlignment="true" applyProtection="false">
      <alignment horizontal="general" vertical="bottom" textRotation="0" wrapText="false" indent="0" shrinkToFit="false"/>
      <protection locked="true" hidden="false"/>
    </xf>
    <xf numFmtId="173" fontId="21" fillId="0" borderId="78" xfId="61" applyFont="true" applyBorder="true" applyAlignment="true" applyProtection="false">
      <alignment horizontal="general" vertical="bottom" textRotation="0" wrapText="false" indent="0" shrinkToFit="false"/>
      <protection locked="true" hidden="false"/>
    </xf>
    <xf numFmtId="173" fontId="21" fillId="0" borderId="44" xfId="61" applyFont="true" applyBorder="true" applyAlignment="true" applyProtection="false">
      <alignment horizontal="general" vertical="bottom" textRotation="0" wrapText="false" indent="0" shrinkToFit="false"/>
      <protection locked="true" hidden="false"/>
    </xf>
    <xf numFmtId="173" fontId="21" fillId="0" borderId="49" xfId="61" applyFont="true" applyBorder="true" applyAlignment="true" applyProtection="false">
      <alignment horizontal="general" vertical="bottom" textRotation="0" wrapText="false" indent="0" shrinkToFit="false"/>
      <protection locked="true" hidden="false"/>
    </xf>
    <xf numFmtId="173" fontId="21" fillId="0" borderId="50" xfId="61" applyFont="true" applyBorder="true" applyAlignment="true" applyProtection="false">
      <alignment horizontal="general" vertical="bottom" textRotation="0" wrapText="false" indent="0" shrinkToFit="false"/>
      <protection locked="true" hidden="false"/>
    </xf>
    <xf numFmtId="164" fontId="21" fillId="25" borderId="79" xfId="61" applyFont="true" applyBorder="true" applyAlignment="true" applyProtection="false">
      <alignment horizontal="general" vertical="bottom" textRotation="0" wrapText="false" indent="0" shrinkToFit="false"/>
      <protection locked="true" hidden="false"/>
    </xf>
    <xf numFmtId="173" fontId="21" fillId="25" borderId="78" xfId="61" applyFont="true" applyBorder="true" applyAlignment="true" applyProtection="false">
      <alignment horizontal="general" vertical="bottom" textRotation="0" wrapText="false" indent="0" shrinkToFit="false"/>
      <protection locked="true" hidden="false"/>
    </xf>
    <xf numFmtId="173" fontId="21" fillId="25" borderId="44" xfId="61" applyFont="true" applyBorder="true" applyAlignment="true" applyProtection="false">
      <alignment horizontal="general" vertical="bottom" textRotation="0" wrapText="false" indent="0" shrinkToFit="false"/>
      <protection locked="true" hidden="false"/>
    </xf>
    <xf numFmtId="173" fontId="21" fillId="25" borderId="49" xfId="61" applyFont="true" applyBorder="true" applyAlignment="true" applyProtection="false">
      <alignment horizontal="general" vertical="bottom" textRotation="0" wrapText="false" indent="0" shrinkToFit="false"/>
      <protection locked="true" hidden="false"/>
    </xf>
    <xf numFmtId="173" fontId="21" fillId="25" borderId="50" xfId="61" applyFont="true" applyBorder="true" applyAlignment="true" applyProtection="false">
      <alignment horizontal="general" vertical="bottom" textRotation="0" wrapText="false" indent="0" shrinkToFit="false"/>
      <protection locked="true" hidden="false"/>
    </xf>
    <xf numFmtId="173" fontId="23" fillId="0" borderId="70" xfId="61" applyFont="true" applyBorder="true" applyAlignment="true" applyProtection="false">
      <alignment horizontal="general" vertical="bottom" textRotation="0" wrapText="false" indent="0" shrinkToFit="false"/>
      <protection locked="true" hidden="false"/>
    </xf>
    <xf numFmtId="173" fontId="23" fillId="0" borderId="25" xfId="61" applyFont="true" applyBorder="true" applyAlignment="true" applyProtection="false">
      <alignment horizontal="general" vertical="bottom" textRotation="0" wrapText="false" indent="0" shrinkToFit="false"/>
      <protection locked="true" hidden="false"/>
    </xf>
    <xf numFmtId="173" fontId="23" fillId="0" borderId="34" xfId="61" applyFont="true" applyBorder="true" applyAlignment="true" applyProtection="false">
      <alignment horizontal="general" vertical="bottom" textRotation="0" wrapText="false" indent="0" shrinkToFit="false"/>
      <protection locked="true" hidden="false"/>
    </xf>
    <xf numFmtId="173" fontId="23" fillId="0" borderId="26" xfId="61" applyFont="true" applyBorder="true" applyAlignment="true" applyProtection="false">
      <alignment horizontal="general" vertical="bottom" textRotation="0" wrapText="false" indent="0" shrinkToFit="false"/>
      <protection locked="true" hidden="false"/>
    </xf>
    <xf numFmtId="164" fontId="23" fillId="0" borderId="79" xfId="61" applyFont="true" applyBorder="true" applyAlignment="true" applyProtection="false">
      <alignment horizontal="general" vertical="bottom" textRotation="0" wrapText="false" indent="0" shrinkToFit="false"/>
      <protection locked="true" hidden="false"/>
    </xf>
    <xf numFmtId="173" fontId="23" fillId="0" borderId="78" xfId="61" applyFont="true" applyBorder="true" applyAlignment="true" applyProtection="false">
      <alignment horizontal="general" vertical="bottom" textRotation="0" wrapText="false" indent="0" shrinkToFit="false"/>
      <protection locked="true" hidden="false"/>
    </xf>
    <xf numFmtId="173" fontId="23" fillId="0" borderId="44" xfId="61" applyFont="true" applyBorder="true" applyAlignment="true" applyProtection="false">
      <alignment horizontal="general" vertical="bottom" textRotation="0" wrapText="false" indent="0" shrinkToFit="false"/>
      <protection locked="true" hidden="false"/>
    </xf>
    <xf numFmtId="173" fontId="23" fillId="0" borderId="49" xfId="61" applyFont="true" applyBorder="true" applyAlignment="true" applyProtection="false">
      <alignment horizontal="general" vertical="bottom" textRotation="0" wrapText="false" indent="0" shrinkToFit="false"/>
      <protection locked="true" hidden="false"/>
    </xf>
    <xf numFmtId="173" fontId="23" fillId="0" borderId="50" xfId="61" applyFont="true" applyBorder="true" applyAlignment="true" applyProtection="false">
      <alignment horizontal="general" vertical="bottom" textRotation="0" wrapText="false" indent="0" shrinkToFit="false"/>
      <protection locked="true" hidden="false"/>
    </xf>
    <xf numFmtId="173" fontId="23" fillId="0" borderId="73" xfId="61" applyFont="true" applyBorder="true" applyAlignment="true" applyProtection="false">
      <alignment horizontal="general" vertical="bottom" textRotation="0" wrapText="false" indent="0" shrinkToFit="false"/>
      <protection locked="true" hidden="false"/>
    </xf>
    <xf numFmtId="164" fontId="23" fillId="0" borderId="0" xfId="0" applyFont="true" applyBorder="false" applyAlignment="true" applyProtection="false">
      <alignment horizontal="general" vertical="bottom" textRotation="0" wrapText="false" indent="0" shrinkToFit="false"/>
      <protection locked="true" hidden="false"/>
    </xf>
    <xf numFmtId="164" fontId="24" fillId="0" borderId="0" xfId="63" applyFont="true" applyBorder="false" applyAlignment="true" applyProtection="false">
      <alignment horizontal="general" vertical="bottom" textRotation="0" wrapText="false" indent="0" shrinkToFit="false"/>
      <protection locked="true" hidden="false"/>
    </xf>
    <xf numFmtId="164" fontId="26" fillId="0" borderId="13" xfId="63" applyFont="true" applyBorder="true" applyAlignment="true" applyProtection="false">
      <alignment horizontal="general" vertical="bottom" textRotation="0" wrapText="false" indent="0" shrinkToFit="false"/>
      <protection locked="true" hidden="false"/>
    </xf>
    <xf numFmtId="164" fontId="24" fillId="18" borderId="3" xfId="63" applyFont="true" applyBorder="true" applyAlignment="true" applyProtection="false">
      <alignment horizontal="center" vertical="bottom" textRotation="0" wrapText="false" indent="0" shrinkToFit="false"/>
      <protection locked="true" hidden="false"/>
    </xf>
    <xf numFmtId="164" fontId="27" fillId="18" borderId="3" xfId="63" applyFont="true" applyBorder="true" applyAlignment="true" applyProtection="false">
      <alignment horizontal="center" vertical="bottom" textRotation="0" wrapText="false" indent="0" shrinkToFit="false"/>
      <protection locked="true" hidden="false"/>
    </xf>
    <xf numFmtId="164" fontId="27" fillId="18" borderId="4" xfId="63" applyFont="true" applyBorder="true" applyAlignment="true" applyProtection="false">
      <alignment horizontal="center" vertical="bottom" textRotation="0" wrapText="false" indent="0" shrinkToFit="false"/>
      <protection locked="true" hidden="false"/>
    </xf>
    <xf numFmtId="164" fontId="26" fillId="0" borderId="3" xfId="63" applyFont="true" applyBorder="true" applyAlignment="true" applyProtection="false">
      <alignment horizontal="center" vertical="bottom" textRotation="0" wrapText="false" indent="0" shrinkToFit="false"/>
      <protection locked="true" hidden="false"/>
    </xf>
    <xf numFmtId="164" fontId="26" fillId="0" borderId="4" xfId="63" applyFont="true" applyBorder="true" applyAlignment="true" applyProtection="false">
      <alignment horizontal="center" vertical="bottom" textRotation="0" wrapText="false" indent="0" shrinkToFit="false"/>
      <protection locked="true" hidden="false"/>
    </xf>
    <xf numFmtId="164" fontId="26" fillId="0" borderId="0" xfId="63" applyFont="true" applyBorder="true" applyAlignment="true" applyProtection="false">
      <alignment horizontal="center" vertical="bottom" textRotation="0" wrapText="false" indent="0" shrinkToFit="false"/>
      <protection locked="true" hidden="false"/>
    </xf>
    <xf numFmtId="164" fontId="24" fillId="0" borderId="0" xfId="63" applyFont="true" applyBorder="false" applyAlignment="true" applyProtection="false">
      <alignment horizontal="general" vertical="bottom" textRotation="0" wrapText="false" indent="0" shrinkToFit="false"/>
      <protection locked="true" hidden="false"/>
    </xf>
    <xf numFmtId="164" fontId="26" fillId="0" borderId="6" xfId="63" applyFont="true" applyBorder="true" applyAlignment="true" applyProtection="false">
      <alignment horizontal="center" vertical="bottom" textRotation="0" wrapText="false" indent="0" shrinkToFit="false"/>
      <protection locked="true" hidden="false"/>
    </xf>
    <xf numFmtId="164" fontId="22" fillId="18" borderId="6" xfId="63" applyFont="true" applyBorder="true" applyAlignment="true" applyProtection="false">
      <alignment horizontal="center" vertical="bottom" textRotation="0" wrapText="false" indent="0" shrinkToFit="false"/>
      <protection locked="true" hidden="false"/>
    </xf>
    <xf numFmtId="164" fontId="27" fillId="18" borderId="5" xfId="63" applyFont="true" applyBorder="true" applyAlignment="true" applyProtection="false">
      <alignment horizontal="center" vertical="bottom" textRotation="0" wrapText="false" indent="0" shrinkToFit="false"/>
      <protection locked="true" hidden="false"/>
    </xf>
    <xf numFmtId="164" fontId="27" fillId="18" borderId="0" xfId="63" applyFont="true" applyBorder="true" applyAlignment="true" applyProtection="false">
      <alignment horizontal="center" vertical="bottom" textRotation="0" wrapText="false" indent="0" shrinkToFit="false"/>
      <protection locked="true" hidden="false"/>
    </xf>
    <xf numFmtId="164" fontId="27" fillId="18" borderId="1" xfId="63" applyFont="true" applyBorder="true" applyAlignment="true" applyProtection="false">
      <alignment horizontal="center" vertical="bottom" textRotation="0" wrapText="false" indent="0" shrinkToFit="false"/>
      <protection locked="true" hidden="false"/>
    </xf>
    <xf numFmtId="164" fontId="34" fillId="18" borderId="6" xfId="63" applyFont="true" applyBorder="true" applyAlignment="true" applyProtection="false">
      <alignment horizontal="center" vertical="bottom" textRotation="0" wrapText="false" indent="0" shrinkToFit="false"/>
      <protection locked="true" hidden="false"/>
    </xf>
    <xf numFmtId="164" fontId="29" fillId="0" borderId="6" xfId="63" applyFont="true" applyBorder="true" applyAlignment="true" applyProtection="false">
      <alignment horizontal="center" vertical="bottom" textRotation="0" wrapText="false" indent="0" shrinkToFit="false"/>
      <protection locked="true" hidden="false"/>
    </xf>
    <xf numFmtId="164" fontId="29" fillId="0" borderId="0" xfId="63" applyFont="true" applyBorder="true" applyAlignment="true" applyProtection="false">
      <alignment horizontal="center" vertical="bottom" textRotation="0" wrapText="false" indent="0" shrinkToFit="false"/>
      <protection locked="true" hidden="false"/>
    </xf>
    <xf numFmtId="164" fontId="40" fillId="0" borderId="0" xfId="0" applyFont="true" applyBorder="true" applyAlignment="true" applyProtection="false">
      <alignment horizontal="center" vertical="bottom" textRotation="0" wrapText="false" indent="0" shrinkToFit="false"/>
      <protection locked="true" hidden="false"/>
    </xf>
    <xf numFmtId="164" fontId="26" fillId="0" borderId="14" xfId="63" applyFont="true" applyBorder="true" applyAlignment="true" applyProtection="false">
      <alignment horizontal="general" vertical="bottom" textRotation="0" wrapText="false" indent="0" shrinkToFit="false"/>
      <protection locked="true" hidden="false"/>
    </xf>
    <xf numFmtId="164" fontId="24" fillId="18" borderId="8" xfId="63" applyFont="true" applyBorder="true" applyAlignment="true" applyProtection="false">
      <alignment horizontal="center" vertical="bottom" textRotation="0" wrapText="false" indent="0" shrinkToFit="false"/>
      <protection locked="true" hidden="false"/>
    </xf>
    <xf numFmtId="164" fontId="27" fillId="18" borderId="8" xfId="63" applyFont="true" applyBorder="true" applyAlignment="true" applyProtection="false">
      <alignment horizontal="center" vertical="bottom" textRotation="0" wrapText="false" indent="0" shrinkToFit="false"/>
      <protection locked="true" hidden="false"/>
    </xf>
    <xf numFmtId="164" fontId="27" fillId="18" borderId="9" xfId="63" applyFont="true" applyBorder="true" applyAlignment="true" applyProtection="false">
      <alignment horizontal="center" vertical="bottom" textRotation="0" wrapText="false" indent="0" shrinkToFit="false"/>
      <protection locked="true" hidden="false"/>
    </xf>
    <xf numFmtId="164" fontId="26" fillId="0" borderId="8" xfId="63" applyFont="true" applyBorder="true" applyAlignment="true" applyProtection="false">
      <alignment horizontal="center" vertical="bottom" textRotation="0" wrapText="false" indent="0" shrinkToFit="false"/>
      <protection locked="true" hidden="false"/>
    </xf>
    <xf numFmtId="164" fontId="26" fillId="0" borderId="9" xfId="63" applyFont="true" applyBorder="true" applyAlignment="true" applyProtection="false">
      <alignment horizontal="center" vertical="bottom" textRotation="0" wrapText="false" indent="0" shrinkToFit="false"/>
      <protection locked="true" hidden="false"/>
    </xf>
    <xf numFmtId="164" fontId="24" fillId="0" borderId="0" xfId="63" applyFont="true" applyBorder="true" applyAlignment="true" applyProtection="false">
      <alignment horizontal="general" vertical="bottom" textRotation="0" wrapText="false" indent="0" shrinkToFit="false"/>
      <protection locked="true" hidden="false"/>
    </xf>
    <xf numFmtId="164" fontId="24" fillId="0" borderId="10" xfId="63" applyFont="true" applyBorder="true" applyAlignment="true" applyProtection="false">
      <alignment horizontal="general" vertical="bottom" textRotation="0" wrapText="false" indent="0" shrinkToFit="false"/>
      <protection locked="true" hidden="false"/>
    </xf>
    <xf numFmtId="164" fontId="30" fillId="0" borderId="11" xfId="63" applyFont="true" applyBorder="true" applyAlignment="true" applyProtection="false">
      <alignment horizontal="center" vertical="bottom" textRotation="0" wrapText="false" indent="0" shrinkToFit="false"/>
      <protection locked="true" hidden="false"/>
    </xf>
    <xf numFmtId="164" fontId="30" fillId="0" borderId="15" xfId="63" applyFont="true" applyBorder="true" applyAlignment="true" applyProtection="false">
      <alignment horizontal="center" vertical="bottom" textRotation="0" wrapText="false" indent="0" shrinkToFit="false"/>
      <protection locked="true" hidden="false"/>
    </xf>
    <xf numFmtId="164" fontId="30" fillId="0" borderId="38" xfId="63" applyFont="true" applyBorder="true" applyAlignment="true" applyProtection="false">
      <alignment horizontal="center" vertical="bottom" textRotation="0" wrapText="false" indent="0" shrinkToFit="false"/>
      <protection locked="true" hidden="false"/>
    </xf>
    <xf numFmtId="164" fontId="30" fillId="0" borderId="39" xfId="63" applyFont="true" applyBorder="true" applyAlignment="true" applyProtection="false">
      <alignment horizontal="center" vertical="bottom" textRotation="0" wrapText="false" indent="0" shrinkToFit="false"/>
      <protection locked="true" hidden="false"/>
    </xf>
    <xf numFmtId="164" fontId="30" fillId="0" borderId="12" xfId="63" applyFont="true" applyBorder="true" applyAlignment="true" applyProtection="false">
      <alignment horizontal="center" vertical="bottom" textRotation="0" wrapText="false" indent="0" shrinkToFit="false"/>
      <protection locked="true" hidden="false"/>
    </xf>
    <xf numFmtId="164" fontId="30" fillId="0" borderId="32" xfId="63" applyFont="true" applyBorder="true" applyAlignment="true" applyProtection="false">
      <alignment horizontal="center" vertical="bottom" textRotation="0" wrapText="false" indent="0" shrinkToFit="false"/>
      <protection locked="true" hidden="false"/>
    </xf>
    <xf numFmtId="164" fontId="30" fillId="0" borderId="0" xfId="63" applyFont="true" applyBorder="true" applyAlignment="true" applyProtection="false">
      <alignment horizontal="center" vertical="bottom" textRotation="0" wrapText="false" indent="0" shrinkToFit="false"/>
      <protection locked="true" hidden="false"/>
    </xf>
    <xf numFmtId="164" fontId="24" fillId="0" borderId="3" xfId="63" applyFont="true" applyBorder="true" applyAlignment="true" applyProtection="false">
      <alignment horizontal="general" vertical="bottom" textRotation="0" wrapText="false" indent="0" shrinkToFit="false"/>
      <protection locked="true" hidden="false"/>
    </xf>
    <xf numFmtId="164" fontId="30" fillId="20" borderId="8" xfId="63" applyFont="true" applyBorder="true" applyAlignment="true" applyProtection="false">
      <alignment horizontal="general" vertical="bottom" textRotation="0" wrapText="false" indent="0" shrinkToFit="false"/>
      <protection locked="true" hidden="false"/>
    </xf>
    <xf numFmtId="164" fontId="24" fillId="0" borderId="8" xfId="63" applyFont="true" applyBorder="true" applyAlignment="true" applyProtection="false">
      <alignment horizontal="general" vertical="bottom" textRotation="0" wrapText="false" indent="0" shrinkToFit="false"/>
      <protection locked="true" hidden="false"/>
    </xf>
    <xf numFmtId="164" fontId="24" fillId="0" borderId="19" xfId="63" applyFont="true" applyBorder="true" applyAlignment="true" applyProtection="false">
      <alignment horizontal="general" vertical="bottom" textRotation="0" wrapText="false" indent="0" shrinkToFit="false"/>
      <protection locked="true" hidden="false"/>
    </xf>
    <xf numFmtId="173" fontId="24" fillId="0" borderId="21" xfId="47" applyFont="true" applyBorder="true" applyAlignment="true" applyProtection="true">
      <alignment horizontal="general" vertical="bottom" textRotation="0" wrapText="false" indent="0" shrinkToFit="false"/>
      <protection locked="true" hidden="false"/>
    </xf>
    <xf numFmtId="173" fontId="24" fillId="0" borderId="33" xfId="47" applyFont="true" applyBorder="true" applyAlignment="true" applyProtection="true">
      <alignment horizontal="general" vertical="bottom" textRotation="0" wrapText="false" indent="0" shrinkToFit="false"/>
      <protection locked="true" hidden="false"/>
    </xf>
    <xf numFmtId="173" fontId="24" fillId="0" borderId="20" xfId="47" applyFont="true" applyBorder="true" applyAlignment="true" applyProtection="true">
      <alignment horizontal="general" vertical="bottom" textRotation="0" wrapText="false" indent="0" shrinkToFit="false"/>
      <protection locked="true" hidden="false"/>
    </xf>
    <xf numFmtId="173" fontId="24" fillId="0" borderId="22" xfId="47" applyFont="true" applyBorder="true" applyAlignment="true" applyProtection="true">
      <alignment horizontal="general" vertical="bottom" textRotation="0" wrapText="false" indent="0" shrinkToFit="false"/>
      <protection locked="true" hidden="false"/>
    </xf>
    <xf numFmtId="164" fontId="58" fillId="0" borderId="0" xfId="63" applyFont="true" applyBorder="false" applyAlignment="true" applyProtection="false">
      <alignment horizontal="general" vertical="bottom" textRotation="0" wrapText="false" indent="0" shrinkToFit="false"/>
      <protection locked="true" hidden="false"/>
    </xf>
    <xf numFmtId="164" fontId="24" fillId="0" borderId="23" xfId="63" applyFont="true" applyBorder="true" applyAlignment="true" applyProtection="false">
      <alignment horizontal="general" vertical="bottom" textRotation="0" wrapText="false" indent="0" shrinkToFit="false"/>
      <protection locked="true" hidden="false"/>
    </xf>
    <xf numFmtId="173" fontId="24" fillId="0" borderId="25" xfId="47" applyFont="true" applyBorder="true" applyAlignment="true" applyProtection="true">
      <alignment horizontal="general" vertical="bottom" textRotation="0" wrapText="false" indent="0" shrinkToFit="false"/>
      <protection locked="true" hidden="false"/>
    </xf>
    <xf numFmtId="173" fontId="24" fillId="0" borderId="34" xfId="47" applyFont="true" applyBorder="true" applyAlignment="true" applyProtection="true">
      <alignment horizontal="general" vertical="bottom" textRotation="0" wrapText="false" indent="0" shrinkToFit="false"/>
      <protection locked="true" hidden="false"/>
    </xf>
    <xf numFmtId="173" fontId="24" fillId="0" borderId="24" xfId="47" applyFont="true" applyBorder="true" applyAlignment="true" applyProtection="true">
      <alignment horizontal="general" vertical="bottom" textRotation="0" wrapText="false" indent="0" shrinkToFit="false"/>
      <protection locked="true" hidden="false"/>
    </xf>
    <xf numFmtId="173" fontId="24" fillId="0" borderId="26" xfId="47" applyFont="true" applyBorder="true" applyAlignment="true" applyProtection="true">
      <alignment horizontal="general" vertical="bottom" textRotation="0" wrapText="false" indent="0" shrinkToFit="false"/>
      <protection locked="true" hidden="false"/>
    </xf>
    <xf numFmtId="164" fontId="30" fillId="18" borderId="23" xfId="63" applyFont="true" applyBorder="true" applyAlignment="true" applyProtection="false">
      <alignment horizontal="general" vertical="bottom" textRotation="0" wrapText="false" indent="0" shrinkToFit="false"/>
      <protection locked="true" hidden="false"/>
    </xf>
    <xf numFmtId="173" fontId="30" fillId="18" borderId="25" xfId="47" applyFont="true" applyBorder="true" applyAlignment="true" applyProtection="true">
      <alignment horizontal="general" vertical="bottom" textRotation="0" wrapText="false" indent="0" shrinkToFit="false"/>
      <protection locked="true" hidden="false"/>
    </xf>
    <xf numFmtId="173" fontId="30" fillId="18" borderId="34" xfId="47" applyFont="true" applyBorder="true" applyAlignment="true" applyProtection="true">
      <alignment horizontal="general" vertical="bottom" textRotation="0" wrapText="false" indent="0" shrinkToFit="false"/>
      <protection locked="true" hidden="false"/>
    </xf>
    <xf numFmtId="173" fontId="30" fillId="18" borderId="24" xfId="47" applyFont="true" applyBorder="true" applyAlignment="true" applyProtection="true">
      <alignment horizontal="general" vertical="bottom" textRotation="0" wrapText="false" indent="0" shrinkToFit="false"/>
      <protection locked="true" hidden="false"/>
    </xf>
    <xf numFmtId="173" fontId="30" fillId="18" borderId="26" xfId="47" applyFont="true" applyBorder="true" applyAlignment="true" applyProtection="true">
      <alignment horizontal="general" vertical="bottom" textRotation="0" wrapText="false" indent="0" shrinkToFit="false"/>
      <protection locked="true" hidden="false"/>
    </xf>
    <xf numFmtId="164" fontId="34" fillId="0" borderId="0" xfId="63" applyFont="true" applyBorder="false" applyAlignment="true" applyProtection="false">
      <alignment horizontal="general" vertical="bottom" textRotation="0" wrapText="false" indent="0" shrinkToFit="false"/>
      <protection locked="true" hidden="false"/>
    </xf>
    <xf numFmtId="164" fontId="26" fillId="0" borderId="0" xfId="63" applyFont="true" applyBorder="false" applyAlignment="true" applyProtection="false">
      <alignment horizontal="general" vertical="bottom" textRotation="0" wrapText="false" indent="0" shrinkToFit="false"/>
      <protection locked="true" hidden="false"/>
    </xf>
    <xf numFmtId="164" fontId="30" fillId="18" borderId="27" xfId="63" applyFont="true" applyBorder="true" applyAlignment="true" applyProtection="false">
      <alignment horizontal="general" vertical="bottom" textRotation="0" wrapText="false" indent="0" shrinkToFit="false"/>
      <protection locked="true" hidden="false"/>
    </xf>
    <xf numFmtId="173" fontId="30" fillId="18" borderId="29" xfId="47" applyFont="true" applyBorder="true" applyAlignment="true" applyProtection="true">
      <alignment horizontal="general" vertical="bottom" textRotation="0" wrapText="false" indent="0" shrinkToFit="false"/>
      <protection locked="true" hidden="false"/>
    </xf>
    <xf numFmtId="173" fontId="30" fillId="18" borderId="36" xfId="47" applyFont="true" applyBorder="true" applyAlignment="true" applyProtection="true">
      <alignment horizontal="general" vertical="bottom" textRotation="0" wrapText="false" indent="0" shrinkToFit="false"/>
      <protection locked="true" hidden="false"/>
    </xf>
    <xf numFmtId="173" fontId="30" fillId="18" borderId="28" xfId="47" applyFont="true" applyBorder="true" applyAlignment="true" applyProtection="true">
      <alignment horizontal="general" vertical="bottom" textRotation="0" wrapText="false" indent="0" shrinkToFit="false"/>
      <protection locked="true" hidden="false"/>
    </xf>
    <xf numFmtId="173" fontId="30" fillId="18" borderId="30" xfId="47" applyFont="true" applyBorder="true" applyAlignment="true" applyProtection="true">
      <alignment horizontal="general" vertical="bottom" textRotation="0" wrapText="false" indent="0" shrinkToFit="false"/>
      <protection locked="true" hidden="false"/>
    </xf>
    <xf numFmtId="164" fontId="34" fillId="20" borderId="0" xfId="63" applyFont="true" applyBorder="false" applyAlignment="true" applyProtection="false">
      <alignment horizontal="general" vertical="bottom" textRotation="0" wrapText="false" indent="0" shrinkToFit="false"/>
      <protection locked="true" hidden="false"/>
    </xf>
    <xf numFmtId="164" fontId="24" fillId="0" borderId="0" xfId="63" applyFont="true" applyBorder="true" applyAlignment="true" applyProtection="false">
      <alignment horizontal="general" vertical="bottom" textRotation="0" wrapText="false" indent="0" shrinkToFit="false"/>
      <protection locked="true" hidden="false"/>
    </xf>
    <xf numFmtId="193" fontId="24" fillId="0" borderId="0" xfId="47" applyFont="true" applyBorder="true" applyAlignment="true" applyProtection="true">
      <alignment horizontal="general" vertical="bottom" textRotation="0" wrapText="false" indent="0" shrinkToFit="false"/>
      <protection locked="true" hidden="false"/>
    </xf>
    <xf numFmtId="193" fontId="24" fillId="0" borderId="8" xfId="47" applyFont="true" applyBorder="true" applyAlignment="true" applyProtection="true">
      <alignment horizontal="general" vertical="bottom" textRotation="0" wrapText="false" indent="0" shrinkToFit="false"/>
      <protection locked="true" hidden="false"/>
    </xf>
    <xf numFmtId="164" fontId="24" fillId="0" borderId="57" xfId="63" applyFont="true" applyBorder="true" applyAlignment="true" applyProtection="false">
      <alignment horizontal="general" vertical="bottom" textRotation="0" wrapText="false" indent="0" shrinkToFit="false"/>
      <protection locked="true" hidden="false"/>
    </xf>
    <xf numFmtId="164" fontId="24" fillId="0" borderId="40" xfId="63" applyFont="true" applyBorder="true" applyAlignment="true" applyProtection="false">
      <alignment horizontal="general" vertical="bottom" textRotation="0" wrapText="false" indent="0" shrinkToFit="false"/>
      <protection locked="true" hidden="false"/>
    </xf>
    <xf numFmtId="164" fontId="30" fillId="18" borderId="40" xfId="63" applyFont="true" applyBorder="true" applyAlignment="true" applyProtection="false">
      <alignment horizontal="general" vertical="bottom" textRotation="0" wrapText="true" indent="0" shrinkToFit="false"/>
      <protection locked="true" hidden="false"/>
    </xf>
    <xf numFmtId="164" fontId="30" fillId="0" borderId="0" xfId="63" applyFont="true" applyBorder="false" applyAlignment="true" applyProtection="false">
      <alignment horizontal="general" vertical="bottom" textRotation="0" wrapText="false" indent="0" shrinkToFit="false"/>
      <protection locked="true" hidden="false"/>
    </xf>
    <xf numFmtId="173" fontId="24" fillId="0" borderId="25" xfId="63" applyFont="true" applyBorder="true" applyAlignment="true" applyProtection="false">
      <alignment horizontal="general" vertical="bottom" textRotation="0" wrapText="false" indent="0" shrinkToFit="false"/>
      <protection locked="true" hidden="false"/>
    </xf>
    <xf numFmtId="173" fontId="24" fillId="0" borderId="34" xfId="63" applyFont="true" applyBorder="true" applyAlignment="true" applyProtection="false">
      <alignment horizontal="general" vertical="bottom" textRotation="0" wrapText="false" indent="0" shrinkToFit="false"/>
      <protection locked="true" hidden="false"/>
    </xf>
    <xf numFmtId="173" fontId="24" fillId="0" borderId="24" xfId="63" applyFont="true" applyBorder="true" applyAlignment="true" applyProtection="false">
      <alignment horizontal="general" vertical="bottom" textRotation="0" wrapText="false" indent="0" shrinkToFit="false"/>
      <protection locked="true" hidden="false"/>
    </xf>
    <xf numFmtId="173" fontId="24" fillId="0" borderId="26" xfId="63" applyFont="true" applyBorder="true" applyAlignment="true" applyProtection="false">
      <alignment horizontal="general" vertical="bottom" textRotation="0" wrapText="false" indent="0" shrinkToFit="false"/>
      <protection locked="true" hidden="false"/>
    </xf>
    <xf numFmtId="164" fontId="30" fillId="18" borderId="35" xfId="63" applyFont="true" applyBorder="true" applyAlignment="true" applyProtection="false">
      <alignment horizontal="general" vertical="bottom" textRotation="0" wrapText="false" indent="0" shrinkToFit="false"/>
      <protection locked="true" hidden="false"/>
    </xf>
    <xf numFmtId="173" fontId="30" fillId="18" borderId="29" xfId="63" applyFont="true" applyBorder="true" applyAlignment="true" applyProtection="false">
      <alignment horizontal="general" vertical="bottom" textRotation="0" wrapText="false" indent="0" shrinkToFit="false"/>
      <protection locked="true" hidden="false"/>
    </xf>
    <xf numFmtId="173" fontId="30" fillId="18" borderId="36" xfId="63" applyFont="true" applyBorder="true" applyAlignment="true" applyProtection="false">
      <alignment horizontal="general" vertical="bottom" textRotation="0" wrapText="false" indent="0" shrinkToFit="false"/>
      <protection locked="true" hidden="false"/>
    </xf>
    <xf numFmtId="173" fontId="30" fillId="18" borderId="28" xfId="63" applyFont="true" applyBorder="true" applyAlignment="true" applyProtection="false">
      <alignment horizontal="general" vertical="bottom" textRotation="0" wrapText="false" indent="0" shrinkToFit="false"/>
      <protection locked="true" hidden="false"/>
    </xf>
    <xf numFmtId="173" fontId="30" fillId="18" borderId="30" xfId="63" applyFont="true" applyBorder="true" applyAlignment="true" applyProtection="false">
      <alignment horizontal="general" vertical="bottom" textRotation="0" wrapText="false" indent="0" shrinkToFit="false"/>
      <protection locked="true" hidden="false"/>
    </xf>
    <xf numFmtId="164" fontId="24" fillId="20" borderId="0" xfId="63" applyFont="true" applyBorder="true" applyAlignment="true" applyProtection="false">
      <alignment horizontal="general" vertical="bottom" textRotation="0" wrapText="false" indent="0" shrinkToFit="false"/>
      <protection locked="true" hidden="false"/>
    </xf>
    <xf numFmtId="171" fontId="24" fillId="20" borderId="0" xfId="63" applyFont="true" applyBorder="true" applyAlignment="true" applyProtection="false">
      <alignment horizontal="general" vertical="bottom" textRotation="0" wrapText="false" indent="0" shrinkToFit="false"/>
      <protection locked="true" hidden="false"/>
    </xf>
    <xf numFmtId="164" fontId="24" fillId="20" borderId="0" xfId="63" applyFont="true" applyBorder="false" applyAlignment="true" applyProtection="false">
      <alignment horizontal="general" vertical="bottom" textRotation="0" wrapText="false" indent="0" shrinkToFit="false"/>
      <protection locked="true" hidden="false"/>
    </xf>
    <xf numFmtId="164" fontId="24" fillId="0" borderId="10" xfId="63" applyFont="true" applyBorder="true" applyAlignment="true" applyProtection="false">
      <alignment horizontal="general" vertical="bottom" textRotation="0" wrapText="true" indent="0" shrinkToFit="false"/>
      <protection locked="true" hidden="false"/>
    </xf>
    <xf numFmtId="228" fontId="24" fillId="0" borderId="11" xfId="47" applyFont="true" applyBorder="true" applyAlignment="true" applyProtection="true">
      <alignment horizontal="general" vertical="bottom" textRotation="0" wrapText="false" indent="0" shrinkToFit="false"/>
      <protection locked="true" hidden="false"/>
    </xf>
    <xf numFmtId="228" fontId="24" fillId="0" borderId="38" xfId="47" applyFont="true" applyBorder="true" applyAlignment="true" applyProtection="true">
      <alignment horizontal="general" vertical="bottom" textRotation="0" wrapText="false" indent="0" shrinkToFit="false"/>
      <protection locked="true" hidden="false"/>
    </xf>
    <xf numFmtId="228" fontId="24" fillId="0" borderId="15" xfId="47" applyFont="true" applyBorder="true" applyAlignment="true" applyProtection="true">
      <alignment horizontal="general" vertical="bottom" textRotation="0" wrapText="false" indent="0" shrinkToFit="false"/>
      <protection locked="true" hidden="false"/>
    </xf>
    <xf numFmtId="228" fontId="24" fillId="0" borderId="12" xfId="47" applyFont="true" applyBorder="true" applyAlignment="true" applyProtection="true">
      <alignment horizontal="general" vertical="bottom" textRotation="0" wrapText="false" indent="0" shrinkToFit="false"/>
      <protection locked="true" hidden="false"/>
    </xf>
    <xf numFmtId="164" fontId="24" fillId="0" borderId="0" xfId="63" applyFont="true" applyBorder="true" applyAlignment="true" applyProtection="false">
      <alignment horizontal="general" vertical="bottom" textRotation="0" wrapText="true" indent="0" shrinkToFit="false"/>
      <protection locked="true" hidden="false"/>
    </xf>
    <xf numFmtId="228" fontId="24" fillId="0" borderId="0" xfId="47" applyFont="true" applyBorder="true" applyAlignment="true" applyProtection="true">
      <alignment horizontal="general" vertical="bottom" textRotation="0" wrapText="false" indent="0" shrinkToFit="false"/>
      <protection locked="true" hidden="false"/>
    </xf>
    <xf numFmtId="228" fontId="24" fillId="0" borderId="11" xfId="63" applyFont="true" applyBorder="true" applyAlignment="true" applyProtection="false">
      <alignment horizontal="general" vertical="bottom" textRotation="0" wrapText="false" indent="0" shrinkToFit="false"/>
      <protection locked="true" hidden="false"/>
    </xf>
    <xf numFmtId="228" fontId="24" fillId="0" borderId="38" xfId="63" applyFont="true" applyBorder="true" applyAlignment="true" applyProtection="false">
      <alignment horizontal="general" vertical="bottom" textRotation="0" wrapText="false" indent="0" shrinkToFit="false"/>
      <protection locked="true" hidden="false"/>
    </xf>
    <xf numFmtId="228" fontId="24" fillId="0" borderId="15" xfId="63" applyFont="true" applyBorder="true" applyAlignment="true" applyProtection="false">
      <alignment horizontal="general" vertical="bottom" textRotation="0" wrapText="false" indent="0" shrinkToFit="false"/>
      <protection locked="true" hidden="false"/>
    </xf>
    <xf numFmtId="228" fontId="24" fillId="0" borderId="12" xfId="63" applyFont="true" applyBorder="true" applyAlignment="true" applyProtection="false">
      <alignment horizontal="general" vertical="bottom" textRotation="0" wrapText="false" indent="0" shrinkToFit="false"/>
      <protection locked="true" hidden="false"/>
    </xf>
    <xf numFmtId="165" fontId="24" fillId="0" borderId="0" xfId="47" applyFont="true" applyBorder="true" applyAlignment="true" applyProtection="true">
      <alignment horizontal="general" vertical="bottom" textRotation="0" wrapText="false" indent="0" shrinkToFit="false"/>
      <protection locked="true" hidden="false"/>
    </xf>
    <xf numFmtId="165" fontId="24" fillId="0" borderId="8" xfId="47" applyFont="true" applyBorder="true" applyAlignment="true" applyProtection="true">
      <alignment horizontal="general" vertical="bottom" textRotation="0" wrapText="false" indent="0" shrinkToFit="false"/>
      <protection locked="true" hidden="false"/>
    </xf>
    <xf numFmtId="171" fontId="24" fillId="0" borderId="0" xfId="63" applyFont="true" applyBorder="true" applyAlignment="true" applyProtection="false">
      <alignment horizontal="general" vertical="bottom" textRotation="0" wrapText="false" indent="0" shrinkToFit="false"/>
      <protection locked="true" hidden="false"/>
    </xf>
    <xf numFmtId="201" fontId="24" fillId="0" borderId="0" xfId="63" applyFont="true" applyBorder="true" applyAlignment="true" applyProtection="false">
      <alignment horizontal="general" vertical="bottom" textRotation="0" wrapText="false" indent="0" shrinkToFit="false"/>
      <protection locked="true" hidden="false"/>
    </xf>
    <xf numFmtId="164" fontId="24" fillId="20" borderId="57" xfId="63" applyFont="true" applyBorder="true" applyAlignment="true" applyProtection="false">
      <alignment horizontal="general" vertical="bottom" textRotation="0" wrapText="false" indent="0" shrinkToFit="false"/>
      <protection locked="true" hidden="false"/>
    </xf>
    <xf numFmtId="193" fontId="24" fillId="0" borderId="21" xfId="63" applyFont="true" applyBorder="true" applyAlignment="true" applyProtection="false">
      <alignment horizontal="general" vertical="bottom" textRotation="0" wrapText="false" indent="0" shrinkToFit="false"/>
      <protection locked="true" hidden="false"/>
    </xf>
    <xf numFmtId="193" fontId="24" fillId="0" borderId="33" xfId="63" applyFont="true" applyBorder="true" applyAlignment="true" applyProtection="false">
      <alignment horizontal="general" vertical="bottom" textRotation="0" wrapText="false" indent="0" shrinkToFit="false"/>
      <protection locked="true" hidden="false"/>
    </xf>
    <xf numFmtId="193" fontId="24" fillId="0" borderId="22" xfId="63" applyFont="true" applyBorder="true" applyAlignment="true" applyProtection="false">
      <alignment horizontal="general" vertical="bottom" textRotation="0" wrapText="false" indent="0" shrinkToFit="false"/>
      <protection locked="true" hidden="false"/>
    </xf>
    <xf numFmtId="164" fontId="30" fillId="18" borderId="35" xfId="63" applyFont="true" applyBorder="true" applyAlignment="true" applyProtection="false">
      <alignment horizontal="general" vertical="bottom" textRotation="0" wrapText="true" indent="0" shrinkToFit="false"/>
      <protection locked="true" hidden="false"/>
    </xf>
    <xf numFmtId="187" fontId="24" fillId="18" borderId="29" xfId="63" applyFont="true" applyBorder="true" applyAlignment="true" applyProtection="false">
      <alignment horizontal="general" vertical="bottom" textRotation="0" wrapText="false" indent="0" shrinkToFit="false"/>
      <protection locked="true" hidden="false"/>
    </xf>
    <xf numFmtId="187" fontId="24" fillId="18" borderId="36" xfId="63" applyFont="true" applyBorder="true" applyAlignment="true" applyProtection="false">
      <alignment horizontal="general" vertical="bottom" textRotation="0" wrapText="false" indent="0" shrinkToFit="false"/>
      <protection locked="true" hidden="false"/>
    </xf>
    <xf numFmtId="187" fontId="24" fillId="18" borderId="28" xfId="63" applyFont="true" applyBorder="true" applyAlignment="true" applyProtection="false">
      <alignment horizontal="general" vertical="bottom" textRotation="0" wrapText="false" indent="0" shrinkToFit="false"/>
      <protection locked="true" hidden="false"/>
    </xf>
    <xf numFmtId="187" fontId="24" fillId="18" borderId="30" xfId="63" applyFont="true" applyBorder="true" applyAlignment="true" applyProtection="false">
      <alignment horizontal="general" vertical="bottom" textRotation="0" wrapText="false" indent="0" shrinkToFit="false"/>
      <protection locked="true" hidden="false"/>
    </xf>
    <xf numFmtId="164" fontId="29" fillId="0" borderId="0" xfId="63" applyFont="true" applyBorder="true" applyAlignment="true" applyProtection="false">
      <alignment horizontal="general" vertical="bottom" textRotation="0" wrapText="false" indent="0" shrinkToFit="false"/>
      <protection locked="true" hidden="false"/>
    </xf>
    <xf numFmtId="171" fontId="29" fillId="0" borderId="0" xfId="63" applyFont="true" applyBorder="true" applyAlignment="true" applyProtection="false">
      <alignment horizontal="general" vertical="bottom" textRotation="0" wrapText="false" indent="0" shrinkToFit="false"/>
      <protection locked="true" hidden="false"/>
    </xf>
    <xf numFmtId="171" fontId="29" fillId="20" borderId="0" xfId="63" applyFont="true" applyBorder="true" applyAlignment="true" applyProtection="false">
      <alignment horizontal="general" vertical="bottom" textRotation="0" wrapText="false" indent="0" shrinkToFit="false"/>
      <protection locked="true" hidden="false"/>
    </xf>
    <xf numFmtId="164" fontId="29" fillId="20" borderId="0" xfId="63" applyFont="true" applyBorder="true" applyAlignment="true" applyProtection="false">
      <alignment horizontal="general" vertical="bottom" textRotation="0" wrapText="false" indent="0" shrinkToFit="false"/>
      <protection locked="true" hidden="false"/>
    </xf>
    <xf numFmtId="164" fontId="0" fillId="18" borderId="2" xfId="0" applyFont="false" applyBorder="true" applyAlignment="true" applyProtection="false">
      <alignment horizontal="center" vertical="bottom" textRotation="0" wrapText="false" indent="0" shrinkToFit="false"/>
      <protection locked="true" hidden="false"/>
    </xf>
    <xf numFmtId="164" fontId="0" fillId="18" borderId="3" xfId="0" applyFont="false" applyBorder="true" applyAlignment="true" applyProtection="false">
      <alignment horizontal="center" vertical="bottom" textRotation="0" wrapText="false" indent="0" shrinkToFit="false"/>
      <protection locked="true" hidden="false"/>
    </xf>
    <xf numFmtId="164" fontId="28" fillId="18" borderId="4" xfId="0" applyFont="true" applyBorder="true" applyAlignment="true" applyProtection="false">
      <alignment horizontal="center" vertical="bottom" textRotation="0" wrapText="false" indent="0" shrinkToFit="false"/>
      <protection locked="true" hidden="false"/>
    </xf>
    <xf numFmtId="164" fontId="28" fillId="0" borderId="2" xfId="0" applyFont="true" applyBorder="true" applyAlignment="true" applyProtection="false">
      <alignment horizontal="center" vertical="bottom" textRotation="0" wrapText="false" indent="0" shrinkToFit="false"/>
      <protection locked="true" hidden="false"/>
    </xf>
    <xf numFmtId="164" fontId="22" fillId="18" borderId="5" xfId="0" applyFont="true" applyBorder="true" applyAlignment="true" applyProtection="false">
      <alignment horizontal="center" vertical="bottom" textRotation="0" wrapText="false" indent="0" shrinkToFit="false"/>
      <protection locked="true" hidden="false"/>
    </xf>
    <xf numFmtId="164" fontId="72" fillId="18" borderId="0" xfId="0" applyFont="true" applyBorder="false" applyAlignment="true" applyProtection="false">
      <alignment horizontal="center" vertical="bottom" textRotation="0" wrapText="false" indent="0" shrinkToFit="false"/>
      <protection locked="true" hidden="false"/>
    </xf>
    <xf numFmtId="164" fontId="72" fillId="18" borderId="1" xfId="0" applyFont="true" applyBorder="true" applyAlignment="true" applyProtection="false">
      <alignment horizontal="center" vertical="bottom" textRotation="0" wrapText="false" indent="0" shrinkToFit="false"/>
      <protection locked="true" hidden="false"/>
    </xf>
    <xf numFmtId="164" fontId="0" fillId="18" borderId="7" xfId="0" applyFont="false" applyBorder="true" applyAlignment="true" applyProtection="false">
      <alignment horizontal="center" vertical="bottom" textRotation="0" wrapText="false" indent="0" shrinkToFit="false"/>
      <protection locked="true" hidden="false"/>
    </xf>
    <xf numFmtId="164" fontId="0" fillId="18" borderId="8" xfId="0" applyFont="false" applyBorder="true" applyAlignment="true" applyProtection="false">
      <alignment horizontal="center" vertical="bottom" textRotation="0" wrapText="false" indent="0" shrinkToFit="false"/>
      <protection locked="true" hidden="false"/>
    </xf>
    <xf numFmtId="164" fontId="28" fillId="18" borderId="9" xfId="0" applyFont="true" applyBorder="true" applyAlignment="true" applyProtection="false">
      <alignment horizontal="center" vertical="bottom" textRotation="0" wrapText="false" indent="0" shrinkToFit="false"/>
      <protection locked="true" hidden="false"/>
    </xf>
    <xf numFmtId="164" fontId="28" fillId="0" borderId="7" xfId="0" applyFont="true" applyBorder="true" applyAlignment="true" applyProtection="false">
      <alignment horizontal="center" vertical="bottom" textRotation="0" wrapText="false" indent="0" shrinkToFit="false"/>
      <protection locked="true" hidden="false"/>
    </xf>
    <xf numFmtId="164" fontId="59" fillId="0" borderId="0" xfId="0" applyFont="true" applyBorder="true" applyAlignment="true" applyProtection="false">
      <alignment horizontal="left" vertical="bottom" textRotation="0" wrapText="false" indent="0" shrinkToFit="false"/>
      <protection locked="true" hidden="false"/>
    </xf>
    <xf numFmtId="164" fontId="30" fillId="0" borderId="32" xfId="0" applyFont="true" applyBorder="true" applyAlignment="true" applyProtection="false">
      <alignment horizontal="center" vertical="bottom" textRotation="0" wrapText="false" indent="0" shrinkToFit="true"/>
      <protection locked="true" hidden="false"/>
    </xf>
    <xf numFmtId="164" fontId="30" fillId="0" borderId="89" xfId="0" applyFont="true" applyBorder="true" applyAlignment="true" applyProtection="false">
      <alignment horizontal="center" vertical="bottom" textRotation="0" wrapText="false" indent="0" shrinkToFit="true"/>
      <protection locked="true" hidden="false"/>
    </xf>
    <xf numFmtId="164" fontId="30" fillId="0" borderId="67" xfId="0" applyFont="true" applyBorder="true" applyAlignment="true" applyProtection="false">
      <alignment horizontal="center" vertical="bottom" textRotation="0" wrapText="false" indent="0" shrinkToFit="true"/>
      <protection locked="true" hidden="false"/>
    </xf>
    <xf numFmtId="179" fontId="30" fillId="0" borderId="32" xfId="0" applyFont="true" applyBorder="true" applyAlignment="true" applyProtection="false">
      <alignment horizontal="left" vertical="bottom" textRotation="0" wrapText="false" indent="0" shrinkToFit="false"/>
      <protection locked="true" hidden="false"/>
    </xf>
    <xf numFmtId="228" fontId="24" fillId="0" borderId="32" xfId="0" applyFont="true" applyBorder="true" applyAlignment="true" applyProtection="false">
      <alignment horizontal="center" vertical="bottom" textRotation="0" wrapText="false" indent="0" shrinkToFit="true"/>
      <protection locked="true" hidden="false"/>
    </xf>
    <xf numFmtId="228" fontId="24" fillId="0" borderId="32" xfId="0" applyFont="true" applyBorder="true" applyAlignment="true" applyProtection="false">
      <alignment horizontal="right" vertical="bottom" textRotation="0" wrapText="false" indent="0" shrinkToFit="true"/>
      <protection locked="true" hidden="false"/>
    </xf>
    <xf numFmtId="228" fontId="24" fillId="0" borderId="89" xfId="0" applyFont="true" applyBorder="true" applyAlignment="true" applyProtection="false">
      <alignment horizontal="right" vertical="bottom" textRotation="0" wrapText="false" indent="0" shrinkToFit="true"/>
      <protection locked="true" hidden="false"/>
    </xf>
    <xf numFmtId="179" fontId="30" fillId="0" borderId="32" xfId="0" applyFont="true" applyBorder="true" applyAlignment="true" applyProtection="false">
      <alignment horizontal="left" vertical="bottom" textRotation="0" wrapText="true" indent="0" shrinkToFit="false"/>
      <protection locked="true" hidden="false"/>
    </xf>
    <xf numFmtId="164" fontId="30" fillId="20" borderId="32" xfId="0" applyFont="true" applyBorder="true" applyAlignment="true" applyProtection="false">
      <alignment horizontal="general" vertical="bottom" textRotation="0" wrapText="false" indent="0" shrinkToFit="false"/>
      <protection locked="true" hidden="false"/>
    </xf>
    <xf numFmtId="179" fontId="59" fillId="0" borderId="0" xfId="0" applyFont="true" applyBorder="tru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true"/>
      <protection locked="true" hidden="false"/>
    </xf>
    <xf numFmtId="164" fontId="28" fillId="0" borderId="0" xfId="0" applyFont="true" applyBorder="false" applyAlignment="true" applyProtection="false">
      <alignment horizontal="general" vertical="bottom" textRotation="0" wrapText="false" indent="0" shrinkToFit="true"/>
      <protection locked="true" hidden="false"/>
    </xf>
    <xf numFmtId="164" fontId="30" fillId="0" borderId="0" xfId="0" applyFont="true" applyBorder="true" applyAlignment="true" applyProtection="false">
      <alignment horizontal="center" vertical="bottom" textRotation="0" wrapText="false" indent="0" shrinkToFit="true"/>
      <protection locked="true" hidden="false"/>
    </xf>
    <xf numFmtId="228" fontId="24" fillId="0" borderId="0" xfId="0" applyFont="true" applyBorder="true" applyAlignment="true" applyProtection="false">
      <alignment horizontal="right" vertical="bottom" textRotation="0" wrapText="false" indent="0" shrinkToFit="true"/>
      <protection locked="true" hidden="false"/>
    </xf>
    <xf numFmtId="179" fontId="24" fillId="0" borderId="0" xfId="0" applyFont="true" applyBorder="true" applyAlignment="true" applyProtection="false">
      <alignment horizontal="left" vertical="bottom" textRotation="0" wrapText="false" indent="0" shrinkToFit="false"/>
      <protection locked="true" hidden="false"/>
    </xf>
    <xf numFmtId="164" fontId="86" fillId="0" borderId="0" xfId="0" applyFont="true" applyBorder="false" applyAlignment="true" applyProtection="false">
      <alignment horizontal="general" vertical="bottom" textRotation="0" wrapText="false" indent="0" shrinkToFit="false"/>
      <protection locked="true" hidden="false"/>
    </xf>
    <xf numFmtId="164" fontId="33" fillId="0" borderId="0" xfId="0" applyFont="true" applyBorder="true" applyAlignment="true" applyProtection="false">
      <alignment horizontal="general" vertical="bottom" textRotation="0" wrapText="false" indent="0" shrinkToFit="false"/>
      <protection locked="true" hidden="false"/>
    </xf>
    <xf numFmtId="164" fontId="55" fillId="0" borderId="0" xfId="0" applyFont="true" applyBorder="false" applyAlignment="true" applyProtection="false">
      <alignment horizontal="general" vertical="bottom" textRotation="0" wrapText="false" indent="0" shrinkToFit="false"/>
      <protection locked="true" hidden="false"/>
    </xf>
    <xf numFmtId="164" fontId="24" fillId="0" borderId="0" xfId="0" applyFont="true" applyBorder="false" applyAlignment="true" applyProtection="false">
      <alignment horizontal="left" vertical="bottom" textRotation="0" wrapText="false" indent="0" shrinkToFit="false"/>
      <protection locked="true" hidden="false"/>
    </xf>
    <xf numFmtId="164" fontId="28" fillId="0" borderId="2" xfId="0" applyFont="true" applyBorder="true" applyAlignment="true" applyProtection="false">
      <alignment horizontal="general" vertical="bottom" textRotation="0" wrapText="false" indent="0" shrinkToFit="false"/>
      <protection locked="true" hidden="false"/>
    </xf>
    <xf numFmtId="164" fontId="28" fillId="0" borderId="7" xfId="0" applyFont="true" applyBorder="true" applyAlignment="true" applyProtection="false">
      <alignment horizontal="general" vertical="bottom" textRotation="0" wrapText="false" indent="0" shrinkToFit="false"/>
      <protection locked="true" hidden="false"/>
    </xf>
    <xf numFmtId="164" fontId="27" fillId="18" borderId="7" xfId="0" applyFont="true" applyBorder="true" applyAlignment="true" applyProtection="false">
      <alignment horizontal="center" vertical="bottom" textRotation="0" wrapText="false" indent="0" shrinkToFit="false"/>
      <protection locked="true" hidden="false"/>
    </xf>
    <xf numFmtId="164" fontId="30" fillId="0" borderId="89" xfId="0" applyFont="true" applyBorder="true" applyAlignment="true" applyProtection="false">
      <alignment horizontal="center" vertical="bottom" textRotation="0" wrapText="false" indent="0" shrinkToFit="false"/>
      <protection locked="true" hidden="false"/>
    </xf>
    <xf numFmtId="228" fontId="24" fillId="0" borderId="67" xfId="0" applyFont="true" applyBorder="true" applyAlignment="true" applyProtection="false">
      <alignment horizontal="center" vertical="bottom" textRotation="0" wrapText="false" indent="0" shrinkToFit="false"/>
      <protection locked="true" hidden="false"/>
    </xf>
    <xf numFmtId="228" fontId="24" fillId="0" borderId="32" xfId="0" applyFont="true" applyBorder="true" applyAlignment="true" applyProtection="false">
      <alignment horizontal="general" vertical="bottom" textRotation="0" wrapText="false" indent="0" shrinkToFit="false"/>
      <protection locked="true" hidden="false"/>
    </xf>
    <xf numFmtId="228" fontId="24" fillId="0" borderId="89" xfId="0" applyFont="true" applyBorder="true" applyAlignment="true" applyProtection="false">
      <alignment horizontal="general" vertical="bottom" textRotation="0" wrapText="false" indent="0" shrinkToFit="false"/>
      <protection locked="true" hidden="false"/>
    </xf>
    <xf numFmtId="228" fontId="24" fillId="0" borderId="32" xfId="0" applyFont="true" applyBorder="true" applyAlignment="true" applyProtection="false">
      <alignment horizontal="center" vertical="bottom" textRotation="0" wrapText="false" indent="0" shrinkToFit="false"/>
      <protection locked="true" hidden="false"/>
    </xf>
    <xf numFmtId="164" fontId="72" fillId="0" borderId="0" xfId="0" applyFont="true" applyBorder="false" applyAlignment="false" applyProtection="false">
      <alignment horizontal="general" vertical="bottom" textRotation="0" wrapText="false" indent="0" shrinkToFit="false"/>
      <protection locked="true" hidden="false"/>
    </xf>
    <xf numFmtId="228" fontId="24" fillId="0" borderId="0" xfId="0" applyFont="true" applyBorder="true" applyAlignment="true" applyProtection="false">
      <alignment horizontal="center" vertical="bottom" textRotation="0" wrapText="false" indent="0" shrinkToFit="false"/>
      <protection locked="true" hidden="false"/>
    </xf>
    <xf numFmtId="228" fontId="24" fillId="0" borderId="3" xfId="0" applyFont="true" applyBorder="true" applyAlignment="true" applyProtection="false">
      <alignment horizontal="center" vertical="bottom" textRotation="0" wrapText="false" indent="0" shrinkToFit="false"/>
      <protection locked="true" hidden="false"/>
    </xf>
    <xf numFmtId="164" fontId="59" fillId="0" borderId="0" xfId="0" applyFont="true" applyBorder="false" applyAlignment="false" applyProtection="false">
      <alignment horizontal="general" vertical="bottom" textRotation="0" wrapText="false" indent="0" shrinkToFit="false"/>
      <protection locked="true" hidden="false"/>
    </xf>
    <xf numFmtId="201" fontId="24" fillId="0" borderId="32" xfId="0" applyFont="true" applyBorder="true" applyAlignment="true" applyProtection="false">
      <alignment horizontal="center" vertical="bottom" textRotation="0" wrapText="false" indent="0" shrinkToFit="false"/>
      <protection locked="true" hidden="false"/>
    </xf>
    <xf numFmtId="201" fontId="24" fillId="0" borderId="89" xfId="0" applyFont="true" applyBorder="true" applyAlignment="true" applyProtection="false">
      <alignment horizontal="center" vertical="bottom" textRotation="0" wrapText="false" indent="0" shrinkToFit="false"/>
      <protection locked="true" hidden="false"/>
    </xf>
    <xf numFmtId="164" fontId="24" fillId="0" borderId="32" xfId="0" applyFont="true" applyBorder="true" applyAlignment="true" applyProtection="false">
      <alignment horizontal="center" vertical="bottom" textRotation="0" wrapText="false" indent="0" shrinkToFit="false"/>
      <protection locked="true" hidden="false"/>
    </xf>
    <xf numFmtId="164" fontId="24" fillId="0" borderId="89"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4" fontId="28" fillId="0" borderId="0" xfId="0" applyFont="true" applyBorder="false" applyAlignment="true" applyProtection="false">
      <alignment horizontal="general" vertical="bottom" textRotation="0" wrapText="false" indent="0" shrinkToFit="false"/>
      <protection locked="true" hidden="false"/>
    </xf>
    <xf numFmtId="164" fontId="87" fillId="0" borderId="0" xfId="0" applyFont="true" applyBorder="false" applyAlignment="false" applyProtection="false">
      <alignment horizontal="general" vertical="bottom" textRotation="0" wrapText="false" indent="0" shrinkToFit="false"/>
      <protection locked="true" hidden="false"/>
    </xf>
    <xf numFmtId="164" fontId="0" fillId="0" borderId="3" xfId="0" applyFont="false" applyBorder="true" applyAlignment="true" applyProtection="false">
      <alignment horizontal="general" vertical="bottom" textRotation="0" wrapText="false" indent="0" shrinkToFit="false"/>
      <protection locked="true" hidden="false"/>
    </xf>
    <xf numFmtId="164" fontId="0" fillId="0" borderId="8" xfId="0" applyFont="false" applyBorder="true" applyAlignment="true" applyProtection="false">
      <alignment horizontal="general" vertical="bottom" textRotation="0" wrapText="false" indent="0" shrinkToFit="false"/>
      <protection locked="true" hidden="false"/>
    </xf>
    <xf numFmtId="164" fontId="30" fillId="0" borderId="31" xfId="0" applyFont="true" applyBorder="true" applyAlignment="true" applyProtection="false">
      <alignment horizontal="center" vertical="bottom" textRotation="0" wrapText="false" indent="0" shrinkToFit="true"/>
      <protection locked="true" hidden="false"/>
    </xf>
    <xf numFmtId="201" fontId="24" fillId="0" borderId="67" xfId="0" applyFont="true" applyBorder="true" applyAlignment="true" applyProtection="false">
      <alignment horizontal="center" vertical="bottom" textRotation="0" wrapText="false" indent="0" shrinkToFit="false"/>
      <protection locked="true" hidden="false"/>
    </xf>
    <xf numFmtId="201" fontId="24" fillId="0" borderId="31" xfId="0" applyFont="true" applyBorder="true" applyAlignment="true" applyProtection="false">
      <alignment horizontal="general" vertical="bottom" textRotation="0" wrapText="false" indent="0" shrinkToFit="false"/>
      <protection locked="true" hidden="false"/>
    </xf>
    <xf numFmtId="201" fontId="24" fillId="0" borderId="89" xfId="0" applyFont="true" applyBorder="true" applyAlignment="true" applyProtection="false">
      <alignment horizontal="general" vertical="bottom" textRotation="0" wrapText="false" indent="0" shrinkToFit="false"/>
      <protection locked="true" hidden="false"/>
    </xf>
    <xf numFmtId="164" fontId="59" fillId="0" borderId="0" xfId="0" applyFont="true" applyBorder="true" applyAlignment="true" applyProtection="false">
      <alignment horizontal="general" vertical="bottom" textRotation="0" wrapText="false" indent="0" shrinkToFit="false"/>
      <protection locked="true" hidden="false"/>
    </xf>
    <xf numFmtId="201" fontId="24" fillId="0" borderId="31" xfId="0" applyFont="true" applyBorder="true" applyAlignment="true" applyProtection="false">
      <alignment horizontal="center" vertical="bottom" textRotation="0" wrapText="false" indent="0" shrinkToFit="false"/>
      <protection locked="true" hidden="false"/>
    </xf>
    <xf numFmtId="201" fontId="24" fillId="0" borderId="32" xfId="0" applyFont="true" applyBorder="true" applyAlignment="true" applyProtection="false">
      <alignment horizontal="center" vertical="bottom" textRotation="0" wrapText="false" indent="0" shrinkToFit="false"/>
      <protection locked="true" hidden="false"/>
    </xf>
    <xf numFmtId="179" fontId="30" fillId="0" borderId="0" xfId="0" applyFont="true" applyBorder="true" applyAlignment="true" applyProtection="false">
      <alignment horizontal="left" vertical="bottom" textRotation="0" wrapText="false" indent="0" shrinkToFit="false"/>
      <protection locked="true" hidden="false"/>
    </xf>
    <xf numFmtId="164" fontId="28" fillId="0" borderId="4" xfId="0" applyFont="true" applyBorder="true" applyAlignment="true" applyProtection="false">
      <alignment horizontal="center" vertical="bottom" textRotation="0" wrapText="false" indent="0" shrinkToFit="true"/>
      <protection locked="true" hidden="false"/>
    </xf>
    <xf numFmtId="164" fontId="28" fillId="0" borderId="9" xfId="0" applyFont="true" applyBorder="true" applyAlignment="true" applyProtection="false">
      <alignment horizontal="center" vertical="bottom" textRotation="0" wrapText="false" indent="0" shrinkToFit="true"/>
      <protection locked="true" hidden="false"/>
    </xf>
    <xf numFmtId="164" fontId="0" fillId="0" borderId="0" xfId="0" applyFont="true" applyBorder="false" applyAlignment="true" applyProtection="false">
      <alignment horizontal="general" vertical="bottom" textRotation="0" wrapText="false" indent="0" shrinkToFit="true"/>
      <protection locked="true" hidden="false"/>
    </xf>
    <xf numFmtId="201" fontId="24" fillId="20" borderId="67" xfId="0" applyFont="true" applyBorder="true" applyAlignment="true" applyProtection="false">
      <alignment horizontal="center" vertical="bottom" textRotation="0" wrapText="false" indent="0" shrinkToFit="true"/>
      <protection locked="true" hidden="false"/>
    </xf>
    <xf numFmtId="201" fontId="24" fillId="20" borderId="32" xfId="0" applyFont="true" applyBorder="true" applyAlignment="true" applyProtection="false">
      <alignment horizontal="general" vertical="bottom" textRotation="0" wrapText="false" indent="0" shrinkToFit="true"/>
      <protection locked="true" hidden="false"/>
    </xf>
    <xf numFmtId="201" fontId="24" fillId="20" borderId="89" xfId="0" applyFont="true" applyBorder="true" applyAlignment="true" applyProtection="false">
      <alignment horizontal="general" vertical="bottom" textRotation="0" wrapText="false" indent="0" shrinkToFit="true"/>
      <protection locked="true" hidden="false"/>
    </xf>
    <xf numFmtId="164" fontId="43" fillId="0" borderId="0" xfId="0" applyFont="true" applyBorder="false" applyAlignment="false" applyProtection="false">
      <alignment horizontal="general" vertical="bottom" textRotation="0" wrapText="false" indent="0" shrinkToFit="false"/>
      <protection locked="true" hidden="false"/>
    </xf>
    <xf numFmtId="164" fontId="43" fillId="0" borderId="0"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true" applyAlignment="true" applyProtection="false">
      <alignment horizontal="general" vertical="bottom" textRotation="0" wrapText="false" indent="0" shrinkToFit="true"/>
      <protection locked="true" hidden="false"/>
    </xf>
    <xf numFmtId="164" fontId="88" fillId="0" borderId="0" xfId="0" applyFont="true" applyBorder="false" applyAlignment="false" applyProtection="false">
      <alignment horizontal="general" vertical="bottom" textRotation="0" wrapText="false" indent="0" shrinkToFit="false"/>
      <protection locked="true" hidden="false"/>
    </xf>
    <xf numFmtId="164" fontId="59" fillId="0" borderId="0" xfId="0" applyFont="true" applyBorder="false" applyAlignment="true" applyProtection="false">
      <alignment horizontal="center" vertical="bottom" textRotation="0" wrapText="false" indent="0" shrinkToFit="false"/>
      <protection locked="true" hidden="false"/>
    </xf>
    <xf numFmtId="201" fontId="24" fillId="20" borderId="67" xfId="0" applyFont="true" applyBorder="true" applyAlignment="true" applyProtection="false">
      <alignment horizontal="center" vertical="bottom" textRotation="0" wrapText="false" indent="0" shrinkToFit="false"/>
      <protection locked="true" hidden="false"/>
    </xf>
    <xf numFmtId="201" fontId="24" fillId="20" borderId="32" xfId="0" applyFont="true" applyBorder="true" applyAlignment="true" applyProtection="false">
      <alignment horizontal="general" vertical="bottom" textRotation="0" wrapText="false" indent="0" shrinkToFit="false"/>
      <protection locked="true" hidden="false"/>
    </xf>
    <xf numFmtId="201" fontId="24" fillId="20" borderId="89" xfId="0" applyFont="true" applyBorder="true" applyAlignment="true" applyProtection="false">
      <alignment horizontal="general" vertical="bottom" textRotation="0" wrapText="false" indent="0" shrinkToFit="false"/>
      <protection locked="true" hidden="false"/>
    </xf>
    <xf numFmtId="164" fontId="0" fillId="0" borderId="32" xfId="0" applyFont="false" applyBorder="true" applyAlignment="false" applyProtection="false">
      <alignment horizontal="general" vertical="bottom" textRotation="0" wrapText="false" indent="0" shrinkToFit="false"/>
      <protection locked="true" hidden="false"/>
    </xf>
    <xf numFmtId="187" fontId="24" fillId="0" borderId="32" xfId="0" applyFont="true" applyBorder="true" applyAlignment="true" applyProtection="false">
      <alignment horizontal="center" vertical="bottom" textRotation="0" wrapText="false" indent="0" shrinkToFit="false"/>
      <protection locked="true" hidden="false"/>
    </xf>
    <xf numFmtId="164" fontId="0" fillId="9" borderId="3" xfId="0" applyFont="false" applyBorder="true" applyAlignment="true" applyProtection="false">
      <alignment horizontal="center" vertical="bottom" textRotation="0" wrapText="false" indent="0" shrinkToFit="false"/>
      <protection locked="true" hidden="false"/>
    </xf>
    <xf numFmtId="164" fontId="89" fillId="9" borderId="3" xfId="0" applyFont="true" applyBorder="true" applyAlignment="true" applyProtection="false">
      <alignment horizontal="center" vertical="bottom" textRotation="0" wrapText="false" indent="0" shrinkToFit="false"/>
      <protection locked="true" hidden="false"/>
    </xf>
    <xf numFmtId="164" fontId="89" fillId="9" borderId="4" xfId="0" applyFont="true" applyBorder="true" applyAlignment="true" applyProtection="false">
      <alignment horizontal="center" vertical="bottom" textRotation="0" wrapText="false" indent="0" shrinkToFit="false"/>
      <protection locked="true" hidden="false"/>
    </xf>
    <xf numFmtId="164" fontId="22" fillId="9" borderId="6" xfId="0" applyFont="true" applyBorder="true" applyAlignment="true" applyProtection="false">
      <alignment horizontal="center" vertical="bottom" textRotation="0" wrapText="false" indent="0" shrinkToFit="false"/>
      <protection locked="true" hidden="false"/>
    </xf>
    <xf numFmtId="164" fontId="28" fillId="0" borderId="1" xfId="0" applyFont="true" applyBorder="true" applyAlignment="true" applyProtection="false">
      <alignment horizontal="center" vertical="bottom" textRotation="0" wrapText="false" indent="0" shrinkToFit="false"/>
      <protection locked="true" hidden="false"/>
    </xf>
    <xf numFmtId="164" fontId="34" fillId="9" borderId="5" xfId="0" applyFont="true" applyBorder="true" applyAlignment="true" applyProtection="false">
      <alignment horizontal="center" vertical="bottom" textRotation="0" wrapText="false" indent="0" shrinkToFit="false"/>
      <protection locked="true" hidden="false"/>
    </xf>
    <xf numFmtId="164" fontId="34" fillId="9" borderId="0" xfId="0" applyFont="true" applyBorder="true" applyAlignment="true" applyProtection="false">
      <alignment horizontal="center" vertical="bottom" textRotation="0" wrapText="false" indent="0" shrinkToFit="false"/>
      <protection locked="true" hidden="false"/>
    </xf>
    <xf numFmtId="164" fontId="34" fillId="9" borderId="1" xfId="0" applyFont="true" applyBorder="true" applyAlignment="true" applyProtection="false">
      <alignment horizontal="center" vertical="bottom" textRotation="0" wrapText="false" indent="0" shrinkToFit="false"/>
      <protection locked="true" hidden="false"/>
    </xf>
    <xf numFmtId="164" fontId="90" fillId="0" borderId="1" xfId="0" applyFont="true" applyBorder="true" applyAlignment="true" applyProtection="false">
      <alignment horizontal="center" vertical="bottom" textRotation="0" wrapText="false" indent="0" shrinkToFit="false"/>
      <protection locked="true" hidden="false"/>
    </xf>
    <xf numFmtId="164" fontId="0" fillId="9" borderId="8" xfId="0" applyFont="false" applyBorder="true" applyAlignment="true" applyProtection="false">
      <alignment horizontal="center" vertical="bottom" textRotation="0" wrapText="false" indent="0" shrinkToFit="false"/>
      <protection locked="true" hidden="false"/>
    </xf>
    <xf numFmtId="164" fontId="89" fillId="9" borderId="8" xfId="0" applyFont="true" applyBorder="true" applyAlignment="true" applyProtection="false">
      <alignment horizontal="center" vertical="bottom" textRotation="0" wrapText="false" indent="0" shrinkToFit="false"/>
      <protection locked="true" hidden="false"/>
    </xf>
    <xf numFmtId="164" fontId="89" fillId="9" borderId="9" xfId="0" applyFont="true" applyBorder="true" applyAlignment="true" applyProtection="false">
      <alignment horizontal="center" vertical="bottom" textRotation="0" wrapText="false" indent="0" shrinkToFit="false"/>
      <protection locked="true" hidden="false"/>
    </xf>
    <xf numFmtId="164" fontId="10" fillId="0" borderId="0" xfId="0" applyFont="true" applyBorder="true" applyAlignment="true" applyProtection="false">
      <alignment horizontal="center" vertical="bottom" textRotation="0" wrapText="false" indent="0" shrinkToFit="false"/>
      <protection locked="true" hidden="false"/>
    </xf>
    <xf numFmtId="164" fontId="7" fillId="0" borderId="32" xfId="0" applyFont="true" applyBorder="true" applyAlignment="true" applyProtection="false">
      <alignment horizontal="general" vertical="bottom" textRotation="0" wrapText="false" indent="0" shrinkToFit="false"/>
      <protection locked="true" hidden="false"/>
    </xf>
    <xf numFmtId="164" fontId="30" fillId="20" borderId="67" xfId="0" applyFont="true" applyBorder="true" applyAlignment="true" applyProtection="false">
      <alignment horizontal="center" vertical="bottom" textRotation="0" wrapText="false" indent="0" shrinkToFit="false"/>
      <protection locked="true" hidden="false"/>
    </xf>
    <xf numFmtId="164" fontId="30" fillId="9" borderId="31" xfId="0" applyFont="true" applyBorder="true" applyAlignment="true" applyProtection="false">
      <alignment horizontal="general" vertical="bottom" textRotation="0" wrapText="false" indent="0" shrinkToFit="false"/>
      <protection locked="true" hidden="false"/>
    </xf>
    <xf numFmtId="179" fontId="30" fillId="9" borderId="11" xfId="0" applyFont="true" applyBorder="true" applyAlignment="true" applyProtection="false">
      <alignment horizontal="right" vertical="bottom" textRotation="0" wrapText="false" indent="0" shrinkToFit="false"/>
      <protection locked="true" hidden="false"/>
    </xf>
    <xf numFmtId="179" fontId="30" fillId="9" borderId="38" xfId="0" applyFont="true" applyBorder="true" applyAlignment="true" applyProtection="false">
      <alignment horizontal="right" vertical="bottom" textRotation="0" wrapText="false" indent="0" shrinkToFit="false"/>
      <protection locked="true" hidden="false"/>
    </xf>
    <xf numFmtId="179" fontId="30" fillId="9" borderId="12" xfId="0" applyFont="true" applyBorder="true" applyAlignment="true" applyProtection="false">
      <alignment horizontal="right" vertical="bottom" textRotation="0" wrapText="false" indent="0" shrinkToFit="false"/>
      <protection locked="true" hidden="false"/>
    </xf>
    <xf numFmtId="164" fontId="30" fillId="2" borderId="5" xfId="0" applyFont="true" applyBorder="true" applyAlignment="true" applyProtection="false">
      <alignment horizontal="general" vertical="bottom" textRotation="0" wrapText="false" indent="0" shrinkToFit="false"/>
      <protection locked="true" hidden="false"/>
    </xf>
    <xf numFmtId="179" fontId="30" fillId="2" borderId="44" xfId="0" applyFont="true" applyBorder="true" applyAlignment="true" applyProtection="false">
      <alignment horizontal="right" vertical="bottom" textRotation="0" wrapText="false" indent="0" shrinkToFit="false"/>
      <protection locked="true" hidden="false"/>
    </xf>
    <xf numFmtId="179" fontId="30" fillId="2" borderId="49" xfId="0" applyFont="true" applyBorder="true" applyAlignment="true" applyProtection="false">
      <alignment horizontal="right" vertical="bottom" textRotation="0" wrapText="false" indent="0" shrinkToFit="false"/>
      <protection locked="true" hidden="false"/>
    </xf>
    <xf numFmtId="179" fontId="30" fillId="2" borderId="21" xfId="0" applyFont="true" applyBorder="true" applyAlignment="true" applyProtection="false">
      <alignment horizontal="right" vertical="bottom" textRotation="0" wrapText="false" indent="0" shrinkToFit="false"/>
      <protection locked="true" hidden="false"/>
    </xf>
    <xf numFmtId="179" fontId="30" fillId="2" borderId="33" xfId="0" applyFont="true" applyBorder="true" applyAlignment="true" applyProtection="false">
      <alignment horizontal="right" vertical="bottom" textRotation="0" wrapText="false" indent="0" shrinkToFit="false"/>
      <protection locked="true" hidden="false"/>
    </xf>
    <xf numFmtId="179" fontId="30" fillId="2" borderId="22" xfId="0" applyFont="true" applyBorder="true" applyAlignment="true" applyProtection="false">
      <alignment horizontal="right" vertical="bottom" textRotation="0" wrapText="false" indent="0" shrinkToFit="false"/>
      <protection locked="true" hidden="false"/>
    </xf>
    <xf numFmtId="164" fontId="72" fillId="0" borderId="0" xfId="0" applyFont="true" applyBorder="false" applyAlignment="true" applyProtection="false">
      <alignment horizontal="general" vertical="bottom" textRotation="0" wrapText="false" indent="0" shrinkToFit="false"/>
      <protection locked="true" hidden="false"/>
    </xf>
    <xf numFmtId="164" fontId="30" fillId="2" borderId="43" xfId="0" applyFont="true" applyBorder="true" applyAlignment="true" applyProtection="false">
      <alignment horizontal="general" vertical="bottom" textRotation="0" wrapText="false" indent="0" shrinkToFit="false"/>
      <protection locked="true" hidden="false"/>
    </xf>
    <xf numFmtId="179" fontId="30" fillId="2" borderId="25" xfId="0" applyFont="true" applyBorder="true" applyAlignment="true" applyProtection="false">
      <alignment horizontal="right" vertical="bottom" textRotation="0" wrapText="false" indent="0" shrinkToFit="false"/>
      <protection locked="true" hidden="false"/>
    </xf>
    <xf numFmtId="179" fontId="30" fillId="2" borderId="34" xfId="0" applyFont="true" applyBorder="true" applyAlignment="true" applyProtection="false">
      <alignment horizontal="right" vertical="bottom" textRotation="0" wrapText="false" indent="0" shrinkToFit="false"/>
      <protection locked="true" hidden="false"/>
    </xf>
    <xf numFmtId="179" fontId="30" fillId="2" borderId="26" xfId="0" applyFont="true" applyBorder="true" applyAlignment="true" applyProtection="false">
      <alignment horizontal="right" vertical="bottom" textRotation="0" wrapText="false" indent="0" shrinkToFit="false"/>
      <protection locked="true" hidden="false"/>
    </xf>
    <xf numFmtId="179" fontId="24" fillId="20" borderId="25" xfId="0" applyFont="true" applyBorder="true" applyAlignment="true" applyProtection="false">
      <alignment horizontal="right" vertical="bottom" textRotation="0" wrapText="false" indent="0" shrinkToFit="false"/>
      <protection locked="true" hidden="false"/>
    </xf>
    <xf numFmtId="179" fontId="24" fillId="20" borderId="34" xfId="0" applyFont="true" applyBorder="true" applyAlignment="true" applyProtection="false">
      <alignment horizontal="right" vertical="bottom" textRotation="0" wrapText="false" indent="0" shrinkToFit="false"/>
      <protection locked="true" hidden="false"/>
    </xf>
    <xf numFmtId="179" fontId="24" fillId="20" borderId="26" xfId="0" applyFont="true" applyBorder="true" applyAlignment="true" applyProtection="false">
      <alignment horizontal="right" vertical="bottom" textRotation="0" wrapText="false" indent="0" shrinkToFit="false"/>
      <protection locked="true" hidden="false"/>
    </xf>
    <xf numFmtId="164" fontId="24" fillId="0" borderId="43" xfId="0" applyFont="true" applyBorder="true" applyAlignment="true" applyProtection="false">
      <alignment horizontal="general" vertical="bottom" textRotation="0" wrapText="false" indent="0" shrinkToFit="false"/>
      <protection locked="true" hidden="false"/>
    </xf>
    <xf numFmtId="179" fontId="24" fillId="0" borderId="25" xfId="0" applyFont="true" applyBorder="true" applyAlignment="true" applyProtection="false">
      <alignment horizontal="right" vertical="bottom" textRotation="0" wrapText="false" indent="0" shrinkToFit="false"/>
      <protection locked="true" hidden="false"/>
    </xf>
    <xf numFmtId="179" fontId="24" fillId="0" borderId="34" xfId="0" applyFont="true" applyBorder="true" applyAlignment="true" applyProtection="false">
      <alignment horizontal="right" vertical="bottom" textRotation="0" wrapText="false" indent="0" shrinkToFit="false"/>
      <protection locked="true" hidden="false"/>
    </xf>
    <xf numFmtId="179" fontId="24" fillId="0" borderId="26" xfId="0" applyFont="true" applyBorder="true" applyAlignment="true" applyProtection="false">
      <alignment horizontal="right" vertical="bottom" textRotation="0" wrapText="false" indent="0" shrinkToFit="false"/>
      <protection locked="true" hidden="false"/>
    </xf>
    <xf numFmtId="164" fontId="30" fillId="3" borderId="43" xfId="0" applyFont="true" applyBorder="true" applyAlignment="true" applyProtection="false">
      <alignment horizontal="general" vertical="bottom" textRotation="0" wrapText="false" indent="0" shrinkToFit="false"/>
      <protection locked="true" hidden="false"/>
    </xf>
    <xf numFmtId="179" fontId="30" fillId="3" borderId="25" xfId="0" applyFont="true" applyBorder="true" applyAlignment="true" applyProtection="false">
      <alignment horizontal="right" vertical="bottom" textRotation="0" wrapText="false" indent="0" shrinkToFit="false"/>
      <protection locked="true" hidden="false"/>
    </xf>
    <xf numFmtId="179" fontId="30" fillId="3" borderId="34" xfId="0" applyFont="true" applyBorder="true" applyAlignment="true" applyProtection="false">
      <alignment horizontal="right" vertical="bottom" textRotation="0" wrapText="false" indent="0" shrinkToFit="false"/>
      <protection locked="true" hidden="false"/>
    </xf>
    <xf numFmtId="179" fontId="30" fillId="3" borderId="26" xfId="0" applyFont="true" applyBorder="true" applyAlignment="true" applyProtection="false">
      <alignment horizontal="right" vertical="bottom" textRotation="0" wrapText="false" indent="0" shrinkToFit="false"/>
      <protection locked="true" hidden="false"/>
    </xf>
    <xf numFmtId="164" fontId="24" fillId="20" borderId="43" xfId="0" applyFont="true" applyBorder="true" applyAlignment="true" applyProtection="false">
      <alignment horizontal="left" vertical="bottom" textRotation="0" wrapText="false" indent="0" shrinkToFit="false"/>
      <protection locked="true" hidden="false"/>
    </xf>
    <xf numFmtId="179" fontId="24" fillId="20" borderId="17" xfId="0" applyFont="true" applyBorder="true" applyAlignment="true" applyProtection="false">
      <alignment horizontal="right" vertical="bottom" textRotation="0" wrapText="false" indent="0" shrinkToFit="false"/>
      <protection locked="true" hidden="false"/>
    </xf>
    <xf numFmtId="179" fontId="24" fillId="20" borderId="54" xfId="0" applyFont="true" applyBorder="true" applyAlignment="true" applyProtection="false">
      <alignment horizontal="right" vertical="bottom" textRotation="0" wrapText="false" indent="0" shrinkToFit="false"/>
      <protection locked="true" hidden="false"/>
    </xf>
    <xf numFmtId="179" fontId="24" fillId="20" borderId="18" xfId="0" applyFont="true" applyBorder="true" applyAlignment="true" applyProtection="false">
      <alignment horizontal="right" vertical="bottom" textRotation="0" wrapText="false" indent="0" shrinkToFit="false"/>
      <protection locked="true" hidden="false"/>
    </xf>
    <xf numFmtId="164" fontId="30" fillId="2" borderId="35" xfId="0" applyFont="true" applyBorder="true" applyAlignment="true" applyProtection="false">
      <alignment horizontal="general" vertical="bottom" textRotation="0" wrapText="true" indent="0" shrinkToFit="false"/>
      <protection locked="true" hidden="false"/>
    </xf>
    <xf numFmtId="179" fontId="30" fillId="2" borderId="29" xfId="0" applyFont="true" applyBorder="true" applyAlignment="true" applyProtection="false">
      <alignment horizontal="right" vertical="bottom" textRotation="0" wrapText="false" indent="0" shrinkToFit="false"/>
      <protection locked="true" hidden="false"/>
    </xf>
    <xf numFmtId="179" fontId="30" fillId="2" borderId="36" xfId="0" applyFont="true" applyBorder="true" applyAlignment="true" applyProtection="false">
      <alignment horizontal="right" vertical="bottom" textRotation="0" wrapText="false" indent="0" shrinkToFit="false"/>
      <protection locked="true" hidden="false"/>
    </xf>
    <xf numFmtId="179" fontId="30" fillId="2" borderId="30" xfId="0" applyFont="true" applyBorder="true" applyAlignment="true" applyProtection="false">
      <alignment horizontal="right" vertical="bottom" textRotation="0" wrapText="false" indent="0" shrinkToFit="false"/>
      <protection locked="true" hidden="false"/>
    </xf>
    <xf numFmtId="164" fontId="24" fillId="0" borderId="0" xfId="0" applyFont="true" applyBorder="true" applyAlignment="true" applyProtection="false">
      <alignment horizontal="general" vertical="bottom" textRotation="0" wrapText="true" indent="0" shrinkToFit="false"/>
      <protection locked="true" hidden="false"/>
    </xf>
    <xf numFmtId="187" fontId="24" fillId="0" borderId="0" xfId="0" applyFont="true" applyBorder="false" applyAlignment="true" applyProtection="false">
      <alignment horizontal="general" vertical="bottom" textRotation="0" wrapText="false" indent="0" shrinkToFit="false"/>
      <protection locked="true" hidden="false"/>
    </xf>
    <xf numFmtId="212" fontId="12" fillId="20" borderId="0" xfId="0" applyFont="true" applyBorder="false" applyAlignment="true" applyProtection="false">
      <alignment horizontal="right" vertical="bottom" textRotation="0" wrapText="false" indent="0" shrinkToFit="false"/>
      <protection locked="true" hidden="false"/>
    </xf>
    <xf numFmtId="164" fontId="12" fillId="20" borderId="0" xfId="0" applyFont="true" applyBorder="false" applyAlignment="true" applyProtection="false">
      <alignment horizontal="right" vertical="bottom" textRotation="0" wrapText="false" indent="0" shrinkToFit="false"/>
      <protection locked="true" hidden="false"/>
    </xf>
    <xf numFmtId="164" fontId="42" fillId="20" borderId="13" xfId="0" applyFont="true" applyBorder="true" applyAlignment="true" applyProtection="false">
      <alignment horizontal="general" vertical="bottom" textRotation="0" wrapText="false" indent="0" shrinkToFit="false"/>
      <protection locked="true" hidden="false"/>
    </xf>
    <xf numFmtId="164" fontId="42" fillId="9" borderId="3" xfId="0" applyFont="true" applyBorder="true" applyAlignment="true" applyProtection="false">
      <alignment horizontal="center" vertical="bottom" textRotation="0" wrapText="false" indent="0" shrinkToFit="false"/>
      <protection locked="true" hidden="false"/>
    </xf>
    <xf numFmtId="164" fontId="28" fillId="9" borderId="3" xfId="0" applyFont="true" applyBorder="true" applyAlignment="true" applyProtection="false">
      <alignment horizontal="center" vertical="bottom" textRotation="0" wrapText="false" indent="0" shrinkToFit="false"/>
      <protection locked="true" hidden="false"/>
    </xf>
    <xf numFmtId="164" fontId="28" fillId="9" borderId="4" xfId="0" applyFont="true" applyBorder="true" applyAlignment="true" applyProtection="false">
      <alignment horizontal="center" vertical="bottom" textRotation="0" wrapText="false" indent="0" shrinkToFit="false"/>
      <protection locked="true" hidden="false"/>
    </xf>
    <xf numFmtId="164" fontId="28" fillId="20" borderId="2" xfId="0" applyFont="true" applyBorder="true" applyAlignment="true" applyProtection="false">
      <alignment horizontal="center" vertical="bottom" textRotation="0" wrapText="false" indent="0" shrinkToFit="false"/>
      <protection locked="true" hidden="false"/>
    </xf>
    <xf numFmtId="164" fontId="28" fillId="20" borderId="4" xfId="0" applyFont="true" applyBorder="true" applyAlignment="true" applyProtection="false">
      <alignment horizontal="center" vertical="bottom" textRotation="0" wrapText="false" indent="0" shrinkToFit="false"/>
      <protection locked="true" hidden="false"/>
    </xf>
    <xf numFmtId="164" fontId="26" fillId="20" borderId="6" xfId="0" applyFont="true" applyBorder="true" applyAlignment="true" applyProtection="false">
      <alignment horizontal="center" vertical="bottom" textRotation="0" wrapText="false" indent="0" shrinkToFit="false"/>
      <protection locked="true" hidden="false"/>
    </xf>
    <xf numFmtId="164" fontId="67" fillId="9" borderId="0" xfId="0" applyFont="true" applyBorder="false" applyAlignment="true" applyProtection="false">
      <alignment horizontal="center" vertical="bottom" textRotation="0" wrapText="false" indent="0" shrinkToFit="false"/>
      <protection locked="true" hidden="false"/>
    </xf>
    <xf numFmtId="164" fontId="26" fillId="9" borderId="0" xfId="0" applyFont="true" applyBorder="true" applyAlignment="true" applyProtection="false">
      <alignment horizontal="center" vertical="bottom" textRotation="0" wrapText="false" indent="0" shrinkToFit="false"/>
      <protection locked="true" hidden="false"/>
    </xf>
    <xf numFmtId="164" fontId="28" fillId="9" borderId="0" xfId="0" applyFont="true" applyBorder="true" applyAlignment="true" applyProtection="false">
      <alignment horizontal="center" vertical="bottom" textRotation="0" wrapText="false" indent="0" shrinkToFit="false"/>
      <protection locked="true" hidden="false"/>
    </xf>
    <xf numFmtId="164" fontId="28" fillId="9" borderId="1" xfId="0" applyFont="true" applyBorder="true" applyAlignment="true" applyProtection="false">
      <alignment horizontal="center" vertical="bottom" textRotation="0" wrapText="false" indent="0" shrinkToFit="false"/>
      <protection locked="true" hidden="false"/>
    </xf>
    <xf numFmtId="164" fontId="30" fillId="9" borderId="0" xfId="0" applyFont="true" applyBorder="false" applyAlignment="true" applyProtection="false">
      <alignment horizontal="center" vertical="bottom" textRotation="0" wrapText="false" indent="0" shrinkToFit="false"/>
      <protection locked="true" hidden="false"/>
    </xf>
    <xf numFmtId="164" fontId="30" fillId="9" borderId="0" xfId="0" applyFont="true" applyBorder="true" applyAlignment="true" applyProtection="false">
      <alignment horizontal="center" vertical="bottom" textRotation="0" wrapText="false" indent="0" shrinkToFit="false"/>
      <protection locked="true" hidden="false"/>
    </xf>
    <xf numFmtId="164" fontId="30" fillId="9" borderId="1" xfId="0" applyFont="true" applyBorder="true" applyAlignment="true" applyProtection="false">
      <alignment horizontal="center" vertical="bottom" textRotation="0" wrapText="false" indent="0" shrinkToFit="false"/>
      <protection locked="true" hidden="false"/>
    </xf>
    <xf numFmtId="164" fontId="29" fillId="20" borderId="6" xfId="0" applyFont="true" applyBorder="true" applyAlignment="true" applyProtection="false">
      <alignment horizontal="center" vertical="bottom" textRotation="0" wrapText="false" indent="0" shrinkToFit="false"/>
      <protection locked="true" hidden="false"/>
    </xf>
    <xf numFmtId="164" fontId="42" fillId="20" borderId="14" xfId="0" applyFont="true" applyBorder="true" applyAlignment="true" applyProtection="false">
      <alignment horizontal="general" vertical="bottom" textRotation="0" wrapText="false" indent="0" shrinkToFit="false"/>
      <protection locked="true" hidden="false"/>
    </xf>
    <xf numFmtId="164" fontId="67" fillId="9" borderId="8" xfId="0" applyFont="true" applyBorder="true" applyAlignment="true" applyProtection="false">
      <alignment horizontal="center" vertical="bottom" textRotation="0" wrapText="false" indent="0" shrinkToFit="false"/>
      <protection locked="true" hidden="false"/>
    </xf>
    <xf numFmtId="164" fontId="28" fillId="9" borderId="8" xfId="0" applyFont="true" applyBorder="true" applyAlignment="true" applyProtection="false">
      <alignment horizontal="center" vertical="bottom" textRotation="0" wrapText="false" indent="0" shrinkToFit="false"/>
      <protection locked="true" hidden="false"/>
    </xf>
    <xf numFmtId="164" fontId="28" fillId="9" borderId="9" xfId="0" applyFont="true" applyBorder="true" applyAlignment="true" applyProtection="false">
      <alignment horizontal="center" vertical="bottom" textRotation="0" wrapText="false" indent="0" shrinkToFit="false"/>
      <protection locked="true" hidden="false"/>
    </xf>
    <xf numFmtId="164" fontId="28" fillId="20" borderId="7" xfId="0" applyFont="true" applyBorder="true" applyAlignment="true" applyProtection="false">
      <alignment horizontal="center" vertical="bottom" textRotation="0" wrapText="false" indent="0" shrinkToFit="false"/>
      <protection locked="true" hidden="false"/>
    </xf>
    <xf numFmtId="164" fontId="28" fillId="20" borderId="9" xfId="0" applyFont="true" applyBorder="true" applyAlignment="true" applyProtection="false">
      <alignment horizontal="center" vertical="bottom" textRotation="0" wrapText="false" indent="0" shrinkToFit="false"/>
      <protection locked="true" hidden="false"/>
    </xf>
    <xf numFmtId="164" fontId="42" fillId="20" borderId="0" xfId="0" applyFont="true" applyBorder="false" applyAlignment="true" applyProtection="false">
      <alignment horizontal="general" vertical="bottom" textRotation="0" wrapText="false" indent="0" shrinkToFit="false"/>
      <protection locked="true" hidden="false"/>
    </xf>
    <xf numFmtId="164" fontId="30" fillId="20" borderId="8" xfId="0" applyFont="true" applyBorder="true" applyAlignment="true" applyProtection="false">
      <alignment horizontal="center" vertical="bottom" textRotation="0" wrapText="false" indent="0" shrinkToFit="false"/>
      <protection locked="true" hidden="false"/>
    </xf>
    <xf numFmtId="164" fontId="30" fillId="20" borderId="31" xfId="0" applyFont="true" applyBorder="true" applyAlignment="true" applyProtection="false">
      <alignment horizontal="center" vertical="bottom" textRotation="0" wrapText="false" indent="0" shrinkToFit="false"/>
      <protection locked="true" hidden="false"/>
    </xf>
    <xf numFmtId="189" fontId="30" fillId="9" borderId="11" xfId="0" applyFont="true" applyBorder="true" applyAlignment="true" applyProtection="false">
      <alignment horizontal="general" vertical="bottom" textRotation="0" wrapText="false" indent="0" shrinkToFit="false"/>
      <protection locked="true" hidden="false"/>
    </xf>
    <xf numFmtId="189" fontId="30" fillId="9" borderId="12" xfId="0" applyFont="true" applyBorder="true" applyAlignment="true" applyProtection="false">
      <alignment horizontal="general" vertical="bottom" textRotation="0" wrapText="false" indent="0" shrinkToFit="false"/>
      <protection locked="true" hidden="false"/>
    </xf>
    <xf numFmtId="164" fontId="30" fillId="2" borderId="48" xfId="0" applyFont="true" applyBorder="true" applyAlignment="true" applyProtection="false">
      <alignment horizontal="general" vertical="bottom" textRotation="0" wrapText="false" indent="0" shrinkToFit="false"/>
      <protection locked="true" hidden="false"/>
    </xf>
    <xf numFmtId="189" fontId="30" fillId="2" borderId="44" xfId="0" applyFont="true" applyBorder="true" applyAlignment="true" applyProtection="false">
      <alignment horizontal="general" vertical="bottom" textRotation="0" wrapText="false" indent="0" shrinkToFit="false"/>
      <protection locked="true" hidden="false"/>
    </xf>
    <xf numFmtId="189" fontId="30" fillId="2" borderId="50" xfId="0" applyFont="true" applyBorder="true" applyAlignment="true" applyProtection="false">
      <alignment horizontal="general" vertical="bottom" textRotation="0" wrapText="false" indent="0" shrinkToFit="false"/>
      <protection locked="true" hidden="false"/>
    </xf>
    <xf numFmtId="189" fontId="24" fillId="20" borderId="44" xfId="0" applyFont="true" applyBorder="true" applyAlignment="true" applyProtection="false">
      <alignment horizontal="general" vertical="bottom" textRotation="0" wrapText="false" indent="0" shrinkToFit="false"/>
      <protection locked="true" hidden="false"/>
    </xf>
    <xf numFmtId="189" fontId="24" fillId="20" borderId="50" xfId="0" applyFont="true" applyBorder="true" applyAlignment="true" applyProtection="false">
      <alignment horizontal="general" vertical="bottom" textRotation="0" wrapText="false" indent="0" shrinkToFit="false"/>
      <protection locked="true" hidden="false"/>
    </xf>
    <xf numFmtId="204" fontId="24" fillId="20" borderId="44" xfId="0" applyFont="true" applyBorder="true" applyAlignment="true" applyProtection="false">
      <alignment horizontal="general" vertical="bottom" textRotation="0" wrapText="false" indent="0" shrinkToFit="false"/>
      <protection locked="true" hidden="false"/>
    </xf>
    <xf numFmtId="204" fontId="24" fillId="20" borderId="50" xfId="0" applyFont="true" applyBorder="true" applyAlignment="true" applyProtection="false">
      <alignment horizontal="general" vertical="bottom" textRotation="0" wrapText="false" indent="0" shrinkToFit="false"/>
      <protection locked="true" hidden="false"/>
    </xf>
    <xf numFmtId="164" fontId="30" fillId="2" borderId="23" xfId="0" applyFont="true" applyBorder="true" applyAlignment="true" applyProtection="false">
      <alignment horizontal="general" vertical="bottom" textRotation="0" wrapText="false" indent="0" shrinkToFit="false"/>
      <protection locked="true" hidden="false"/>
    </xf>
    <xf numFmtId="189" fontId="30" fillId="2" borderId="25" xfId="0" applyFont="true" applyBorder="true" applyAlignment="true" applyProtection="false">
      <alignment horizontal="general" vertical="bottom" textRotation="0" wrapText="false" indent="0" shrinkToFit="false"/>
      <protection locked="true" hidden="false"/>
    </xf>
    <xf numFmtId="189" fontId="30" fillId="2" borderId="26" xfId="0" applyFont="true" applyBorder="true" applyAlignment="true" applyProtection="false">
      <alignment horizontal="general" vertical="bottom" textRotation="0" wrapText="false" indent="0" shrinkToFit="false"/>
      <protection locked="true" hidden="false"/>
    </xf>
    <xf numFmtId="189" fontId="24" fillId="20" borderId="26" xfId="0" applyFont="true" applyBorder="true" applyAlignment="true" applyProtection="false">
      <alignment horizontal="general" vertical="bottom" textRotation="0" wrapText="false" indent="0" shrinkToFit="false"/>
      <protection locked="true" hidden="false"/>
    </xf>
    <xf numFmtId="164" fontId="24" fillId="20" borderId="7" xfId="0" applyFont="true" applyBorder="true" applyAlignment="true" applyProtection="false">
      <alignment horizontal="general" vertical="bottom" textRotation="0" wrapText="false" indent="0" shrinkToFit="false"/>
      <protection locked="true" hidden="false"/>
    </xf>
    <xf numFmtId="189" fontId="24" fillId="20" borderId="55" xfId="0" applyFont="true" applyBorder="true" applyAlignment="true" applyProtection="false">
      <alignment horizontal="general" vertical="bottom" textRotation="0" wrapText="false" indent="0" shrinkToFit="false"/>
      <protection locked="true" hidden="false"/>
    </xf>
    <xf numFmtId="189" fontId="24" fillId="20" borderId="53" xfId="0" applyFont="true" applyBorder="true" applyAlignment="true" applyProtection="false">
      <alignment horizontal="general" vertical="bottom" textRotation="0" wrapText="false" indent="0" shrinkToFit="false"/>
      <protection locked="true" hidden="false"/>
    </xf>
    <xf numFmtId="164" fontId="12" fillId="20" borderId="0" xfId="0" applyFont="true" applyBorder="false" applyAlignment="true" applyProtection="false">
      <alignment horizontal="general" vertical="bottom" textRotation="0" wrapText="false" indent="0" shrinkToFit="false"/>
      <protection locked="true" hidden="false"/>
    </xf>
    <xf numFmtId="178" fontId="7" fillId="20" borderId="0" xfId="0" applyFont="true" applyBorder="false" applyAlignment="true" applyProtection="false">
      <alignment horizontal="general" vertical="bottom" textRotation="0" wrapText="false" indent="0" shrinkToFit="false"/>
      <protection locked="true" hidden="false"/>
    </xf>
    <xf numFmtId="164" fontId="7" fillId="20" borderId="0" xfId="0" applyFont="true" applyBorder="false" applyAlignment="true" applyProtection="false">
      <alignment horizontal="center" vertical="bottom" textRotation="0" wrapText="false" indent="0" shrinkToFit="false"/>
      <protection locked="true" hidden="false"/>
    </xf>
    <xf numFmtId="171" fontId="7" fillId="20" borderId="0" xfId="0" applyFont="true" applyBorder="false" applyAlignment="true" applyProtection="false">
      <alignment horizontal="general" vertical="bottom" textRotation="0" wrapText="false" indent="0" shrinkToFit="false"/>
      <protection locked="true" hidden="false"/>
    </xf>
    <xf numFmtId="171" fontId="0" fillId="20" borderId="0" xfId="0" applyFont="false" applyBorder="false" applyAlignment="true" applyProtection="false">
      <alignment horizontal="general" vertical="bottom" textRotation="0" wrapText="false" indent="0" shrinkToFit="false"/>
      <protection locked="true" hidden="false"/>
    </xf>
    <xf numFmtId="164" fontId="22" fillId="9" borderId="5" xfId="0" applyFont="true" applyBorder="true" applyAlignment="true" applyProtection="false">
      <alignment horizontal="center" vertical="bottom" textRotation="0" wrapText="false" indent="0" shrinkToFit="false"/>
      <protection locked="true" hidden="false"/>
    </xf>
    <xf numFmtId="164" fontId="27" fillId="9" borderId="0" xfId="0" applyFont="true" applyBorder="false" applyAlignment="true" applyProtection="false">
      <alignment horizontal="center" vertical="bottom" textRotation="0" wrapText="false" indent="0" shrinkToFit="false"/>
      <protection locked="true" hidden="false"/>
    </xf>
    <xf numFmtId="164" fontId="7" fillId="9" borderId="0" xfId="0" applyFont="true" applyBorder="false" applyAlignment="true" applyProtection="false">
      <alignment horizontal="center" vertical="bottom" textRotation="0" wrapText="false" indent="0" shrinkToFit="false"/>
      <protection locked="true" hidden="false"/>
    </xf>
    <xf numFmtId="164" fontId="7" fillId="9" borderId="0" xfId="0" applyFont="true" applyBorder="true" applyAlignment="true" applyProtection="false">
      <alignment horizontal="center" vertical="bottom" textRotation="0" wrapText="false" indent="0" shrinkToFit="false"/>
      <protection locked="true" hidden="false"/>
    </xf>
    <xf numFmtId="164" fontId="0" fillId="9" borderId="0" xfId="0" applyFont="false" applyBorder="false" applyAlignment="true" applyProtection="false">
      <alignment horizontal="center" vertical="bottom" textRotation="0" wrapText="false" indent="0" shrinkToFit="false"/>
      <protection locked="true" hidden="false"/>
    </xf>
    <xf numFmtId="164" fontId="0" fillId="9" borderId="0" xfId="0" applyFont="false" applyBorder="true" applyAlignment="true" applyProtection="false">
      <alignment horizontal="center" vertical="bottom" textRotation="0" wrapText="false" indent="0" shrinkToFit="false"/>
      <protection locked="true" hidden="false"/>
    </xf>
    <xf numFmtId="164" fontId="40" fillId="0" borderId="1" xfId="0" applyFont="true" applyBorder="true" applyAlignment="true" applyProtection="false">
      <alignment horizontal="center" vertical="bottom" textRotation="0" wrapText="false" indent="0" shrinkToFit="false"/>
      <protection locked="true" hidden="false"/>
    </xf>
    <xf numFmtId="164" fontId="42" fillId="0" borderId="14" xfId="0" applyFont="true" applyBorder="true" applyAlignment="true" applyProtection="false">
      <alignment horizontal="general" vertical="bottom" textRotation="0" wrapText="false" indent="0" shrinkToFit="false"/>
      <protection locked="true" hidden="false"/>
    </xf>
    <xf numFmtId="164" fontId="0" fillId="0" borderId="7" xfId="0" applyFont="false" applyBorder="true" applyAlignment="true" applyProtection="false">
      <alignment horizontal="left" vertical="bottom" textRotation="0" wrapText="false" indent="0" shrinkToFit="false"/>
      <protection locked="true" hidden="false"/>
    </xf>
    <xf numFmtId="164" fontId="91" fillId="20" borderId="0" xfId="0" applyFont="true" applyBorder="false" applyAlignment="true" applyProtection="false">
      <alignment horizontal="center" vertical="bottom" textRotation="0" wrapText="false" indent="0" shrinkToFit="false"/>
      <protection locked="true" hidden="false"/>
    </xf>
    <xf numFmtId="164" fontId="91" fillId="20" borderId="0" xfId="0" applyFont="true" applyBorder="false" applyAlignment="true" applyProtection="false">
      <alignment horizontal="general" vertical="bottom" textRotation="0" wrapText="false" indent="0" shrinkToFit="false"/>
      <protection locked="true" hidden="false"/>
    </xf>
    <xf numFmtId="164" fontId="7" fillId="0" borderId="32" xfId="0" applyFont="true" applyBorder="true" applyAlignment="true" applyProtection="false">
      <alignment horizontal="general" vertical="bottom" textRotation="0" wrapText="false" indent="0" shrinkToFit="false"/>
      <protection locked="true" hidden="false"/>
    </xf>
    <xf numFmtId="164" fontId="30" fillId="0" borderId="67" xfId="0" applyFont="true" applyBorder="true" applyAlignment="true" applyProtection="false">
      <alignment horizontal="center" vertical="bottom" textRotation="0" wrapText="false" indent="0" shrinkToFit="false"/>
      <protection locked="true" hidden="false"/>
    </xf>
    <xf numFmtId="176" fontId="30" fillId="2" borderId="17" xfId="0" applyFont="true" applyBorder="true" applyAlignment="true" applyProtection="false">
      <alignment horizontal="right" vertical="bottom" textRotation="0" wrapText="false" indent="0" shrinkToFit="false"/>
      <protection locked="true" hidden="false"/>
    </xf>
    <xf numFmtId="176" fontId="30" fillId="2" borderId="46" xfId="0" applyFont="true" applyBorder="true" applyAlignment="true" applyProtection="false">
      <alignment horizontal="right" vertical="bottom" textRotation="0" wrapText="false" indent="0" shrinkToFit="false"/>
      <protection locked="true" hidden="false"/>
    </xf>
    <xf numFmtId="176" fontId="30" fillId="2" borderId="47" xfId="0" applyFont="true" applyBorder="true" applyAlignment="true" applyProtection="false">
      <alignment horizontal="right" vertical="bottom" textRotation="0" wrapText="false" indent="0" shrinkToFit="false"/>
      <protection locked="true" hidden="false"/>
    </xf>
    <xf numFmtId="176" fontId="30" fillId="2" borderId="41" xfId="0" applyFont="true" applyBorder="true" applyAlignment="true" applyProtection="false">
      <alignment horizontal="right" vertical="bottom" textRotation="0" wrapText="false" indent="0" shrinkToFit="false"/>
      <protection locked="true" hidden="false"/>
    </xf>
    <xf numFmtId="176" fontId="30" fillId="2" borderId="42" xfId="0" applyFont="true" applyBorder="true" applyAlignment="true" applyProtection="false">
      <alignment horizontal="right" vertical="bottom" textRotation="0" wrapText="false" indent="0" shrinkToFit="false"/>
      <protection locked="true" hidden="false"/>
    </xf>
    <xf numFmtId="176" fontId="30" fillId="2" borderId="52" xfId="0" applyFont="true" applyBorder="true" applyAlignment="true" applyProtection="false">
      <alignment horizontal="right" vertical="bottom" textRotation="0" wrapText="false" indent="0" shrinkToFit="false"/>
      <protection locked="true" hidden="false"/>
    </xf>
    <xf numFmtId="176" fontId="24" fillId="20" borderId="41" xfId="0" applyFont="true" applyBorder="true" applyAlignment="true" applyProtection="false">
      <alignment horizontal="right" vertical="bottom" textRotation="0" wrapText="false" indent="0" shrinkToFit="false"/>
      <protection locked="true" hidden="false"/>
    </xf>
    <xf numFmtId="176" fontId="24" fillId="20" borderId="42" xfId="0" applyFont="true" applyBorder="true" applyAlignment="true" applyProtection="false">
      <alignment horizontal="right" vertical="bottom" textRotation="0" wrapText="false" indent="0" shrinkToFit="false"/>
      <protection locked="true" hidden="false"/>
    </xf>
    <xf numFmtId="176" fontId="24" fillId="20" borderId="52" xfId="0" applyFont="true" applyBorder="true" applyAlignment="true" applyProtection="false">
      <alignment horizontal="right" vertical="bottom" textRotation="0" wrapText="false" indent="0" shrinkToFit="false"/>
      <protection locked="true" hidden="false"/>
    </xf>
    <xf numFmtId="164" fontId="30" fillId="2" borderId="27" xfId="0" applyFont="true" applyBorder="true" applyAlignment="true" applyProtection="false">
      <alignment horizontal="general" vertical="bottom" textRotation="0" wrapText="false" indent="0" shrinkToFit="false"/>
      <protection locked="true" hidden="false"/>
    </xf>
    <xf numFmtId="176" fontId="30" fillId="2" borderId="29" xfId="0" applyFont="true" applyBorder="true" applyAlignment="true" applyProtection="false">
      <alignment horizontal="right" vertical="bottom" textRotation="0" wrapText="false" indent="0" shrinkToFit="false"/>
      <protection locked="true" hidden="false"/>
    </xf>
    <xf numFmtId="176" fontId="30" fillId="2" borderId="36" xfId="0" applyFont="true" applyBorder="true" applyAlignment="true" applyProtection="false">
      <alignment horizontal="right" vertical="bottom" textRotation="0" wrapText="false" indent="0" shrinkToFit="false"/>
      <protection locked="true" hidden="false"/>
    </xf>
    <xf numFmtId="176" fontId="30" fillId="2" borderId="30" xfId="0" applyFont="true" applyBorder="true" applyAlignment="true" applyProtection="false">
      <alignment horizontal="right" vertical="bottom" textRotation="0" wrapText="false" indent="0" shrinkToFit="false"/>
      <protection locked="true" hidden="false"/>
    </xf>
    <xf numFmtId="164" fontId="30" fillId="0" borderId="0" xfId="0" applyFont="true" applyBorder="fals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general" vertical="bottom" textRotation="0" wrapText="false" indent="0" shrinkToFit="false"/>
      <protection locked="true" hidden="false"/>
    </xf>
    <xf numFmtId="164" fontId="7" fillId="0" borderId="3" xfId="0" applyFont="true" applyBorder="true" applyAlignment="true" applyProtection="false">
      <alignment horizontal="general" vertical="bottom" textRotation="0" wrapText="false" indent="0" shrinkToFit="false"/>
      <protection locked="true" hidden="false"/>
    </xf>
    <xf numFmtId="164" fontId="30" fillId="0" borderId="8" xfId="0" applyFont="true" applyBorder="true" applyAlignment="true" applyProtection="false">
      <alignment horizontal="center" vertical="bottom" textRotation="0" wrapText="false" indent="0" shrinkToFit="false"/>
      <protection locked="true" hidden="false"/>
    </xf>
    <xf numFmtId="164" fontId="7" fillId="0" borderId="8" xfId="0" applyFont="true" applyBorder="true" applyAlignment="true" applyProtection="false">
      <alignment horizontal="general" vertical="bottom" textRotation="0" wrapText="false" indent="0" shrinkToFit="false"/>
      <protection locked="true" hidden="false"/>
    </xf>
    <xf numFmtId="164" fontId="30" fillId="0" borderId="15" xfId="0" applyFont="true" applyBorder="true" applyAlignment="true" applyProtection="false">
      <alignment horizontal="center" vertical="bottom" textRotation="0" wrapText="false" indent="0" shrinkToFit="false"/>
      <protection locked="true" hidden="false"/>
    </xf>
    <xf numFmtId="164" fontId="30" fillId="0" borderId="12" xfId="0" applyFont="true" applyBorder="true" applyAlignment="true" applyProtection="false">
      <alignment horizontal="center" vertical="bottom" textRotation="0" wrapText="false" indent="0" shrinkToFit="false"/>
      <protection locked="true" hidden="false"/>
    </xf>
    <xf numFmtId="228" fontId="30" fillId="9" borderId="11" xfId="0" applyFont="true" applyBorder="true" applyAlignment="true" applyProtection="false">
      <alignment horizontal="right" vertical="bottom" textRotation="0" wrapText="false" indent="0" shrinkToFit="false"/>
      <protection locked="true" hidden="false"/>
    </xf>
    <xf numFmtId="228" fontId="30" fillId="9" borderId="38" xfId="0" applyFont="true" applyBorder="true" applyAlignment="true" applyProtection="false">
      <alignment horizontal="right" vertical="bottom" textRotation="0" wrapText="false" indent="0" shrinkToFit="false"/>
      <protection locked="true" hidden="false"/>
    </xf>
    <xf numFmtId="228" fontId="30" fillId="9" borderId="12" xfId="0" applyFont="true" applyBorder="true" applyAlignment="true" applyProtection="false">
      <alignment horizontal="right" vertical="bottom" textRotation="0" wrapText="false" indent="0" shrinkToFit="false"/>
      <protection locked="true" hidden="false"/>
    </xf>
    <xf numFmtId="164" fontId="30" fillId="2" borderId="2" xfId="0" applyFont="true" applyBorder="true" applyAlignment="true" applyProtection="false">
      <alignment horizontal="general" vertical="bottom" textRotation="0" wrapText="false" indent="0" shrinkToFit="false"/>
      <protection locked="true" hidden="false"/>
    </xf>
    <xf numFmtId="176" fontId="30" fillId="2" borderId="45" xfId="0" applyFont="true" applyBorder="true" applyAlignment="true" applyProtection="false">
      <alignment horizontal="right" vertical="bottom" textRotation="0" wrapText="false" indent="0" shrinkToFit="false"/>
      <protection locked="true" hidden="false"/>
    </xf>
    <xf numFmtId="164" fontId="48" fillId="20" borderId="0" xfId="0" applyFont="true" applyBorder="false" applyAlignment="true" applyProtection="false">
      <alignment horizontal="left" vertical="bottom" textRotation="0" wrapText="false" indent="0" shrinkToFit="false"/>
      <protection locked="true" hidden="false"/>
    </xf>
    <xf numFmtId="212" fontId="92" fillId="20" borderId="0" xfId="0" applyFont="true" applyBorder="false" applyAlignment="true" applyProtection="false">
      <alignment horizontal="right" vertical="bottom" textRotation="0" wrapText="false" indent="0" shrinkToFit="false"/>
      <protection locked="true" hidden="false"/>
    </xf>
    <xf numFmtId="164" fontId="92" fillId="20" borderId="0" xfId="0" applyFont="true" applyBorder="false" applyAlignment="true" applyProtection="false">
      <alignment horizontal="right" vertical="bottom" textRotation="0" wrapText="false" indent="0" shrinkToFit="false"/>
      <protection locked="true" hidden="false"/>
    </xf>
    <xf numFmtId="164" fontId="92" fillId="0" borderId="0" xfId="0" applyFont="true" applyBorder="false" applyAlignment="true" applyProtection="false">
      <alignment horizontal="right" vertical="bottom" textRotation="0" wrapText="false" indent="0" shrinkToFit="false"/>
      <protection locked="true" hidden="false"/>
    </xf>
    <xf numFmtId="164" fontId="12" fillId="0" borderId="0" xfId="0" applyFont="true" applyBorder="false" applyAlignment="true" applyProtection="false">
      <alignment horizontal="right" vertical="bottom" textRotation="0" wrapText="false" indent="0" shrinkToFit="false"/>
      <protection locked="true" hidden="false"/>
    </xf>
    <xf numFmtId="164" fontId="24" fillId="20" borderId="0" xfId="0" applyFont="true" applyBorder="false" applyAlignment="true" applyProtection="false">
      <alignment horizontal="left" vertical="bottom" textRotation="0" wrapText="false" indent="0" shrinkToFit="false"/>
      <protection locked="true" hidden="false"/>
    </xf>
    <xf numFmtId="164" fontId="30" fillId="0" borderId="39" xfId="0" applyFont="true" applyBorder="true" applyAlignment="true" applyProtection="false">
      <alignment horizontal="center" vertical="bottom" textRotation="0" wrapText="false" indent="0" shrinkToFit="false"/>
      <protection locked="true" hidden="false"/>
    </xf>
    <xf numFmtId="181" fontId="30" fillId="9" borderId="11" xfId="0" applyFont="true" applyBorder="true" applyAlignment="true" applyProtection="false">
      <alignment horizontal="right" vertical="bottom" textRotation="0" wrapText="false" indent="0" shrinkToFit="false"/>
      <protection locked="true" hidden="false"/>
    </xf>
    <xf numFmtId="181" fontId="30" fillId="9" borderId="12" xfId="0" applyFont="true" applyBorder="true" applyAlignment="true" applyProtection="false">
      <alignment horizontal="right" vertical="bottom" textRotation="0" wrapText="false" indent="0" shrinkToFit="false"/>
      <protection locked="true" hidden="false"/>
    </xf>
    <xf numFmtId="181" fontId="30" fillId="2" borderId="17" xfId="0" applyFont="true" applyBorder="true" applyAlignment="true" applyProtection="false">
      <alignment horizontal="right" vertical="bottom" textRotation="0" wrapText="false" indent="0" shrinkToFit="false"/>
      <protection locked="true" hidden="false"/>
    </xf>
    <xf numFmtId="181" fontId="30" fillId="2" borderId="18" xfId="0" applyFont="true" applyBorder="true" applyAlignment="true" applyProtection="false">
      <alignment horizontal="right" vertical="bottom" textRotation="0" wrapText="false" indent="0" shrinkToFit="false"/>
      <protection locked="true" hidden="false"/>
    </xf>
    <xf numFmtId="181" fontId="30" fillId="2" borderId="41" xfId="0" applyFont="true" applyBorder="true" applyAlignment="true" applyProtection="false">
      <alignment horizontal="right" vertical="bottom" textRotation="0" wrapText="false" indent="0" shrinkToFit="false"/>
      <protection locked="true" hidden="false"/>
    </xf>
    <xf numFmtId="181" fontId="30" fillId="2" borderId="52" xfId="0" applyFont="true" applyBorder="true" applyAlignment="true" applyProtection="false">
      <alignment horizontal="right" vertical="bottom" textRotation="0" wrapText="false" indent="0" shrinkToFit="false"/>
      <protection locked="true" hidden="false"/>
    </xf>
    <xf numFmtId="181" fontId="24" fillId="20" borderId="41" xfId="0" applyFont="true" applyBorder="true" applyAlignment="true" applyProtection="false">
      <alignment horizontal="right" vertical="bottom" textRotation="0" wrapText="false" indent="0" shrinkToFit="false"/>
      <protection locked="true" hidden="false"/>
    </xf>
    <xf numFmtId="181" fontId="24" fillId="20" borderId="52" xfId="0" applyFont="true" applyBorder="true" applyAlignment="true" applyProtection="false">
      <alignment horizontal="right" vertical="bottom" textRotation="0" wrapText="false" indent="0" shrinkToFit="false"/>
      <protection locked="true" hidden="false"/>
    </xf>
    <xf numFmtId="181" fontId="30" fillId="2" borderId="29" xfId="0" applyFont="true" applyBorder="true" applyAlignment="true" applyProtection="false">
      <alignment horizontal="right" vertical="bottom" textRotation="0" wrapText="false" indent="0" shrinkToFit="false"/>
      <protection locked="true" hidden="false"/>
    </xf>
    <xf numFmtId="181" fontId="30" fillId="2" borderId="30" xfId="0" applyFont="true" applyBorder="true" applyAlignment="true" applyProtection="false">
      <alignment horizontal="right" vertical="bottom" textRotation="0" wrapText="false" indent="0" shrinkToFit="false"/>
      <protection locked="true" hidden="false"/>
    </xf>
    <xf numFmtId="228" fontId="30" fillId="2" borderId="45" xfId="0" applyFont="true" applyBorder="true" applyAlignment="true" applyProtection="false">
      <alignment horizontal="right" vertical="bottom" textRotation="0" wrapText="false" indent="0" shrinkToFit="false"/>
      <protection locked="true" hidden="false"/>
    </xf>
    <xf numFmtId="228" fontId="30" fillId="2" borderId="47" xfId="0" applyFont="true" applyBorder="true" applyAlignment="true" applyProtection="false">
      <alignment horizontal="right" vertical="bottom" textRotation="0" wrapText="false" indent="0" shrinkToFit="false"/>
      <protection locked="true" hidden="false"/>
    </xf>
    <xf numFmtId="228" fontId="30" fillId="2" borderId="41" xfId="0" applyFont="true" applyBorder="true" applyAlignment="true" applyProtection="false">
      <alignment horizontal="right" vertical="bottom" textRotation="0" wrapText="false" indent="0" shrinkToFit="false"/>
      <protection locked="true" hidden="false"/>
    </xf>
    <xf numFmtId="228" fontId="30" fillId="2" borderId="52" xfId="0" applyFont="true" applyBorder="true" applyAlignment="true" applyProtection="false">
      <alignment horizontal="right" vertical="bottom" textRotation="0" wrapText="false" indent="0" shrinkToFit="false"/>
      <protection locked="true" hidden="false"/>
    </xf>
    <xf numFmtId="228" fontId="24" fillId="20" borderId="41" xfId="0" applyFont="true" applyBorder="true" applyAlignment="true" applyProtection="false">
      <alignment horizontal="right" vertical="bottom" textRotation="0" wrapText="false" indent="0" shrinkToFit="false"/>
      <protection locked="true" hidden="false"/>
    </xf>
    <xf numFmtId="228" fontId="24" fillId="20" borderId="52" xfId="0" applyFont="true" applyBorder="true" applyAlignment="true" applyProtection="false">
      <alignment horizontal="right" vertical="bottom" textRotation="0" wrapText="false" indent="0" shrinkToFit="false"/>
      <protection locked="true" hidden="false"/>
    </xf>
    <xf numFmtId="221" fontId="24" fillId="20" borderId="41" xfId="0" applyFont="true" applyBorder="true" applyAlignment="true" applyProtection="false">
      <alignment horizontal="right" vertical="bottom" textRotation="0" wrapText="false" indent="0" shrinkToFit="false"/>
      <protection locked="true" hidden="false"/>
    </xf>
    <xf numFmtId="221" fontId="24" fillId="20" borderId="52" xfId="0" applyFont="true" applyBorder="true" applyAlignment="true" applyProtection="false">
      <alignment horizontal="right" vertical="bottom" textRotation="0" wrapText="false" indent="0" shrinkToFit="false"/>
      <protection locked="true" hidden="false"/>
    </xf>
    <xf numFmtId="228" fontId="30" fillId="2" borderId="29" xfId="0" applyFont="true" applyBorder="true" applyAlignment="true" applyProtection="false">
      <alignment horizontal="right" vertical="bottom" textRotation="0" wrapText="false" indent="0" shrinkToFit="false"/>
      <protection locked="true" hidden="false"/>
    </xf>
    <xf numFmtId="228" fontId="30" fillId="2" borderId="30" xfId="0" applyFont="true" applyBorder="true" applyAlignment="true" applyProtection="false">
      <alignment horizontal="right" vertical="bottom" textRotation="0" wrapText="false" indent="0" shrinkToFit="false"/>
      <protection locked="true" hidden="false"/>
    </xf>
    <xf numFmtId="164" fontId="26" fillId="9" borderId="3" xfId="0" applyFont="true" applyBorder="true" applyAlignment="true" applyProtection="false">
      <alignment horizontal="center" vertical="bottom" textRotation="0" wrapText="false" indent="0" shrinkToFit="false"/>
      <protection locked="true" hidden="false"/>
    </xf>
    <xf numFmtId="164" fontId="59" fillId="9" borderId="0" xfId="0" applyFont="true" applyBorder="true" applyAlignment="true" applyProtection="false">
      <alignment horizontal="center" vertical="bottom" textRotation="0" wrapText="false" indent="0" shrinkToFit="false"/>
      <protection locked="true" hidden="false"/>
    </xf>
    <xf numFmtId="164" fontId="90" fillId="0" borderId="6" xfId="0" applyFont="true" applyBorder="true" applyAlignment="true" applyProtection="false">
      <alignment horizontal="center" vertical="bottom" textRotation="0" wrapText="false" indent="0" shrinkToFit="false"/>
      <protection locked="true" hidden="false"/>
    </xf>
    <xf numFmtId="164" fontId="26" fillId="9" borderId="8" xfId="0" applyFont="true" applyBorder="true" applyAlignment="true" applyProtection="false">
      <alignment horizontal="center" vertical="bottom" textRotation="0" wrapText="false" indent="0" shrinkToFit="false"/>
      <protection locked="true" hidden="false"/>
    </xf>
    <xf numFmtId="178" fontId="0" fillId="0" borderId="3" xfId="0" applyFont="false" applyBorder="true" applyAlignment="true" applyProtection="false">
      <alignment horizontal="general" vertical="bottom" textRotation="0" wrapText="false" indent="0" shrinkToFit="false"/>
      <protection locked="true" hidden="false"/>
    </xf>
    <xf numFmtId="178" fontId="0" fillId="0" borderId="0" xfId="0" applyFont="false" applyBorder="false" applyAlignment="true" applyProtection="false">
      <alignment horizontal="general" vertical="bottom" textRotation="0" wrapText="false" indent="0" shrinkToFit="false"/>
      <protection locked="true" hidden="false"/>
    </xf>
    <xf numFmtId="164" fontId="7" fillId="0" borderId="31" xfId="0" applyFont="true" applyBorder="true" applyAlignment="true" applyProtection="false">
      <alignment horizontal="general" vertical="bottom" textRotation="0" wrapText="false" indent="0" shrinkToFit="false"/>
      <protection locked="true" hidden="false"/>
    </xf>
    <xf numFmtId="164" fontId="30" fillId="9" borderId="82" xfId="0" applyFont="true" applyBorder="true" applyAlignment="true" applyProtection="false">
      <alignment horizontal="general" vertical="bottom" textRotation="0" wrapText="false" indent="0" shrinkToFit="false"/>
      <protection locked="true" hidden="false"/>
    </xf>
    <xf numFmtId="178" fontId="30" fillId="9" borderId="45" xfId="0" applyFont="true" applyBorder="true" applyAlignment="true" applyProtection="false">
      <alignment horizontal="general" vertical="bottom" textRotation="0" wrapText="false" indent="0" shrinkToFit="false"/>
      <protection locked="true" hidden="false"/>
    </xf>
    <xf numFmtId="178" fontId="30" fillId="9" borderId="47" xfId="0" applyFont="true" applyBorder="true" applyAlignment="true" applyProtection="false">
      <alignment horizontal="general" vertical="bottom" textRotation="0" wrapText="false" indent="0" shrinkToFit="false"/>
      <protection locked="true" hidden="false"/>
    </xf>
    <xf numFmtId="164" fontId="53" fillId="9" borderId="27" xfId="0" applyFont="true" applyBorder="true" applyAlignment="true" applyProtection="false">
      <alignment horizontal="general" vertical="bottom" textRotation="0" wrapText="false" indent="0" shrinkToFit="false"/>
      <protection locked="true" hidden="false"/>
    </xf>
    <xf numFmtId="178" fontId="53" fillId="9" borderId="29" xfId="0" applyFont="true" applyBorder="true" applyAlignment="true" applyProtection="false">
      <alignment horizontal="general" vertical="bottom" textRotation="0" wrapText="false" indent="0" shrinkToFit="false"/>
      <protection locked="true" hidden="false"/>
    </xf>
    <xf numFmtId="178" fontId="53" fillId="9" borderId="30" xfId="0" applyFont="true" applyBorder="true" applyAlignment="true" applyProtection="false">
      <alignment horizontal="general" vertical="bottom" textRotation="0" wrapText="false" indent="0" shrinkToFit="false"/>
      <protection locked="true" hidden="false"/>
    </xf>
    <xf numFmtId="178" fontId="30" fillId="2" borderId="44" xfId="0" applyFont="true" applyBorder="true" applyAlignment="true" applyProtection="false">
      <alignment horizontal="general" vertical="bottom" textRotation="0" wrapText="false" indent="0" shrinkToFit="false"/>
      <protection locked="true" hidden="false"/>
    </xf>
    <xf numFmtId="178" fontId="30" fillId="2" borderId="50" xfId="0" applyFont="true" applyBorder="true" applyAlignment="true" applyProtection="false">
      <alignment horizontal="general" vertical="bottom" textRotation="0" wrapText="false" indent="0" shrinkToFit="false"/>
      <protection locked="true" hidden="false"/>
    </xf>
    <xf numFmtId="164" fontId="72" fillId="0" borderId="0" xfId="0" applyFont="true" applyBorder="false" applyAlignment="true" applyProtection="false">
      <alignment horizontal="general" vertical="bottom" textRotation="0" wrapText="false" indent="0" shrinkToFit="false"/>
      <protection locked="true" hidden="false"/>
    </xf>
    <xf numFmtId="178" fontId="24" fillId="20" borderId="25" xfId="0" applyFont="true" applyBorder="true" applyAlignment="true" applyProtection="false">
      <alignment horizontal="general" vertical="bottom" textRotation="0" wrapText="false" indent="0" shrinkToFit="false"/>
      <protection locked="true" hidden="false"/>
    </xf>
    <xf numFmtId="178" fontId="24" fillId="20" borderId="26" xfId="0" applyFont="true" applyBorder="true" applyAlignment="true" applyProtection="false">
      <alignment horizontal="general" vertical="bottom" textRotation="0" wrapText="false" indent="0" shrinkToFit="false"/>
      <protection locked="true" hidden="false"/>
    </xf>
    <xf numFmtId="178" fontId="30" fillId="2" borderId="25" xfId="0" applyFont="true" applyBorder="true" applyAlignment="true" applyProtection="false">
      <alignment horizontal="general" vertical="bottom" textRotation="0" wrapText="false" indent="0" shrinkToFit="false"/>
      <protection locked="true" hidden="false"/>
    </xf>
    <xf numFmtId="178" fontId="30" fillId="2" borderId="26" xfId="0" applyFont="true" applyBorder="true" applyAlignment="true" applyProtection="false">
      <alignment horizontal="general" vertical="bottom" textRotation="0" wrapText="false" indent="0" shrinkToFit="false"/>
      <protection locked="true" hidden="false"/>
    </xf>
    <xf numFmtId="178" fontId="30" fillId="2" borderId="17" xfId="0" applyFont="true" applyBorder="true" applyAlignment="true" applyProtection="false">
      <alignment horizontal="general" vertical="bottom" textRotation="0" wrapText="false" indent="0" shrinkToFit="false"/>
      <protection locked="true" hidden="false"/>
    </xf>
    <xf numFmtId="178" fontId="30" fillId="2" borderId="18" xfId="0" applyFont="true" applyBorder="true" applyAlignment="true" applyProtection="false">
      <alignment horizontal="general" vertical="bottom" textRotation="0" wrapText="false" indent="0" shrinkToFit="false"/>
      <protection locked="true" hidden="false"/>
    </xf>
    <xf numFmtId="178" fontId="30" fillId="2" borderId="29" xfId="0" applyFont="true" applyBorder="true" applyAlignment="true" applyProtection="false">
      <alignment horizontal="general" vertical="bottom" textRotation="0" wrapText="false" indent="0" shrinkToFit="false"/>
      <protection locked="true" hidden="false"/>
    </xf>
    <xf numFmtId="178" fontId="30" fillId="2" borderId="30" xfId="0" applyFont="true" applyBorder="true" applyAlignment="true" applyProtection="false">
      <alignment horizontal="general" vertical="bottom" textRotation="0" wrapText="false" indent="0" shrinkToFit="false"/>
      <protection locked="true" hidden="false"/>
    </xf>
    <xf numFmtId="164" fontId="42" fillId="0" borderId="0" xfId="0" applyFont="true" applyBorder="false" applyAlignment="true" applyProtection="false">
      <alignment horizontal="general" vertical="bottom" textRotation="0" wrapText="false" indent="0" shrinkToFit="false"/>
      <protection locked="true" hidden="false"/>
    </xf>
    <xf numFmtId="182" fontId="40" fillId="0" borderId="0" xfId="0" applyFont="true" applyBorder="false" applyAlignment="true" applyProtection="false">
      <alignment horizontal="general" vertical="bottom" textRotation="0" wrapText="false" indent="0" shrinkToFit="false"/>
      <protection locked="true" hidden="false"/>
    </xf>
    <xf numFmtId="164" fontId="0" fillId="9" borderId="4" xfId="0" applyFont="false" applyBorder="true" applyAlignment="true" applyProtection="false">
      <alignment horizontal="center" vertical="bottom" textRotation="0" wrapText="false" indent="0" shrinkToFit="false"/>
      <protection locked="true" hidden="false"/>
    </xf>
    <xf numFmtId="164" fontId="28" fillId="20" borderId="3" xfId="0" applyFont="true" applyBorder="true" applyAlignment="true" applyProtection="false">
      <alignment horizontal="center" vertical="bottom" textRotation="0" wrapText="false" indent="0" shrinkToFit="false"/>
      <protection locked="true" hidden="false"/>
    </xf>
    <xf numFmtId="164" fontId="26" fillId="20" borderId="1" xfId="0" applyFont="true" applyBorder="true" applyAlignment="true" applyProtection="false">
      <alignment horizontal="center" vertical="bottom" textRotation="0" wrapText="false" indent="0" shrinkToFit="false"/>
      <protection locked="true" hidden="false"/>
    </xf>
    <xf numFmtId="164" fontId="23" fillId="9" borderId="0" xfId="0" applyFont="true" applyBorder="false" applyAlignment="true" applyProtection="false">
      <alignment horizontal="center" vertical="bottom" textRotation="0" wrapText="false" indent="0" shrinkToFit="false"/>
      <protection locked="true" hidden="false"/>
    </xf>
    <xf numFmtId="164" fontId="28" fillId="9" borderId="0" xfId="0" applyFont="true" applyBorder="false" applyAlignment="true" applyProtection="false">
      <alignment horizontal="center" vertical="bottom" textRotation="0" wrapText="false" indent="0" shrinkToFit="false"/>
      <protection locked="true" hidden="false"/>
    </xf>
    <xf numFmtId="164" fontId="0" fillId="9" borderId="1" xfId="0" applyFont="false" applyBorder="true" applyAlignment="true" applyProtection="false">
      <alignment horizontal="center" vertical="bottom" textRotation="0" wrapText="false" indent="0" shrinkToFit="false"/>
      <protection locked="true" hidden="false"/>
    </xf>
    <xf numFmtId="164" fontId="59" fillId="9" borderId="5" xfId="0" applyFont="true" applyBorder="true" applyAlignment="true" applyProtection="false">
      <alignment horizontal="center" vertical="bottom" textRotation="0" wrapText="false" indent="0" shrinkToFit="false"/>
      <protection locked="true" hidden="false"/>
    </xf>
    <xf numFmtId="164" fontId="29" fillId="20" borderId="1" xfId="0" applyFont="true" applyBorder="true" applyAlignment="true" applyProtection="false">
      <alignment horizontal="center" vertical="bottom" textRotation="0" wrapText="false" indent="0" shrinkToFit="false"/>
      <protection locked="true" hidden="false"/>
    </xf>
    <xf numFmtId="164" fontId="42" fillId="9" borderId="8" xfId="0" applyFont="true" applyBorder="true" applyAlignment="true" applyProtection="false">
      <alignment horizontal="center" vertical="bottom" textRotation="0" wrapText="false" indent="0" shrinkToFit="false"/>
      <protection locked="true" hidden="false"/>
    </xf>
    <xf numFmtId="164" fontId="0" fillId="9" borderId="9" xfId="0" applyFont="false" applyBorder="true" applyAlignment="true" applyProtection="false">
      <alignment horizontal="center" vertical="bottom" textRotation="0" wrapText="false" indent="0" shrinkToFit="false"/>
      <protection locked="true" hidden="false"/>
    </xf>
    <xf numFmtId="164" fontId="28" fillId="20" borderId="8" xfId="0" applyFont="true" applyBorder="true" applyAlignment="true" applyProtection="false">
      <alignment horizontal="center" vertical="bottom" textRotation="0" wrapText="false" indent="0" shrinkToFit="false"/>
      <protection locked="true" hidden="false"/>
    </xf>
    <xf numFmtId="178" fontId="55" fillId="20" borderId="0" xfId="0" applyFont="true" applyBorder="false" applyAlignment="true" applyProtection="false">
      <alignment horizontal="general" vertical="bottom" textRotation="0" wrapText="false" indent="0" shrinkToFit="false"/>
      <protection locked="true" hidden="false"/>
    </xf>
    <xf numFmtId="164" fontId="10" fillId="20" borderId="31" xfId="0" applyFont="true" applyBorder="true" applyAlignment="true" applyProtection="false">
      <alignment horizontal="general" vertical="bottom" textRotation="0" wrapText="false" indent="0" shrinkToFit="false"/>
      <protection locked="true" hidden="false"/>
    </xf>
    <xf numFmtId="164" fontId="30" fillId="20" borderId="10" xfId="0" applyFont="true" applyBorder="true" applyAlignment="true" applyProtection="false">
      <alignment horizontal="center" vertical="bottom" textRotation="0" wrapText="false" indent="0" shrinkToFit="false"/>
      <protection locked="true" hidden="false"/>
    </xf>
    <xf numFmtId="164" fontId="30" fillId="20" borderId="12" xfId="0" applyFont="true" applyBorder="true" applyAlignment="true" applyProtection="false">
      <alignment horizontal="center" vertical="bottom" textRotation="0" wrapText="false" indent="0" shrinkToFit="false"/>
      <protection locked="true" hidden="false"/>
    </xf>
    <xf numFmtId="164" fontId="30" fillId="9" borderId="10" xfId="0" applyFont="true" applyBorder="true" applyAlignment="true" applyProtection="false">
      <alignment horizontal="general" vertical="bottom" textRotation="0" wrapText="false" indent="0" shrinkToFit="false"/>
      <protection locked="true" hidden="false"/>
    </xf>
    <xf numFmtId="178" fontId="30" fillId="9" borderId="11" xfId="0" applyFont="true" applyBorder="true" applyAlignment="true" applyProtection="false">
      <alignment horizontal="general" vertical="bottom" textRotation="0" wrapText="false" indent="0" shrinkToFit="false"/>
      <protection locked="true" hidden="false"/>
    </xf>
    <xf numFmtId="178" fontId="30" fillId="9" borderId="38" xfId="0" applyFont="true" applyBorder="true" applyAlignment="true" applyProtection="false">
      <alignment horizontal="general" vertical="bottom" textRotation="0" wrapText="false" indent="0" shrinkToFit="false"/>
      <protection locked="true" hidden="false"/>
    </xf>
    <xf numFmtId="178" fontId="30" fillId="9" borderId="12" xfId="0" applyFont="true" applyBorder="true" applyAlignment="true" applyProtection="false">
      <alignment horizontal="general" vertical="bottom" textRotation="0" wrapText="false" indent="0" shrinkToFit="false"/>
      <protection locked="true" hidden="false"/>
    </xf>
    <xf numFmtId="178" fontId="30" fillId="2" borderId="34" xfId="0" applyFont="true" applyBorder="true" applyAlignment="true" applyProtection="false">
      <alignment horizontal="general" vertical="bottom" textRotation="0" wrapText="false" indent="0" shrinkToFit="false"/>
      <protection locked="true" hidden="false"/>
    </xf>
    <xf numFmtId="178" fontId="24" fillId="20" borderId="34" xfId="0" applyFont="true" applyBorder="true" applyAlignment="true" applyProtection="false">
      <alignment horizontal="general" vertical="bottom" textRotation="0" wrapText="false" indent="0" shrinkToFit="false"/>
      <protection locked="true" hidden="false"/>
    </xf>
    <xf numFmtId="178" fontId="24" fillId="20" borderId="41" xfId="0" applyFont="true" applyBorder="true" applyAlignment="true" applyProtection="false">
      <alignment horizontal="general" vertical="bottom" textRotation="0" wrapText="false" indent="0" shrinkToFit="false"/>
      <protection locked="true" hidden="false"/>
    </xf>
    <xf numFmtId="178" fontId="24" fillId="20" borderId="42" xfId="0" applyFont="true" applyBorder="true" applyAlignment="true" applyProtection="false">
      <alignment horizontal="general" vertical="bottom" textRotation="0" wrapText="false" indent="0" shrinkToFit="false"/>
      <protection locked="true" hidden="false"/>
    </xf>
    <xf numFmtId="178" fontId="24" fillId="20" borderId="52" xfId="0" applyFont="true" applyBorder="true" applyAlignment="true" applyProtection="false">
      <alignment horizontal="general" vertical="bottom" textRotation="0" wrapText="false" indent="0" shrinkToFit="false"/>
      <protection locked="true" hidden="false"/>
    </xf>
    <xf numFmtId="164" fontId="0" fillId="20" borderId="0" xfId="0" applyFont="false" applyBorder="true" applyAlignment="true" applyProtection="false">
      <alignment horizontal="general" vertical="bottom" textRotation="0" wrapText="false" indent="0" shrinkToFit="false"/>
      <protection locked="true" hidden="false"/>
    </xf>
    <xf numFmtId="178" fontId="30" fillId="2" borderId="36" xfId="0" applyFont="true" applyBorder="true" applyAlignment="true" applyProtection="false">
      <alignment horizontal="general" vertical="bottom" textRotation="0" wrapText="false" indent="0" shrinkToFit="false"/>
      <protection locked="true" hidden="false"/>
    </xf>
    <xf numFmtId="164" fontId="72" fillId="20" borderId="0" xfId="0" applyFont="true" applyBorder="true" applyAlignment="true" applyProtection="false">
      <alignment horizontal="general" vertical="bottom" textRotation="0" wrapText="false" indent="0" shrinkToFit="false"/>
      <protection locked="true" hidden="false"/>
    </xf>
    <xf numFmtId="164" fontId="66" fillId="20" borderId="0" xfId="0" applyFont="true" applyBorder="false" applyAlignment="true" applyProtection="false">
      <alignment horizontal="general" vertical="bottom" textRotation="0" wrapText="false" indent="0" shrinkToFit="false"/>
      <protection locked="true" hidden="false"/>
    </xf>
    <xf numFmtId="164" fontId="0" fillId="20" borderId="0" xfId="0" applyFont="false" applyBorder="false" applyAlignment="true" applyProtection="false">
      <alignment horizontal="center" vertical="bottom" textRotation="0" wrapText="false" indent="0" shrinkToFit="false"/>
      <protection locked="true" hidden="false"/>
    </xf>
    <xf numFmtId="164" fontId="55" fillId="20" borderId="0" xfId="0" applyFont="true" applyBorder="false" applyAlignment="true" applyProtection="false">
      <alignment horizontal="center" vertical="bottom" textRotation="0" wrapText="false" indent="0" shrinkToFit="false"/>
      <protection locked="true" hidden="false"/>
    </xf>
    <xf numFmtId="164" fontId="29" fillId="20" borderId="0" xfId="0" applyFont="true" applyBorder="false" applyAlignment="true" applyProtection="false">
      <alignment horizontal="left" vertical="bottom" textRotation="0" wrapText="false" indent="0" shrinkToFit="false"/>
      <protection locked="true" hidden="false"/>
    </xf>
    <xf numFmtId="178" fontId="40" fillId="20" borderId="0" xfId="0" applyFont="true" applyBorder="false" applyAlignment="true" applyProtection="false">
      <alignment horizontal="general" vertical="bottom" textRotation="0" wrapText="false" indent="0" shrinkToFit="false"/>
      <protection locked="true" hidden="false"/>
    </xf>
    <xf numFmtId="164" fontId="40" fillId="20" borderId="0" xfId="0" applyFont="true" applyBorder="false" applyAlignment="true" applyProtection="false">
      <alignment horizontal="general" vertical="bottom" textRotation="0" wrapText="false" indent="0" shrinkToFit="false"/>
      <protection locked="true" hidden="false"/>
    </xf>
    <xf numFmtId="178" fontId="72" fillId="20" borderId="0" xfId="0" applyFont="true" applyBorder="false" applyAlignment="true" applyProtection="false">
      <alignment horizontal="general" vertical="bottom" textRotation="0" wrapText="false" indent="0" shrinkToFit="false"/>
      <protection locked="true" hidden="false"/>
    </xf>
    <xf numFmtId="178" fontId="16" fillId="0" borderId="0" xfId="53" applyFont="true" applyBorder="false" applyAlignment="false" applyProtection="false">
      <alignment horizontal="general" vertical="bottom" textRotation="0" wrapText="false" indent="0" shrinkToFit="false"/>
      <protection locked="true" hidden="false"/>
    </xf>
    <xf numFmtId="182" fontId="0" fillId="20" borderId="0" xfId="0" applyFont="false" applyBorder="false" applyAlignment="true" applyProtection="false">
      <alignment horizontal="general" vertical="bottom" textRotation="0" wrapText="false" indent="0" shrinkToFit="false"/>
      <protection locked="true" hidden="false"/>
    </xf>
    <xf numFmtId="164" fontId="67" fillId="9" borderId="3" xfId="0" applyFont="true" applyBorder="true" applyAlignment="true" applyProtection="false">
      <alignment horizontal="center" vertical="bottom" textRotation="0" wrapText="false" indent="0" shrinkToFit="false"/>
      <protection locked="true" hidden="false"/>
    </xf>
    <xf numFmtId="164" fontId="67" fillId="9" borderId="0" xfId="0" applyFont="true" applyBorder="true" applyAlignment="true" applyProtection="false">
      <alignment horizontal="center" vertical="bottom" textRotation="0" wrapText="false" indent="0" shrinkToFit="false"/>
      <protection locked="true" hidden="false"/>
    </xf>
    <xf numFmtId="164" fontId="55" fillId="20" borderId="8" xfId="0" applyFont="true" applyBorder="true" applyAlignment="true" applyProtection="false">
      <alignment horizontal="center" vertical="bottom" textRotation="0" wrapText="false" indent="0" shrinkToFit="false"/>
      <protection locked="true" hidden="false"/>
    </xf>
    <xf numFmtId="233" fontId="30" fillId="9" borderId="10" xfId="0" applyFont="true" applyBorder="true" applyAlignment="true" applyProtection="false">
      <alignment horizontal="general" vertical="bottom" textRotation="0" wrapText="false" indent="0" shrinkToFit="false"/>
      <protection locked="true" hidden="false"/>
    </xf>
    <xf numFmtId="233" fontId="30" fillId="9" borderId="32" xfId="0" applyFont="true" applyBorder="true" applyAlignment="true" applyProtection="false">
      <alignment horizontal="general" vertical="bottom" textRotation="0" wrapText="false" indent="0" shrinkToFit="false"/>
      <protection locked="true" hidden="false"/>
    </xf>
    <xf numFmtId="233" fontId="30" fillId="2" borderId="57" xfId="0" applyFont="true" applyBorder="true" applyAlignment="true" applyProtection="false">
      <alignment horizontal="general" vertical="bottom" textRotation="0" wrapText="false" indent="0" shrinkToFit="false"/>
      <protection locked="true" hidden="false"/>
    </xf>
    <xf numFmtId="233" fontId="30" fillId="2" borderId="83" xfId="0" applyFont="true" applyBorder="true" applyAlignment="true" applyProtection="false">
      <alignment horizontal="general" vertical="bottom" textRotation="0" wrapText="false" indent="0" shrinkToFit="false"/>
      <protection locked="true" hidden="false"/>
    </xf>
    <xf numFmtId="233" fontId="24" fillId="20" borderId="59" xfId="0" applyFont="true" applyBorder="true" applyAlignment="true" applyProtection="false">
      <alignment horizontal="general" vertical="bottom" textRotation="0" wrapText="false" indent="0" shrinkToFit="false"/>
      <protection locked="true" hidden="false"/>
    </xf>
    <xf numFmtId="233" fontId="24" fillId="20" borderId="79" xfId="0" applyFont="true" applyBorder="true" applyAlignment="true" applyProtection="false">
      <alignment horizontal="general" vertical="bottom" textRotation="0" wrapText="false" indent="0" shrinkToFit="false"/>
      <protection locked="true" hidden="false"/>
    </xf>
    <xf numFmtId="233" fontId="30" fillId="2" borderId="59" xfId="0" applyFont="true" applyBorder="true" applyAlignment="true" applyProtection="false">
      <alignment horizontal="general" vertical="bottom" textRotation="0" wrapText="false" indent="0" shrinkToFit="false"/>
      <protection locked="true" hidden="false"/>
    </xf>
    <xf numFmtId="233" fontId="30" fillId="2" borderId="79" xfId="0" applyFont="true" applyBorder="true" applyAlignment="true" applyProtection="false">
      <alignment horizontal="general" vertical="bottom" textRotation="0" wrapText="false" indent="0" shrinkToFit="false"/>
      <protection locked="true" hidden="false"/>
    </xf>
    <xf numFmtId="164" fontId="30" fillId="0" borderId="48" xfId="0" applyFont="true" applyBorder="true" applyAlignment="true" applyProtection="false">
      <alignment horizontal="general" vertical="bottom" textRotation="0" wrapText="false" indent="0" shrinkToFit="false"/>
      <protection locked="true" hidden="false"/>
    </xf>
    <xf numFmtId="233" fontId="30" fillId="0" borderId="59" xfId="0" applyFont="true" applyBorder="true" applyAlignment="true" applyProtection="false">
      <alignment horizontal="general" vertical="bottom" textRotation="0" wrapText="false" indent="0" shrinkToFit="false"/>
      <protection locked="true" hidden="false"/>
    </xf>
    <xf numFmtId="193" fontId="30" fillId="0" borderId="59" xfId="0" applyFont="true" applyBorder="true" applyAlignment="true" applyProtection="false">
      <alignment horizontal="general" vertical="bottom" textRotation="0" wrapText="false" indent="0" shrinkToFit="false"/>
      <protection locked="true" hidden="false"/>
    </xf>
    <xf numFmtId="193" fontId="30" fillId="0" borderId="79" xfId="0" applyFont="true" applyBorder="true" applyAlignment="true" applyProtection="false">
      <alignment horizontal="general" vertical="bottom" textRotation="0" wrapText="false" indent="0" shrinkToFit="false"/>
      <protection locked="true" hidden="false"/>
    </xf>
    <xf numFmtId="233" fontId="24" fillId="20" borderId="40" xfId="0" applyFont="true" applyBorder="true" applyAlignment="true" applyProtection="false">
      <alignment horizontal="general" vertical="bottom" textRotation="0" wrapText="false" indent="0" shrinkToFit="false"/>
      <protection locked="true" hidden="false"/>
    </xf>
    <xf numFmtId="233" fontId="24" fillId="20" borderId="80" xfId="0" applyFont="true" applyBorder="true" applyAlignment="true" applyProtection="false">
      <alignment horizontal="general" vertical="bottom" textRotation="0" wrapText="false" indent="0" shrinkToFit="false"/>
      <protection locked="true" hidden="false"/>
    </xf>
    <xf numFmtId="164" fontId="24" fillId="20" borderId="48" xfId="0" applyFont="true" applyBorder="true" applyAlignment="true" applyProtection="false">
      <alignment horizontal="left" vertical="bottom" textRotation="0" wrapText="false" indent="0" shrinkToFit="false"/>
      <protection locked="true" hidden="false"/>
    </xf>
    <xf numFmtId="233" fontId="24" fillId="20" borderId="59" xfId="0" applyFont="true" applyBorder="true" applyAlignment="true" applyProtection="false">
      <alignment horizontal="right" vertical="bottom" textRotation="0" wrapText="false" indent="0" shrinkToFit="false"/>
      <protection locked="true" hidden="false"/>
    </xf>
    <xf numFmtId="233" fontId="24" fillId="20" borderId="79" xfId="0" applyFont="true" applyBorder="true" applyAlignment="true" applyProtection="false">
      <alignment horizontal="right" vertical="bottom" textRotation="0" wrapText="false" indent="0" shrinkToFit="false"/>
      <protection locked="true" hidden="false"/>
    </xf>
    <xf numFmtId="171" fontId="30" fillId="0" borderId="40" xfId="0" applyFont="true" applyBorder="true" applyAlignment="true" applyProtection="false">
      <alignment horizontal="right" vertical="bottom" textRotation="0" wrapText="false" indent="0" shrinkToFit="false"/>
      <protection locked="true" hidden="false"/>
    </xf>
    <xf numFmtId="187" fontId="30" fillId="0" borderId="80" xfId="0" applyFont="true" applyBorder="true" applyAlignment="true" applyProtection="false">
      <alignment horizontal="right" vertical="bottom" textRotation="0" wrapText="false" indent="0" shrinkToFit="false"/>
      <protection locked="true" hidden="false"/>
    </xf>
    <xf numFmtId="233" fontId="30" fillId="0" borderId="79" xfId="0" applyFont="true" applyBorder="true" applyAlignment="true" applyProtection="false">
      <alignment horizontal="general" vertical="bottom" textRotation="0" wrapText="false" indent="0" shrinkToFit="false"/>
      <protection locked="true" hidden="false"/>
    </xf>
    <xf numFmtId="233" fontId="30" fillId="2" borderId="40" xfId="0" applyFont="true" applyBorder="true" applyAlignment="true" applyProtection="false">
      <alignment horizontal="general" vertical="bottom" textRotation="0" wrapText="false" indent="0" shrinkToFit="false"/>
      <protection locked="true" hidden="false"/>
    </xf>
    <xf numFmtId="233" fontId="30" fillId="2" borderId="80" xfId="0" applyFont="true" applyBorder="true" applyAlignment="true" applyProtection="false">
      <alignment horizontal="general" vertical="bottom" textRotation="0" wrapText="false" indent="0" shrinkToFit="false"/>
      <protection locked="true" hidden="false"/>
    </xf>
    <xf numFmtId="233" fontId="24" fillId="20" borderId="58" xfId="0" applyFont="true" applyBorder="true" applyAlignment="true" applyProtection="false">
      <alignment horizontal="right" vertical="bottom" textRotation="0" wrapText="false" indent="0" shrinkToFit="false"/>
      <protection locked="true" hidden="false"/>
    </xf>
    <xf numFmtId="233" fontId="24" fillId="20" borderId="14" xfId="0" applyFont="true" applyBorder="true" applyAlignment="true" applyProtection="false">
      <alignment horizontal="right" vertical="bottom" textRotation="0" wrapText="false" indent="0" shrinkToFit="false"/>
      <protection locked="true" hidden="false"/>
    </xf>
    <xf numFmtId="164" fontId="7" fillId="20" borderId="0" xfId="0" applyFont="true" applyBorder="true" applyAlignment="true" applyProtection="false">
      <alignment horizontal="center" vertical="bottom" textRotation="0" wrapText="false" indent="0" shrinkToFit="false"/>
      <protection locked="true" hidden="false"/>
    </xf>
    <xf numFmtId="233" fontId="55" fillId="20" borderId="0" xfId="0" applyFont="true" applyBorder="false" applyAlignment="true" applyProtection="false">
      <alignment horizontal="general" vertical="bottom" textRotation="0" wrapText="false" indent="0" shrinkToFit="false"/>
      <protection locked="true" hidden="false"/>
    </xf>
    <xf numFmtId="171" fontId="55" fillId="20" borderId="0" xfId="0" applyFont="true" applyBorder="false" applyAlignment="true" applyProtection="false">
      <alignment horizontal="general" vertical="bottom" textRotation="0" wrapText="false" indent="0" shrinkToFit="false"/>
      <protection locked="true" hidden="false"/>
    </xf>
    <xf numFmtId="233" fontId="0" fillId="20" borderId="0" xfId="0" applyFont="false" applyBorder="false" applyAlignment="true" applyProtection="false">
      <alignment horizontal="general" vertical="bottom" textRotation="0" wrapText="false" indent="0" shrinkToFit="false"/>
      <protection locked="true" hidden="false"/>
    </xf>
    <xf numFmtId="233" fontId="94" fillId="20" borderId="0" xfId="0" applyFont="true" applyBorder="false" applyAlignment="true" applyProtection="false">
      <alignment horizontal="general" vertical="bottom" textRotation="0" wrapText="false" indent="0" shrinkToFit="false"/>
      <protection locked="true" hidden="false"/>
    </xf>
    <xf numFmtId="173" fontId="0" fillId="20" borderId="0" xfId="0" applyFont="false" applyBorder="false" applyAlignment="true" applyProtection="false">
      <alignment horizontal="general" vertical="bottom" textRotation="0" wrapText="false" indent="0" shrinkToFit="false"/>
      <protection locked="true" hidden="false"/>
    </xf>
    <xf numFmtId="164" fontId="7" fillId="20" borderId="31" xfId="0" applyFont="true" applyBorder="true" applyAlignment="true" applyProtection="false">
      <alignment horizontal="general" vertical="bottom" textRotation="0" wrapText="false" indent="0" shrinkToFit="false"/>
      <protection locked="true" hidden="false"/>
    </xf>
    <xf numFmtId="164" fontId="30" fillId="20" borderId="11" xfId="0" applyFont="true" applyBorder="true" applyAlignment="true" applyProtection="false">
      <alignment horizontal="center" vertical="bottom" textRotation="0" wrapText="false" indent="0" shrinkToFit="false"/>
      <protection locked="true" hidden="false"/>
    </xf>
    <xf numFmtId="164" fontId="30" fillId="20" borderId="38" xfId="0" applyFont="true" applyBorder="true" applyAlignment="true" applyProtection="false">
      <alignment horizontal="center" vertical="bottom" textRotation="0" wrapText="false" indent="0" shrinkToFit="false"/>
      <protection locked="true" hidden="false"/>
    </xf>
    <xf numFmtId="173" fontId="30" fillId="9" borderId="11" xfId="0" applyFont="true" applyBorder="true" applyAlignment="true" applyProtection="false">
      <alignment horizontal="general" vertical="bottom" textRotation="0" wrapText="false" indent="0" shrinkToFit="false"/>
      <protection locked="true" hidden="false"/>
    </xf>
    <xf numFmtId="173" fontId="30" fillId="9" borderId="38" xfId="0" applyFont="true" applyBorder="true" applyAlignment="true" applyProtection="false">
      <alignment horizontal="general" vertical="bottom" textRotation="0" wrapText="false" indent="0" shrinkToFit="false"/>
      <protection locked="true" hidden="false"/>
    </xf>
    <xf numFmtId="173" fontId="30" fillId="9" borderId="12" xfId="0" applyFont="true" applyBorder="true" applyAlignment="true" applyProtection="false">
      <alignment horizontal="general" vertical="bottom" textRotation="0" wrapText="false" indent="0" shrinkToFit="false"/>
      <protection locked="true" hidden="false"/>
    </xf>
    <xf numFmtId="173" fontId="30" fillId="2" borderId="44" xfId="0" applyFont="true" applyBorder="true" applyAlignment="true" applyProtection="false">
      <alignment horizontal="general" vertical="bottom" textRotation="0" wrapText="false" indent="0" shrinkToFit="false"/>
      <protection locked="true" hidden="false"/>
    </xf>
    <xf numFmtId="173" fontId="30" fillId="2" borderId="49" xfId="0" applyFont="true" applyBorder="true" applyAlignment="true" applyProtection="false">
      <alignment horizontal="general" vertical="bottom" textRotation="0" wrapText="false" indent="0" shrinkToFit="false"/>
      <protection locked="true" hidden="false"/>
    </xf>
    <xf numFmtId="173" fontId="30" fillId="2" borderId="50" xfId="0" applyFont="true" applyBorder="true" applyAlignment="true" applyProtection="false">
      <alignment horizontal="general" vertical="bottom" textRotation="0" wrapText="false" indent="0" shrinkToFit="false"/>
      <protection locked="true" hidden="false"/>
    </xf>
    <xf numFmtId="173" fontId="24" fillId="20" borderId="44" xfId="0" applyFont="true" applyBorder="true" applyAlignment="true" applyProtection="false">
      <alignment horizontal="general" vertical="bottom" textRotation="0" wrapText="false" indent="0" shrinkToFit="false"/>
      <protection locked="true" hidden="false"/>
    </xf>
    <xf numFmtId="173" fontId="24" fillId="20" borderId="49" xfId="0" applyFont="true" applyBorder="true" applyAlignment="true" applyProtection="false">
      <alignment horizontal="general" vertical="bottom" textRotation="0" wrapText="false" indent="0" shrinkToFit="false"/>
      <protection locked="true" hidden="false"/>
    </xf>
    <xf numFmtId="173" fontId="24" fillId="20" borderId="50" xfId="0" applyFont="true" applyBorder="true" applyAlignment="true" applyProtection="false">
      <alignment horizontal="general" vertical="bottom" textRotation="0" wrapText="false" indent="0" shrinkToFit="false"/>
      <protection locked="true" hidden="false"/>
    </xf>
    <xf numFmtId="173" fontId="30" fillId="2" borderId="25" xfId="0" applyFont="true" applyBorder="true" applyAlignment="true" applyProtection="false">
      <alignment horizontal="general" vertical="bottom" textRotation="0" wrapText="false" indent="0" shrinkToFit="false"/>
      <protection locked="true" hidden="false"/>
    </xf>
    <xf numFmtId="173" fontId="30" fillId="2" borderId="34" xfId="0" applyFont="true" applyBorder="true" applyAlignment="true" applyProtection="false">
      <alignment horizontal="general" vertical="bottom" textRotation="0" wrapText="false" indent="0" shrinkToFit="false"/>
      <protection locked="true" hidden="false"/>
    </xf>
    <xf numFmtId="173" fontId="30" fillId="2" borderId="26" xfId="0" applyFont="true" applyBorder="true" applyAlignment="true" applyProtection="false">
      <alignment horizontal="general" vertical="bottom" textRotation="0" wrapText="false" indent="0" shrinkToFit="false"/>
      <protection locked="true" hidden="false"/>
    </xf>
    <xf numFmtId="173" fontId="24" fillId="20" borderId="25" xfId="0" applyFont="true" applyBorder="true" applyAlignment="true" applyProtection="false">
      <alignment horizontal="general" vertical="bottom" textRotation="0" wrapText="false" indent="0" shrinkToFit="false"/>
      <protection locked="true" hidden="false"/>
    </xf>
    <xf numFmtId="173" fontId="24" fillId="20" borderId="34" xfId="0" applyFont="true" applyBorder="true" applyAlignment="true" applyProtection="false">
      <alignment horizontal="general" vertical="bottom" textRotation="0" wrapText="false" indent="0" shrinkToFit="false"/>
      <protection locked="true" hidden="false"/>
    </xf>
    <xf numFmtId="173" fontId="24" fillId="20" borderId="26" xfId="0" applyFont="true" applyBorder="true" applyAlignment="true" applyProtection="false">
      <alignment horizontal="general" vertical="bottom" textRotation="0" wrapText="false" indent="0" shrinkToFit="false"/>
      <protection locked="true" hidden="false"/>
    </xf>
    <xf numFmtId="173" fontId="24" fillId="20" borderId="55" xfId="0" applyFont="true" applyBorder="true" applyAlignment="true" applyProtection="false">
      <alignment horizontal="general" vertical="bottom" textRotation="0" wrapText="false" indent="0" shrinkToFit="false"/>
      <protection locked="true" hidden="false"/>
    </xf>
    <xf numFmtId="173" fontId="24" fillId="20" borderId="56" xfId="0" applyFont="true" applyBorder="true" applyAlignment="true" applyProtection="false">
      <alignment horizontal="general" vertical="bottom" textRotation="0" wrapText="false" indent="0" shrinkToFit="false"/>
      <protection locked="true" hidden="false"/>
    </xf>
    <xf numFmtId="173" fontId="24" fillId="20" borderId="53" xfId="0" applyFont="true" applyBorder="true" applyAlignment="true" applyProtection="false">
      <alignment horizontal="general" vertical="bottom" textRotation="0" wrapText="false" indent="0" shrinkToFit="false"/>
      <protection locked="true" hidden="false"/>
    </xf>
    <xf numFmtId="173" fontId="7" fillId="20" borderId="0" xfId="0" applyFont="true" applyBorder="false" applyAlignment="true" applyProtection="false">
      <alignment horizontal="general" vertical="bottom" textRotation="0" wrapText="false" indent="0" shrinkToFit="false"/>
      <protection locked="true" hidden="false"/>
    </xf>
    <xf numFmtId="204" fontId="7" fillId="20" borderId="0" xfId="0" applyFont="true" applyBorder="false" applyAlignment="true" applyProtection="false">
      <alignment horizontal="general" vertical="bottom" textRotation="0" wrapText="false" indent="0" shrinkToFit="false"/>
      <protection locked="true" hidden="false"/>
    </xf>
    <xf numFmtId="164" fontId="7" fillId="0" borderId="0" xfId="66" applyFont="false" applyBorder="false" applyAlignment="false" applyProtection="false">
      <alignment horizontal="general" vertical="bottom" textRotation="0" wrapText="false" indent="0" shrinkToFit="false"/>
      <protection locked="true" hidden="false"/>
    </xf>
    <xf numFmtId="164" fontId="42" fillId="0" borderId="13" xfId="66" applyFont="true" applyBorder="true" applyAlignment="true" applyProtection="false">
      <alignment horizontal="general" vertical="bottom" textRotation="0" wrapText="false" indent="0" shrinkToFit="false"/>
      <protection locked="true" hidden="false"/>
    </xf>
    <xf numFmtId="164" fontId="7" fillId="9" borderId="2" xfId="66" applyFont="false" applyBorder="true" applyAlignment="true" applyProtection="false">
      <alignment horizontal="center" vertical="bottom" textRotation="0" wrapText="false" indent="0" shrinkToFit="false"/>
      <protection locked="true" hidden="false"/>
    </xf>
    <xf numFmtId="164" fontId="7" fillId="9" borderId="3" xfId="66" applyFont="false" applyBorder="true" applyAlignment="true" applyProtection="false">
      <alignment horizontal="center" vertical="bottom" textRotation="0" wrapText="false" indent="0" shrinkToFit="false"/>
      <protection locked="true" hidden="false"/>
    </xf>
    <xf numFmtId="164" fontId="7" fillId="9" borderId="4" xfId="66" applyFont="false" applyBorder="true" applyAlignment="true" applyProtection="false">
      <alignment horizontal="center" vertical="bottom" textRotation="0" wrapText="false" indent="0" shrinkToFit="false"/>
      <protection locked="true" hidden="false"/>
    </xf>
    <xf numFmtId="164" fontId="7" fillId="20" borderId="3" xfId="66" applyFont="false" applyBorder="true" applyAlignment="true" applyProtection="false">
      <alignment horizontal="center" vertical="bottom" textRotation="0" wrapText="false" indent="0" shrinkToFit="false"/>
      <protection locked="true" hidden="false"/>
    </xf>
    <xf numFmtId="164" fontId="26" fillId="0" borderId="4" xfId="66" applyFont="true" applyBorder="true" applyAlignment="true" applyProtection="false">
      <alignment horizontal="center" vertical="bottom" textRotation="0" wrapText="false" indent="0" shrinkToFit="false"/>
      <protection locked="true" hidden="false"/>
    </xf>
    <xf numFmtId="164" fontId="26" fillId="0" borderId="6" xfId="66" applyFont="true" applyBorder="true" applyAlignment="true" applyProtection="false">
      <alignment horizontal="center" vertical="bottom" textRotation="0" wrapText="false" indent="0" shrinkToFit="false"/>
      <protection locked="true" hidden="false"/>
    </xf>
    <xf numFmtId="164" fontId="22" fillId="9" borderId="6" xfId="66" applyFont="true" applyBorder="true" applyAlignment="true" applyProtection="false">
      <alignment horizontal="center" vertical="bottom" textRotation="0" wrapText="false" indent="0" shrinkToFit="false"/>
      <protection locked="true" hidden="false"/>
    </xf>
    <xf numFmtId="164" fontId="26" fillId="0" borderId="1" xfId="66" applyFont="true" applyBorder="true" applyAlignment="true" applyProtection="false">
      <alignment horizontal="center" vertical="bottom" textRotation="0" wrapText="false" indent="0" shrinkToFit="false"/>
      <protection locked="true" hidden="false"/>
    </xf>
    <xf numFmtId="164" fontId="27" fillId="9" borderId="5" xfId="66" applyFont="true" applyBorder="true" applyAlignment="true" applyProtection="false">
      <alignment horizontal="center" vertical="bottom" textRotation="0" wrapText="false" indent="0" shrinkToFit="false"/>
      <protection locked="true" hidden="false"/>
    </xf>
    <xf numFmtId="164" fontId="27" fillId="9" borderId="0" xfId="66" applyFont="true" applyBorder="true" applyAlignment="true" applyProtection="false">
      <alignment horizontal="center" vertical="bottom" textRotation="0" wrapText="false" indent="0" shrinkToFit="false"/>
      <protection locked="true" hidden="false"/>
    </xf>
    <xf numFmtId="164" fontId="7" fillId="9" borderId="0" xfId="66" applyFont="true" applyBorder="true" applyAlignment="true" applyProtection="false">
      <alignment horizontal="center" vertical="bottom" textRotation="0" wrapText="false" indent="0" shrinkToFit="false"/>
      <protection locked="true" hidden="false"/>
    </xf>
    <xf numFmtId="164" fontId="7" fillId="9" borderId="1" xfId="66" applyFont="true" applyBorder="true" applyAlignment="true" applyProtection="false">
      <alignment horizontal="center" vertical="bottom" textRotation="0" wrapText="false" indent="0" shrinkToFit="false"/>
      <protection locked="true" hidden="false"/>
    </xf>
    <xf numFmtId="164" fontId="29" fillId="0" borderId="1" xfId="66" applyFont="true" applyBorder="true" applyAlignment="true" applyProtection="false">
      <alignment horizontal="center" vertical="bottom" textRotation="0" wrapText="false" indent="0" shrinkToFit="false"/>
      <protection locked="true" hidden="false"/>
    </xf>
    <xf numFmtId="164" fontId="42" fillId="0" borderId="14" xfId="66" applyFont="true" applyBorder="true" applyAlignment="true" applyProtection="false">
      <alignment horizontal="general" vertical="bottom" textRotation="0" wrapText="false" indent="0" shrinkToFit="false"/>
      <protection locked="true" hidden="false"/>
    </xf>
    <xf numFmtId="164" fontId="7" fillId="9" borderId="7" xfId="66" applyFont="false" applyBorder="true" applyAlignment="true" applyProtection="false">
      <alignment horizontal="center" vertical="bottom" textRotation="0" wrapText="false" indent="0" shrinkToFit="false"/>
      <protection locked="true" hidden="false"/>
    </xf>
    <xf numFmtId="164" fontId="7" fillId="9" borderId="8" xfId="66" applyFont="false" applyBorder="true" applyAlignment="true" applyProtection="false">
      <alignment horizontal="center" vertical="bottom" textRotation="0" wrapText="false" indent="0" shrinkToFit="false"/>
      <protection locked="true" hidden="false"/>
    </xf>
    <xf numFmtId="164" fontId="7" fillId="9" borderId="9" xfId="66" applyFont="false" applyBorder="true" applyAlignment="true" applyProtection="false">
      <alignment horizontal="center" vertical="bottom" textRotation="0" wrapText="false" indent="0" shrinkToFit="false"/>
      <protection locked="true" hidden="false"/>
    </xf>
    <xf numFmtId="164" fontId="7" fillId="20" borderId="8" xfId="66" applyFont="false" applyBorder="true" applyAlignment="true" applyProtection="false">
      <alignment horizontal="center" vertical="bottom" textRotation="0" wrapText="false" indent="0" shrinkToFit="false"/>
      <protection locked="true" hidden="false"/>
    </xf>
    <xf numFmtId="164" fontId="26" fillId="0" borderId="9" xfId="66" applyFont="true" applyBorder="true" applyAlignment="true" applyProtection="false">
      <alignment horizontal="center" vertical="bottom" textRotation="0" wrapText="false" indent="0" shrinkToFit="false"/>
      <protection locked="true" hidden="false"/>
    </xf>
    <xf numFmtId="164" fontId="7" fillId="0" borderId="3" xfId="66" applyFont="false" applyBorder="true" applyAlignment="true" applyProtection="false">
      <alignment horizontal="general" vertical="bottom" textRotation="0" wrapText="false" indent="0" shrinkToFit="false"/>
      <protection locked="true" hidden="false"/>
    </xf>
    <xf numFmtId="164" fontId="7" fillId="0" borderId="0" xfId="66" applyFont="false" applyBorder="false" applyAlignment="true" applyProtection="false">
      <alignment horizontal="general" vertical="bottom" textRotation="0" wrapText="false" indent="0" shrinkToFit="false"/>
      <protection locked="true" hidden="false"/>
    </xf>
    <xf numFmtId="164" fontId="85" fillId="0" borderId="0" xfId="66" applyFont="true" applyBorder="true" applyAlignment="true" applyProtection="false">
      <alignment horizontal="center" vertical="bottom" textRotation="0" wrapText="false" indent="0" shrinkToFit="false"/>
      <protection locked="true" hidden="false"/>
    </xf>
    <xf numFmtId="164" fontId="7" fillId="0" borderId="32" xfId="66" applyFont="false" applyBorder="true" applyAlignment="false" applyProtection="false">
      <alignment horizontal="general" vertical="bottom" textRotation="0" wrapText="false" indent="0" shrinkToFit="false"/>
      <protection locked="true" hidden="false"/>
    </xf>
    <xf numFmtId="164" fontId="72" fillId="0" borderId="32" xfId="66" applyFont="true" applyBorder="true" applyAlignment="true" applyProtection="false">
      <alignment horizontal="center" vertical="center" textRotation="0" wrapText="false" indent="0" shrinkToFit="false"/>
      <protection locked="true" hidden="false"/>
    </xf>
    <xf numFmtId="164" fontId="72" fillId="0" borderId="32" xfId="66" applyFont="true" applyBorder="true" applyAlignment="true" applyProtection="false">
      <alignment horizontal="center" vertical="center" textRotation="0" wrapText="true" indent="0" shrinkToFit="false"/>
      <protection locked="true" hidden="false"/>
    </xf>
    <xf numFmtId="164" fontId="7" fillId="0" borderId="13" xfId="66" applyFont="true" applyBorder="true" applyAlignment="false" applyProtection="false">
      <alignment horizontal="general" vertical="bottom" textRotation="0" wrapText="false" indent="0" shrinkToFit="false"/>
      <protection locked="true" hidden="false"/>
    </xf>
    <xf numFmtId="164" fontId="7" fillId="0" borderId="13" xfId="66" applyFont="true" applyBorder="true" applyAlignment="true" applyProtection="false">
      <alignment horizontal="center" vertical="center" textRotation="0" wrapText="false" indent="0" shrinkToFit="false"/>
      <protection locked="true" hidden="false"/>
    </xf>
    <xf numFmtId="164" fontId="7" fillId="0" borderId="2" xfId="66" applyFont="true" applyBorder="true" applyAlignment="true" applyProtection="false">
      <alignment horizontal="center" vertical="bottom" textRotation="0" wrapText="false" indent="0" shrinkToFit="false"/>
      <protection locked="true" hidden="false"/>
    </xf>
    <xf numFmtId="164" fontId="7" fillId="0" borderId="4" xfId="66" applyFont="true" applyBorder="true" applyAlignment="true" applyProtection="false">
      <alignment horizontal="center" vertical="bottom" textRotation="0" wrapText="false" indent="0" shrinkToFit="false"/>
      <protection locked="true" hidden="false"/>
    </xf>
    <xf numFmtId="164" fontId="7" fillId="0" borderId="6" xfId="66" applyFont="true" applyBorder="true" applyAlignment="false" applyProtection="false">
      <alignment horizontal="general" vertical="bottom" textRotation="0" wrapText="false" indent="0" shrinkToFit="false"/>
      <protection locked="true" hidden="false"/>
    </xf>
    <xf numFmtId="164" fontId="7" fillId="0" borderId="6" xfId="66" applyFont="false" applyBorder="true" applyAlignment="true" applyProtection="false">
      <alignment horizontal="center" vertical="center" textRotation="0" wrapText="false" indent="0" shrinkToFit="false"/>
      <protection locked="true" hidden="false"/>
    </xf>
    <xf numFmtId="164" fontId="7" fillId="0" borderId="14" xfId="66" applyFont="false" applyBorder="true" applyAlignment="false" applyProtection="false">
      <alignment horizontal="general" vertical="bottom" textRotation="0" wrapText="false" indent="0" shrinkToFit="false"/>
      <protection locked="true" hidden="false"/>
    </xf>
    <xf numFmtId="164" fontId="7" fillId="0" borderId="14" xfId="66" applyFont="true" applyBorder="true" applyAlignment="true" applyProtection="false">
      <alignment horizontal="center" vertical="center" textRotation="0" wrapText="false" indent="0" shrinkToFit="false"/>
      <protection locked="true" hidden="false"/>
    </xf>
    <xf numFmtId="193" fontId="7" fillId="0" borderId="79" xfId="66" applyFont="false" applyBorder="true" applyAlignment="true" applyProtection="false">
      <alignment horizontal="center" vertical="center" textRotation="0" wrapText="false" indent="0" shrinkToFit="false"/>
      <protection locked="true" hidden="false"/>
    </xf>
    <xf numFmtId="202" fontId="7" fillId="0" borderId="79" xfId="66" applyFont="false" applyBorder="true" applyAlignment="true" applyProtection="false">
      <alignment horizontal="center" vertical="center" textRotation="0" wrapText="false" indent="0" shrinkToFit="false"/>
      <protection locked="true" hidden="false"/>
    </xf>
    <xf numFmtId="164" fontId="7" fillId="0" borderId="79" xfId="66" applyFont="false" applyBorder="true" applyAlignment="true" applyProtection="false">
      <alignment horizontal="center" vertical="center" textRotation="0" wrapText="false" indent="0" shrinkToFit="false"/>
      <protection locked="true" hidden="false"/>
    </xf>
    <xf numFmtId="202" fontId="7" fillId="0" borderId="79" xfId="15" applyFont="true" applyBorder="true" applyAlignment="true" applyProtection="true">
      <alignment horizontal="center" vertical="center" textRotation="0" wrapText="false" indent="0" shrinkToFit="false"/>
      <protection locked="true" hidden="false"/>
    </xf>
    <xf numFmtId="164" fontId="72" fillId="0" borderId="6" xfId="66" applyFont="true" applyBorder="true" applyAlignment="false" applyProtection="false">
      <alignment horizontal="general" vertical="bottom" textRotation="0" wrapText="false" indent="0" shrinkToFit="false"/>
      <protection locked="true" hidden="false"/>
    </xf>
    <xf numFmtId="193" fontId="72" fillId="0" borderId="79" xfId="66" applyFont="true" applyBorder="true" applyAlignment="true" applyProtection="false">
      <alignment horizontal="center" vertical="center" textRotation="0" wrapText="false" indent="0" shrinkToFit="false"/>
      <protection locked="true" hidden="false"/>
    </xf>
    <xf numFmtId="202" fontId="72" fillId="0" borderId="79" xfId="66" applyFont="true" applyBorder="true" applyAlignment="true" applyProtection="false">
      <alignment horizontal="center" vertical="center" textRotation="0" wrapText="false" indent="0" shrinkToFit="false"/>
      <protection locked="true" hidden="false"/>
    </xf>
    <xf numFmtId="164" fontId="72" fillId="0" borderId="79" xfId="66" applyFont="true" applyBorder="true" applyAlignment="true" applyProtection="false">
      <alignment horizontal="center" vertical="center" textRotation="0" wrapText="false" indent="0" shrinkToFit="false"/>
      <protection locked="true" hidden="false"/>
    </xf>
    <xf numFmtId="202" fontId="72" fillId="0" borderId="79" xfId="15" applyFont="true" applyBorder="true" applyAlignment="true" applyProtection="true">
      <alignment horizontal="center" vertical="center" textRotation="0" wrapText="false" indent="0" shrinkToFit="false"/>
      <protection locked="true" hidden="false"/>
    </xf>
    <xf numFmtId="193" fontId="72" fillId="0" borderId="79" xfId="15" applyFont="true" applyBorder="true" applyAlignment="true" applyProtection="true">
      <alignment horizontal="center" vertical="center" textRotation="0" wrapText="false" indent="0" shrinkToFit="false"/>
      <protection locked="true" hidden="false"/>
    </xf>
    <xf numFmtId="202" fontId="7" fillId="0" borderId="0" xfId="66" applyFont="false" applyBorder="false" applyAlignment="false" applyProtection="false">
      <alignment horizontal="general" vertical="bottom" textRotation="0" wrapText="false" indent="0" shrinkToFit="false"/>
      <protection locked="true" hidden="false"/>
    </xf>
    <xf numFmtId="164" fontId="95" fillId="0" borderId="0" xfId="0" applyFont="true" applyBorder="false" applyAlignment="false" applyProtection="false">
      <alignment horizontal="general" vertical="bottom" textRotation="0" wrapText="false" indent="0" shrinkToFit="false"/>
      <protection locked="true" hidden="false"/>
    </xf>
    <xf numFmtId="193" fontId="7" fillId="0" borderId="0" xfId="66" applyFont="false" applyBorder="false" applyAlignment="false" applyProtection="false">
      <alignment horizontal="general" vertical="bottom" textRotation="0" wrapText="false" indent="0" shrinkToFit="false"/>
      <protection locked="true" hidden="false"/>
    </xf>
    <xf numFmtId="164" fontId="22" fillId="9" borderId="0" xfId="0" applyFont="true" applyBorder="true" applyAlignment="true" applyProtection="false">
      <alignment horizontal="center" vertical="bottom" textRotation="0" wrapText="false" indent="0" shrinkToFit="false"/>
      <protection locked="true" hidden="false"/>
    </xf>
    <xf numFmtId="164" fontId="27" fillId="9" borderId="0" xfId="0" applyFont="true" applyBorder="true" applyAlignment="true" applyProtection="false">
      <alignment horizontal="center" vertical="bottom" textRotation="0" wrapText="false" indent="0" shrinkToFit="false"/>
      <protection locked="true" hidden="false"/>
    </xf>
    <xf numFmtId="193" fontId="24" fillId="0" borderId="17" xfId="0" applyFont="true" applyBorder="true" applyAlignment="true" applyProtection="false">
      <alignment horizontal="center" vertical="bottom" textRotation="0" wrapText="false" indent="0" shrinkToFit="false"/>
      <protection locked="true" hidden="false"/>
    </xf>
    <xf numFmtId="193" fontId="24" fillId="0" borderId="54" xfId="0" applyFont="true" applyBorder="true" applyAlignment="true" applyProtection="false">
      <alignment horizontal="center" vertical="bottom" textRotation="0" wrapText="false" indent="0" shrinkToFit="false"/>
      <protection locked="true" hidden="false"/>
    </xf>
    <xf numFmtId="193" fontId="24" fillId="0" borderId="45" xfId="0" applyFont="true" applyBorder="true" applyAlignment="true" applyProtection="false">
      <alignment horizontal="center" vertical="bottom" textRotation="0" wrapText="false" indent="0" shrinkToFit="false"/>
      <protection locked="true" hidden="false"/>
    </xf>
    <xf numFmtId="193" fontId="24" fillId="0" borderId="46" xfId="0" applyFont="true" applyBorder="true" applyAlignment="true" applyProtection="false">
      <alignment horizontal="center" vertical="bottom" textRotation="0" wrapText="false" indent="0" shrinkToFit="false"/>
      <protection locked="true" hidden="false"/>
    </xf>
    <xf numFmtId="193" fontId="24" fillId="0" borderId="47" xfId="0" applyFont="true" applyBorder="true" applyAlignment="true" applyProtection="false">
      <alignment horizontal="center" vertical="bottom" textRotation="0" wrapText="false" indent="0" shrinkToFit="false"/>
      <protection locked="true" hidden="false"/>
    </xf>
    <xf numFmtId="193" fontId="24" fillId="0" borderId="25" xfId="0" applyFont="true" applyBorder="true" applyAlignment="true" applyProtection="false">
      <alignment horizontal="center" vertical="bottom" textRotation="0" wrapText="false" indent="0" shrinkToFit="false"/>
      <protection locked="true" hidden="false"/>
    </xf>
    <xf numFmtId="193" fontId="24" fillId="0" borderId="34" xfId="0" applyFont="true" applyBorder="true" applyAlignment="true" applyProtection="false">
      <alignment horizontal="center" vertical="bottom" textRotation="0" wrapText="false" indent="0" shrinkToFit="false"/>
      <protection locked="true" hidden="false"/>
    </xf>
    <xf numFmtId="193" fontId="24" fillId="0" borderId="26" xfId="0" applyFont="true" applyBorder="true" applyAlignment="true" applyProtection="false">
      <alignment horizontal="center" vertical="bottom" textRotation="0" wrapText="false" indent="0" shrinkToFit="false"/>
      <protection locked="true" hidden="false"/>
    </xf>
    <xf numFmtId="164" fontId="0" fillId="0" borderId="34" xfId="0" applyFont="false" applyBorder="true" applyAlignment="false" applyProtection="false">
      <alignment horizontal="general" vertical="bottom" textRotation="0" wrapText="false" indent="0" shrinkToFit="false"/>
      <protection locked="true" hidden="false"/>
    </xf>
    <xf numFmtId="193" fontId="24" fillId="20" borderId="25" xfId="0" applyFont="true" applyBorder="true" applyAlignment="true" applyProtection="false">
      <alignment horizontal="center" vertical="bottom" textRotation="0" wrapText="false" indent="0" shrinkToFit="false"/>
      <protection locked="true" hidden="false"/>
    </xf>
    <xf numFmtId="193" fontId="24" fillId="20" borderId="34" xfId="0" applyFont="true" applyBorder="true" applyAlignment="true" applyProtection="false">
      <alignment horizontal="center" vertical="bottom" textRotation="0" wrapText="false" indent="0" shrinkToFit="false"/>
      <protection locked="true" hidden="false"/>
    </xf>
    <xf numFmtId="193" fontId="24" fillId="20" borderId="26" xfId="0" applyFont="true" applyBorder="true" applyAlignment="true" applyProtection="false">
      <alignment horizontal="center" vertical="bottom" textRotation="0" wrapText="false" indent="0" shrinkToFit="false"/>
      <protection locked="true" hidden="false"/>
    </xf>
    <xf numFmtId="193" fontId="0" fillId="0" borderId="0" xfId="0" applyFont="false" applyBorder="false" applyAlignment="true" applyProtection="false">
      <alignment horizontal="center" vertical="bottom" textRotation="0" wrapText="false" indent="0" shrinkToFit="false"/>
      <protection locked="true" hidden="false"/>
    </xf>
    <xf numFmtId="193" fontId="24" fillId="0" borderId="25" xfId="0" applyFont="true" applyBorder="true" applyAlignment="true" applyProtection="false">
      <alignment horizontal="center" vertical="bottom" textRotation="0" wrapText="false" indent="0" shrinkToFit="false"/>
      <protection locked="true" hidden="false"/>
    </xf>
    <xf numFmtId="193" fontId="24" fillId="0" borderId="34" xfId="0" applyFont="true" applyBorder="true" applyAlignment="true" applyProtection="false">
      <alignment horizontal="center" vertical="bottom" textRotation="0" wrapText="false" indent="0" shrinkToFit="false"/>
      <protection locked="true" hidden="false"/>
    </xf>
    <xf numFmtId="193" fontId="24" fillId="0" borderId="55" xfId="0" applyFont="true" applyBorder="true" applyAlignment="true" applyProtection="false">
      <alignment horizontal="center" vertical="bottom" textRotation="0" wrapText="false" indent="0" shrinkToFit="false"/>
      <protection locked="true" hidden="false"/>
    </xf>
    <xf numFmtId="193" fontId="24" fillId="0" borderId="56" xfId="0" applyFont="true" applyBorder="true" applyAlignment="true" applyProtection="false">
      <alignment horizontal="center" vertical="bottom" textRotation="0" wrapText="false" indent="0" shrinkToFit="false"/>
      <protection locked="true" hidden="false"/>
    </xf>
    <xf numFmtId="193" fontId="24" fillId="0" borderId="30" xfId="0" applyFont="true" applyBorder="true" applyAlignment="true" applyProtection="false">
      <alignment horizontal="center" vertical="bottom" textRotation="0" wrapText="false" indent="0" shrinkToFit="false"/>
      <protection locked="true" hidden="false"/>
    </xf>
    <xf numFmtId="164" fontId="30" fillId="9" borderId="58" xfId="0" applyFont="true" applyBorder="true" applyAlignment="true" applyProtection="false">
      <alignment horizontal="general" vertical="center" textRotation="0" wrapText="false" indent="0" shrinkToFit="false"/>
      <protection locked="true" hidden="false"/>
    </xf>
    <xf numFmtId="193" fontId="30" fillId="9" borderId="55" xfId="0" applyFont="true" applyBorder="true" applyAlignment="true" applyProtection="false">
      <alignment horizontal="center" vertical="center" textRotation="0" wrapText="false" indent="0" shrinkToFit="false"/>
      <protection locked="true" hidden="false"/>
    </xf>
    <xf numFmtId="193" fontId="30" fillId="9" borderId="56" xfId="0" applyFont="true" applyBorder="true" applyAlignment="true" applyProtection="false">
      <alignment horizontal="center" vertical="center" textRotation="0" wrapText="false" indent="0" shrinkToFit="false"/>
      <protection locked="true" hidden="false"/>
    </xf>
    <xf numFmtId="193" fontId="30" fillId="9" borderId="53" xfId="0" applyFont="true" applyBorder="true" applyAlignment="true" applyProtection="false">
      <alignment horizontal="center" vertical="center" textRotation="0" wrapText="false" indent="0" shrinkToFit="false"/>
      <protection locked="true" hidden="false"/>
    </xf>
    <xf numFmtId="164" fontId="43" fillId="20" borderId="0" xfId="0" applyFont="true" applyBorder="true" applyAlignment="true" applyProtection="false">
      <alignment horizontal="general" vertical="bottom" textRotation="0" wrapText="false" indent="0" shrinkToFit="false"/>
      <protection locked="true" hidden="false"/>
    </xf>
    <xf numFmtId="234" fontId="30" fillId="0" borderId="0" xfId="0" applyFont="true" applyBorder="true" applyAlignment="true" applyProtection="false">
      <alignment horizontal="general" vertical="bottom" textRotation="0" wrapText="false" indent="0" shrinkToFit="false"/>
      <protection locked="true" hidden="false"/>
    </xf>
    <xf numFmtId="234" fontId="30" fillId="0" borderId="0" xfId="0" applyFont="true" applyBorder="true" applyAlignment="true" applyProtection="false">
      <alignment horizontal="right" vertical="bottom" textRotation="0" wrapText="false" indent="0" shrinkToFit="false"/>
      <protection locked="true" hidden="false"/>
    </xf>
    <xf numFmtId="193" fontId="0" fillId="0" borderId="0" xfId="0" applyFont="false" applyBorder="false" applyAlignment="true" applyProtection="false">
      <alignment horizontal="general" vertical="bottom" textRotation="0" wrapText="false" indent="0" shrinkToFit="false"/>
      <protection locked="true" hidden="false"/>
    </xf>
    <xf numFmtId="193" fontId="40" fillId="0" borderId="0" xfId="0" applyFont="true" applyBorder="false" applyAlignment="true" applyProtection="false">
      <alignment horizontal="general" vertical="bottom" textRotation="0" wrapText="false" indent="0" shrinkToFit="false"/>
      <protection locked="true" hidden="false"/>
    </xf>
    <xf numFmtId="164" fontId="26" fillId="9" borderId="4" xfId="0" applyFont="true" applyBorder="true" applyAlignment="true" applyProtection="false">
      <alignment horizontal="center" vertical="bottom" textRotation="0" wrapText="false" indent="0" shrinkToFit="false"/>
      <protection locked="true" hidden="false"/>
    </xf>
    <xf numFmtId="164" fontId="27" fillId="9" borderId="5" xfId="0" applyFont="true" applyBorder="true" applyAlignment="true" applyProtection="false">
      <alignment horizontal="center" vertical="bottom" textRotation="0" wrapText="false" indent="0" shrinkToFit="false"/>
      <protection locked="true" hidden="false"/>
    </xf>
    <xf numFmtId="164" fontId="27" fillId="9" borderId="1" xfId="0" applyFont="true" applyBorder="true" applyAlignment="true" applyProtection="false">
      <alignment horizontal="center" vertical="bottom" textRotation="0" wrapText="false" indent="0" shrinkToFit="false"/>
      <protection locked="true" hidden="false"/>
    </xf>
    <xf numFmtId="164" fontId="26" fillId="9" borderId="9" xfId="0" applyFont="true" applyBorder="true" applyAlignment="true" applyProtection="false">
      <alignment horizontal="center" vertical="bottom" textRotation="0" wrapText="false" indent="0" shrinkToFit="false"/>
      <protection locked="true" hidden="false"/>
    </xf>
    <xf numFmtId="164" fontId="30" fillId="0" borderId="8" xfId="0" applyFont="true" applyBorder="true" applyAlignment="true" applyProtection="false">
      <alignment horizontal="center" vertical="center" textRotation="0" wrapText="false" indent="0" shrinkToFit="false"/>
      <protection locked="true" hidden="false"/>
    </xf>
    <xf numFmtId="164" fontId="30" fillId="20" borderId="13" xfId="0" applyFont="true" applyBorder="true" applyAlignment="true" applyProtection="false">
      <alignment horizontal="center" vertical="bottom" textRotation="0" wrapText="false" indent="0" shrinkToFit="false"/>
      <protection locked="true" hidden="false"/>
    </xf>
    <xf numFmtId="164" fontId="24" fillId="20" borderId="57" xfId="0" applyFont="true" applyBorder="true" applyAlignment="true" applyProtection="false">
      <alignment horizontal="left" vertical="bottom" textRotation="0" wrapText="false" indent="0" shrinkToFit="false"/>
      <protection locked="true" hidden="false"/>
    </xf>
    <xf numFmtId="231" fontId="24" fillId="20" borderId="25" xfId="0" applyFont="true" applyBorder="true" applyAlignment="true" applyProtection="false">
      <alignment horizontal="general" vertical="bottom" textRotation="0" wrapText="false" indent="0" shrinkToFit="false"/>
      <protection locked="true" hidden="false"/>
    </xf>
    <xf numFmtId="231" fontId="24" fillId="20" borderId="26" xfId="0" applyFont="true" applyBorder="true" applyAlignment="true" applyProtection="false">
      <alignment horizontal="general" vertical="bottom" textRotation="0" wrapText="false" indent="0" shrinkToFit="false"/>
      <protection locked="true" hidden="false"/>
    </xf>
    <xf numFmtId="231" fontId="24" fillId="20" borderId="29" xfId="0" applyFont="true" applyBorder="true" applyAlignment="true" applyProtection="false">
      <alignment horizontal="general" vertical="bottom" textRotation="0" wrapText="false" indent="0" shrinkToFit="false"/>
      <protection locked="true" hidden="false"/>
    </xf>
    <xf numFmtId="231" fontId="24" fillId="20" borderId="30" xfId="0" applyFont="true" applyBorder="true" applyAlignment="true" applyProtection="false">
      <alignment horizontal="general" vertical="bottom" textRotation="0" wrapText="false" indent="0" shrinkToFit="false"/>
      <protection locked="true" hidden="false"/>
    </xf>
    <xf numFmtId="164" fontId="10" fillId="0" borderId="0" xfId="0" applyFont="true" applyBorder="true" applyAlignment="true" applyProtection="false">
      <alignment horizontal="general" vertical="bottom" textRotation="0" wrapText="false" indent="0" shrinkToFit="false"/>
      <protection locked="true" hidden="false"/>
    </xf>
    <xf numFmtId="164" fontId="10" fillId="0" borderId="0" xfId="0" applyFont="true" applyBorder="true" applyAlignment="true" applyProtection="false">
      <alignment horizontal="right" vertical="bottom" textRotation="0" wrapText="false" indent="0" shrinkToFit="false"/>
      <protection locked="true" hidden="false"/>
    </xf>
    <xf numFmtId="231" fontId="0" fillId="0" borderId="0" xfId="0" applyFont="false" applyBorder="false" applyAlignment="false" applyProtection="false">
      <alignment horizontal="general" vertical="bottom" textRotation="0" wrapText="false" indent="0" shrinkToFit="false"/>
      <protection locked="true" hidden="false"/>
    </xf>
    <xf numFmtId="164" fontId="28" fillId="20" borderId="13" xfId="0" applyFont="true" applyBorder="true" applyAlignment="true" applyProtection="false">
      <alignment horizontal="general" vertical="bottom" textRotation="0" wrapText="false" indent="0" shrinkToFit="false"/>
      <protection locked="true" hidden="false"/>
    </xf>
    <xf numFmtId="164" fontId="0" fillId="19" borderId="3" xfId="0" applyFont="false" applyBorder="true" applyAlignment="true" applyProtection="false">
      <alignment horizontal="center" vertical="bottom" textRotation="0" wrapText="false" indent="0" shrinkToFit="false"/>
      <protection locked="true" hidden="false"/>
    </xf>
    <xf numFmtId="164" fontId="0" fillId="19" borderId="4" xfId="0" applyFont="false" applyBorder="true" applyAlignment="true" applyProtection="false">
      <alignment horizontal="center" vertical="bottom" textRotation="0" wrapText="false" indent="0" shrinkToFit="false"/>
      <protection locked="true" hidden="false"/>
    </xf>
    <xf numFmtId="164" fontId="0" fillId="20" borderId="4" xfId="0" applyFont="false" applyBorder="true" applyAlignment="true" applyProtection="false">
      <alignment horizontal="general" vertical="bottom" textRotation="0" wrapText="false" indent="0" shrinkToFit="false"/>
      <protection locked="true" hidden="false"/>
    </xf>
    <xf numFmtId="164" fontId="26" fillId="20" borderId="5" xfId="0" applyFont="true" applyBorder="true" applyAlignment="true" applyProtection="false">
      <alignment horizontal="center" vertical="bottom" textRotation="0" wrapText="false" indent="0" shrinkToFit="false"/>
      <protection locked="true" hidden="false"/>
    </xf>
    <xf numFmtId="164" fontId="26" fillId="19" borderId="5" xfId="0" applyFont="true" applyBorder="true" applyAlignment="true" applyProtection="false">
      <alignment horizontal="center" vertical="bottom" textRotation="0" wrapText="false" indent="0" shrinkToFit="false"/>
      <protection locked="true" hidden="false"/>
    </xf>
    <xf numFmtId="164" fontId="59" fillId="19" borderId="0" xfId="0" applyFont="true" applyBorder="true" applyAlignment="true" applyProtection="false">
      <alignment horizontal="center" vertical="bottom" textRotation="0" wrapText="false" indent="0" shrinkToFit="false"/>
      <protection locked="true" hidden="false"/>
    </xf>
    <xf numFmtId="164" fontId="59" fillId="19" borderId="1" xfId="0" applyFont="true" applyBorder="true" applyAlignment="true" applyProtection="false">
      <alignment horizontal="center" vertical="bottom" textRotation="0" wrapText="false" indent="0" shrinkToFit="false"/>
      <protection locked="true" hidden="false"/>
    </xf>
    <xf numFmtId="164" fontId="22" fillId="19" borderId="5" xfId="0" applyFont="true" applyBorder="true" applyAlignment="true" applyProtection="false">
      <alignment horizontal="center" vertical="bottom" textRotation="0" wrapText="false" indent="0" shrinkToFit="false"/>
      <protection locked="true" hidden="false"/>
    </xf>
    <xf numFmtId="164" fontId="22" fillId="19" borderId="1" xfId="0" applyFont="true" applyBorder="true" applyAlignment="true" applyProtection="false">
      <alignment horizontal="center" vertical="bottom" textRotation="0" wrapText="false" indent="0" shrinkToFit="false"/>
      <protection locked="true" hidden="false"/>
    </xf>
    <xf numFmtId="191" fontId="29" fillId="20" borderId="6" xfId="0" applyFont="true" applyBorder="true" applyAlignment="true" applyProtection="false">
      <alignment horizontal="center" vertical="bottom" textRotation="0" wrapText="false" indent="0" shrinkToFit="false"/>
      <protection locked="true" hidden="false"/>
    </xf>
    <xf numFmtId="164" fontId="28" fillId="20" borderId="7" xfId="0" applyFont="true" applyBorder="true" applyAlignment="true" applyProtection="false">
      <alignment horizontal="general" vertical="bottom" textRotation="0" wrapText="false" indent="0" shrinkToFit="false"/>
      <protection locked="true" hidden="false"/>
    </xf>
    <xf numFmtId="164" fontId="28" fillId="19" borderId="7" xfId="0" applyFont="true" applyBorder="true" applyAlignment="true" applyProtection="false">
      <alignment horizontal="center" vertical="bottom" textRotation="0" wrapText="false" indent="0" shrinkToFit="false"/>
      <protection locked="true" hidden="false"/>
    </xf>
    <xf numFmtId="164" fontId="0" fillId="19" borderId="8" xfId="0" applyFont="false" applyBorder="true" applyAlignment="true" applyProtection="false">
      <alignment horizontal="center" vertical="bottom" textRotation="0" wrapText="false" indent="0" shrinkToFit="false"/>
      <protection locked="true" hidden="false"/>
    </xf>
    <xf numFmtId="164" fontId="0" fillId="19" borderId="9" xfId="0" applyFont="false" applyBorder="true" applyAlignment="true" applyProtection="false">
      <alignment horizontal="center" vertical="bottom" textRotation="0" wrapText="false" indent="0" shrinkToFit="false"/>
      <protection locked="true" hidden="false"/>
    </xf>
    <xf numFmtId="164" fontId="28" fillId="0" borderId="3" xfId="0" applyFont="true" applyBorder="true" applyAlignment="true" applyProtection="false">
      <alignment horizontal="general" vertical="bottom" textRotation="0" wrapText="false" indent="0" shrinkToFit="false"/>
      <protection locked="true" hidden="false"/>
    </xf>
    <xf numFmtId="164" fontId="28" fillId="0" borderId="4" xfId="0" applyFont="true" applyBorder="true" applyAlignment="true" applyProtection="false">
      <alignment horizontal="general" vertical="bottom" textRotation="0" wrapText="false" indent="0" shrinkToFit="false"/>
      <protection locked="true" hidden="false"/>
    </xf>
    <xf numFmtId="164" fontId="30" fillId="20" borderId="0" xfId="0" applyFont="true" applyBorder="false" applyAlignment="true" applyProtection="false">
      <alignment horizontal="center" vertical="center" textRotation="0" wrapText="false" indent="0" shrinkToFit="false"/>
      <protection locked="true" hidden="false"/>
    </xf>
    <xf numFmtId="164" fontId="30" fillId="20" borderId="1" xfId="0" applyFont="true" applyBorder="true" applyAlignment="true" applyProtection="false">
      <alignment horizontal="center" vertical="center" textRotation="0" wrapText="false" indent="0" shrinkToFit="false"/>
      <protection locked="true" hidden="false"/>
    </xf>
    <xf numFmtId="164" fontId="30" fillId="20" borderId="31" xfId="0" applyFont="true" applyBorder="true" applyAlignment="true" applyProtection="false">
      <alignment horizontal="center" vertical="center" textRotation="0" wrapText="false" indent="0" shrinkToFit="false"/>
      <protection locked="true" hidden="false"/>
    </xf>
    <xf numFmtId="164" fontId="30" fillId="20" borderId="32" xfId="0" applyFont="true" applyBorder="true" applyAlignment="true" applyProtection="false">
      <alignment horizontal="center" vertical="center" textRotation="0" wrapText="false" indent="0" shrinkToFit="false"/>
      <protection locked="true" hidden="false"/>
    </xf>
    <xf numFmtId="164" fontId="43" fillId="20" borderId="67" xfId="0" applyFont="true" applyBorder="true" applyAlignment="true" applyProtection="false">
      <alignment horizontal="center" vertical="center" textRotation="0" wrapText="true" indent="0" shrinkToFit="false"/>
      <protection locked="true" hidden="false"/>
    </xf>
    <xf numFmtId="164" fontId="30" fillId="19" borderId="23" xfId="0" applyFont="true" applyBorder="true" applyAlignment="true" applyProtection="false">
      <alignment horizontal="general" vertical="bottom" textRotation="0" wrapText="false" indent="0" shrinkToFit="false"/>
      <protection locked="true" hidden="false"/>
    </xf>
    <xf numFmtId="213" fontId="30" fillId="0" borderId="25" xfId="0" applyFont="true" applyBorder="true" applyAlignment="true" applyProtection="false">
      <alignment horizontal="general" vertical="bottom" textRotation="0" wrapText="false" indent="0" shrinkToFit="false"/>
      <protection locked="true" hidden="false"/>
    </xf>
    <xf numFmtId="235" fontId="30" fillId="0" borderId="22" xfId="0" applyFont="true" applyBorder="true" applyAlignment="true" applyProtection="false">
      <alignment horizontal="general" vertical="bottom" textRotation="0" wrapText="false" indent="0" shrinkToFit="false"/>
      <protection locked="true" hidden="false"/>
    </xf>
    <xf numFmtId="213" fontId="30" fillId="4" borderId="25" xfId="0" applyFont="true" applyBorder="true" applyAlignment="true" applyProtection="false">
      <alignment horizontal="general" vertical="bottom" textRotation="0" wrapText="false" indent="0" shrinkToFit="false"/>
      <protection locked="true" hidden="false"/>
    </xf>
    <xf numFmtId="236" fontId="30" fillId="4" borderId="26" xfId="0" applyFont="true" applyBorder="true" applyAlignment="false" applyProtection="false">
      <alignment horizontal="general" vertical="bottom" textRotation="0" wrapText="false" indent="0" shrinkToFit="false"/>
      <protection locked="true" hidden="false"/>
    </xf>
    <xf numFmtId="236" fontId="24" fillId="20" borderId="26" xfId="0" applyFont="true" applyBorder="true" applyAlignment="false" applyProtection="false">
      <alignment horizontal="general" vertical="bottom" textRotation="0" wrapText="false" indent="0" shrinkToFit="false"/>
      <protection locked="true" hidden="false"/>
    </xf>
    <xf numFmtId="213" fontId="24" fillId="20" borderId="44" xfId="0" applyFont="true" applyBorder="true" applyAlignment="true" applyProtection="false">
      <alignment horizontal="general" vertical="bottom" textRotation="0" wrapText="false" indent="0" shrinkToFit="false"/>
      <protection locked="true" hidden="false"/>
    </xf>
    <xf numFmtId="164" fontId="30" fillId="4" borderId="5" xfId="0" applyFont="true" applyBorder="true" applyAlignment="true" applyProtection="false">
      <alignment horizontal="general" vertical="bottom" textRotation="0" wrapText="false" indent="0" shrinkToFit="false"/>
      <protection locked="true" hidden="false"/>
    </xf>
    <xf numFmtId="213" fontId="30" fillId="4" borderId="41" xfId="0" applyFont="true" applyBorder="true" applyAlignment="true" applyProtection="false">
      <alignment horizontal="general" vertical="bottom" textRotation="0" wrapText="false" indent="0" shrinkToFit="false"/>
      <protection locked="true" hidden="false"/>
    </xf>
    <xf numFmtId="213" fontId="30" fillId="4" borderId="17" xfId="0" applyFont="true" applyBorder="true" applyAlignment="true" applyProtection="false">
      <alignment horizontal="general" vertical="bottom" textRotation="0" wrapText="false" indent="0" shrinkToFit="false"/>
      <protection locked="true" hidden="false"/>
    </xf>
    <xf numFmtId="236" fontId="30" fillId="4" borderId="52" xfId="0" applyFont="true" applyBorder="true" applyAlignment="false" applyProtection="false">
      <alignment horizontal="general" vertical="bottom" textRotation="0" wrapText="false" indent="0" shrinkToFit="false"/>
      <protection locked="true" hidden="false"/>
    </xf>
    <xf numFmtId="178" fontId="30" fillId="4" borderId="40" xfId="0" applyFont="true" applyBorder="true" applyAlignment="true" applyProtection="false">
      <alignment horizontal="general" vertical="bottom" textRotation="0" wrapText="false" indent="0" shrinkToFit="false"/>
      <protection locked="true" hidden="false"/>
    </xf>
    <xf numFmtId="213" fontId="30" fillId="4" borderId="34" xfId="0" applyFont="true" applyBorder="true" applyAlignment="true" applyProtection="false">
      <alignment horizontal="general" vertical="bottom" textRotation="0" wrapText="false" indent="0" shrinkToFit="false"/>
      <protection locked="true" hidden="false"/>
    </xf>
    <xf numFmtId="213" fontId="24" fillId="20" borderId="34" xfId="0" applyFont="true" applyBorder="true" applyAlignment="true" applyProtection="false">
      <alignment horizontal="general" vertical="bottom" textRotation="0" wrapText="false" indent="0" shrinkToFit="false"/>
      <protection locked="true" hidden="false"/>
    </xf>
    <xf numFmtId="213" fontId="30" fillId="4" borderId="70" xfId="0" applyFont="true" applyBorder="true" applyAlignment="true" applyProtection="false">
      <alignment horizontal="general" vertical="bottom" textRotation="0" wrapText="false" indent="0" shrinkToFit="false"/>
      <protection locked="true" hidden="false"/>
    </xf>
    <xf numFmtId="213" fontId="24" fillId="20" borderId="29" xfId="0" applyFont="true" applyBorder="true" applyAlignment="true" applyProtection="false">
      <alignment horizontal="general" vertical="bottom" textRotation="0" wrapText="false" indent="0" shrinkToFit="false"/>
      <protection locked="true" hidden="false"/>
    </xf>
    <xf numFmtId="237" fontId="24" fillId="20" borderId="30" xfId="0" applyFont="true" applyBorder="true" applyAlignment="false" applyProtection="false">
      <alignment horizontal="general" vertical="bottom" textRotation="0" wrapText="false" indent="0" shrinkToFit="false"/>
      <protection locked="true" hidden="false"/>
    </xf>
    <xf numFmtId="187" fontId="24" fillId="20" borderId="0" xfId="0" applyFont="true" applyBorder="false" applyAlignment="true" applyProtection="false">
      <alignment horizontal="general" vertical="bottom" textRotation="0" wrapText="false" indent="0" shrinkToFit="false"/>
      <protection locked="true" hidden="false"/>
    </xf>
    <xf numFmtId="164" fontId="34" fillId="20" borderId="0" xfId="0" applyFont="true" applyBorder="true" applyAlignment="true" applyProtection="false">
      <alignment horizontal="center" vertical="bottom" textRotation="0" wrapText="false" indent="0" shrinkToFit="false"/>
      <protection locked="true" hidden="false"/>
    </xf>
    <xf numFmtId="164" fontId="24" fillId="20" borderId="0" xfId="0" applyFont="true" applyBorder="false" applyAlignment="true" applyProtection="false">
      <alignment horizontal="center" vertical="bottom" textRotation="0" wrapText="false" indent="0" shrinkToFit="false"/>
      <protection locked="true" hidden="false"/>
    </xf>
    <xf numFmtId="164" fontId="30" fillId="20" borderId="0" xfId="0" applyFont="true" applyBorder="false" applyAlignment="true" applyProtection="false">
      <alignment horizontal="center" vertical="bottom" textRotation="0" wrapText="false" indent="0" shrinkToFit="false"/>
      <protection locked="true" hidden="false"/>
    </xf>
    <xf numFmtId="164" fontId="30" fillId="20" borderId="19" xfId="0" applyFont="true" applyBorder="true" applyAlignment="true" applyProtection="false">
      <alignment horizontal="general" vertical="center" textRotation="0" wrapText="false" indent="0" shrinkToFit="false"/>
      <protection locked="true" hidden="false"/>
    </xf>
    <xf numFmtId="164" fontId="6" fillId="20" borderId="83" xfId="0" applyFont="true" applyBorder="true" applyAlignment="true" applyProtection="false">
      <alignment horizontal="center" vertical="center" textRotation="0" wrapText="false" indent="0" shrinkToFit="false"/>
      <protection locked="true" hidden="false"/>
    </xf>
    <xf numFmtId="164" fontId="6" fillId="20" borderId="83" xfId="0" applyFont="true" applyBorder="true" applyAlignment="true" applyProtection="false">
      <alignment horizontal="center" vertical="center" textRotation="0" wrapText="true" indent="0" shrinkToFit="false"/>
      <protection locked="true" hidden="false"/>
    </xf>
    <xf numFmtId="164" fontId="30" fillId="20" borderId="7" xfId="0" applyFont="true" applyBorder="true" applyAlignment="true" applyProtection="false">
      <alignment horizontal="general" vertical="bottom" textRotation="0" wrapText="false" indent="0" shrinkToFit="false"/>
      <protection locked="true" hidden="false"/>
    </xf>
    <xf numFmtId="164" fontId="6" fillId="20" borderId="7" xfId="0" applyFont="true" applyBorder="true" applyAlignment="true" applyProtection="false">
      <alignment horizontal="center" vertical="bottom" textRotation="0" wrapText="false" indent="0" shrinkToFit="false"/>
      <protection locked="true" hidden="false"/>
    </xf>
    <xf numFmtId="164" fontId="30" fillId="20" borderId="53" xfId="0" applyFont="true" applyBorder="true" applyAlignment="true" applyProtection="false">
      <alignment horizontal="center" vertical="bottom" textRotation="0" wrapText="false" indent="0" shrinkToFit="false"/>
      <protection locked="true" hidden="false"/>
    </xf>
    <xf numFmtId="164" fontId="30" fillId="20" borderId="35" xfId="0" applyFont="true" applyBorder="true" applyAlignment="true" applyProtection="false">
      <alignment horizontal="center" vertical="center" textRotation="0" wrapText="true" indent="0" shrinkToFit="false"/>
      <protection locked="true" hidden="false"/>
    </xf>
    <xf numFmtId="164" fontId="30" fillId="20" borderId="8" xfId="0" applyFont="true" applyBorder="true" applyAlignment="true" applyProtection="false">
      <alignment horizontal="center" vertical="center" textRotation="0" wrapText="false" indent="0" shrinkToFit="false"/>
      <protection locked="true" hidden="false"/>
    </xf>
    <xf numFmtId="164" fontId="30" fillId="20" borderId="53" xfId="0" applyFont="true" applyBorder="true" applyAlignment="true" applyProtection="false">
      <alignment horizontal="center" vertical="bottom" textRotation="0" wrapText="true" indent="0" shrinkToFit="false"/>
      <protection locked="true" hidden="false"/>
    </xf>
    <xf numFmtId="164" fontId="24" fillId="20" borderId="83" xfId="0" applyFont="true" applyBorder="true" applyAlignment="true" applyProtection="false">
      <alignment horizontal="general" vertical="bottom" textRotation="0" wrapText="false" indent="0" shrinkToFit="false"/>
      <protection locked="true" hidden="false"/>
    </xf>
    <xf numFmtId="173" fontId="24" fillId="20" borderId="57" xfId="0" applyFont="true" applyBorder="true" applyAlignment="true" applyProtection="false">
      <alignment horizontal="right" vertical="bottom" textRotation="0" wrapText="false" indent="0" shrinkToFit="false"/>
      <protection locked="true" hidden="false"/>
    </xf>
    <xf numFmtId="189" fontId="24" fillId="20" borderId="22" xfId="0" applyFont="true" applyBorder="true" applyAlignment="true" applyProtection="false">
      <alignment horizontal="right" vertical="bottom" textRotation="0" wrapText="false" indent="0" shrinkToFit="false"/>
      <protection locked="true" hidden="false"/>
    </xf>
    <xf numFmtId="173" fontId="24" fillId="20" borderId="19" xfId="0" applyFont="true" applyBorder="true" applyAlignment="true" applyProtection="false">
      <alignment horizontal="right" vertical="bottom" textRotation="0" wrapText="false" indent="0" shrinkToFit="false"/>
      <protection locked="true" hidden="false"/>
    </xf>
    <xf numFmtId="173" fontId="24" fillId="20" borderId="21" xfId="0" applyFont="true" applyBorder="true" applyAlignment="true" applyProtection="false">
      <alignment horizontal="right" vertical="bottom" textRotation="0" wrapText="false" indent="0" shrinkToFit="false"/>
      <protection locked="true" hidden="false"/>
    </xf>
    <xf numFmtId="164" fontId="24" fillId="20" borderId="80" xfId="0" applyFont="true" applyBorder="true" applyAlignment="true" applyProtection="false">
      <alignment horizontal="general" vertical="bottom" textRotation="0" wrapText="false" indent="0" shrinkToFit="false"/>
      <protection locked="true" hidden="false"/>
    </xf>
    <xf numFmtId="173" fontId="24" fillId="20" borderId="40" xfId="0" applyFont="true" applyBorder="true" applyAlignment="true" applyProtection="false">
      <alignment horizontal="right" vertical="bottom" textRotation="0" wrapText="false" indent="0" shrinkToFit="false"/>
      <protection locked="true" hidden="false"/>
    </xf>
    <xf numFmtId="189" fontId="24" fillId="20" borderId="26" xfId="0" applyFont="true" applyBorder="true" applyAlignment="true" applyProtection="false">
      <alignment horizontal="right" vertical="bottom" textRotation="0" wrapText="false" indent="0" shrinkToFit="false"/>
      <protection locked="true" hidden="false"/>
    </xf>
    <xf numFmtId="173" fontId="24" fillId="20" borderId="23" xfId="0" applyFont="true" applyBorder="true" applyAlignment="true" applyProtection="false">
      <alignment horizontal="right" vertical="bottom" textRotation="0" wrapText="false" indent="0" shrinkToFit="false"/>
      <protection locked="true" hidden="false"/>
    </xf>
    <xf numFmtId="173" fontId="24" fillId="20" borderId="25" xfId="0" applyFont="true" applyBorder="true" applyAlignment="true" applyProtection="false">
      <alignment horizontal="right" vertical="bottom" textRotation="0" wrapText="false" indent="0" shrinkToFit="false"/>
      <protection locked="true" hidden="false"/>
    </xf>
    <xf numFmtId="179" fontId="24" fillId="20" borderId="0" xfId="0" applyFont="true" applyBorder="false" applyAlignment="true" applyProtection="false">
      <alignment horizontal="general" vertical="bottom" textRotation="0" wrapText="false" indent="0" shrinkToFit="false"/>
      <protection locked="true" hidden="false"/>
    </xf>
    <xf numFmtId="164" fontId="30" fillId="19" borderId="81" xfId="0" applyFont="true" applyBorder="true" applyAlignment="true" applyProtection="false">
      <alignment horizontal="general" vertical="center" textRotation="0" wrapText="false" indent="0" shrinkToFit="false"/>
      <protection locked="true" hidden="false"/>
    </xf>
    <xf numFmtId="173" fontId="30" fillId="19" borderId="35" xfId="0" applyFont="true" applyBorder="true" applyAlignment="true" applyProtection="false">
      <alignment horizontal="right" vertical="center" textRotation="0" wrapText="false" indent="0" shrinkToFit="false"/>
      <protection locked="true" hidden="false"/>
    </xf>
    <xf numFmtId="179" fontId="30" fillId="19" borderId="30" xfId="0" applyFont="true" applyBorder="true" applyAlignment="true" applyProtection="false">
      <alignment horizontal="right" vertical="center" textRotation="0" wrapText="false" indent="0" shrinkToFit="false"/>
      <protection locked="true" hidden="false"/>
    </xf>
    <xf numFmtId="173" fontId="30" fillId="19" borderId="27" xfId="0" applyFont="true" applyBorder="true" applyAlignment="true" applyProtection="false">
      <alignment horizontal="right" vertical="center" textRotation="0" wrapText="false" indent="0" shrinkToFit="false"/>
      <protection locked="true" hidden="false"/>
    </xf>
    <xf numFmtId="173" fontId="30" fillId="19" borderId="29" xfId="0" applyFont="true" applyBorder="true" applyAlignment="true" applyProtection="false">
      <alignment horizontal="right" vertical="center" textRotation="0" wrapText="false" indent="0" shrinkToFit="false"/>
      <protection locked="true" hidden="false"/>
    </xf>
    <xf numFmtId="164" fontId="0" fillId="19" borderId="0" xfId="0" applyFont="false" applyBorder="false" applyAlignment="true" applyProtection="false">
      <alignment horizontal="center" vertical="bottom" textRotation="0" wrapText="false" indent="0" shrinkToFit="false"/>
      <protection locked="true" hidden="false"/>
    </xf>
    <xf numFmtId="164" fontId="67" fillId="19" borderId="0" xfId="0" applyFont="true" applyBorder="false" applyAlignment="true" applyProtection="false">
      <alignment horizontal="center" vertical="bottom" textRotation="0" wrapText="false" indent="0" shrinkToFit="false"/>
      <protection locked="true" hidden="false"/>
    </xf>
    <xf numFmtId="164" fontId="28" fillId="19" borderId="0" xfId="0" applyFont="true" applyBorder="false" applyAlignment="true" applyProtection="false">
      <alignment horizontal="center" vertical="bottom" textRotation="0" wrapText="false" indent="0" shrinkToFit="false"/>
      <protection locked="true" hidden="false"/>
    </xf>
    <xf numFmtId="164" fontId="59" fillId="19" borderId="5" xfId="0" applyFont="true" applyBorder="true" applyAlignment="true" applyProtection="false">
      <alignment horizontal="center" vertical="bottom" textRotation="0" wrapText="false" indent="0" shrinkToFit="false"/>
      <protection locked="true" hidden="false"/>
    </xf>
    <xf numFmtId="164" fontId="59" fillId="19" borderId="0" xfId="0" applyFont="true" applyBorder="false" applyAlignment="true" applyProtection="false">
      <alignment horizontal="center" vertical="bottom" textRotation="0" wrapText="false" indent="0" shrinkToFit="false"/>
      <protection locked="true" hidden="false"/>
    </xf>
    <xf numFmtId="164" fontId="28" fillId="20" borderId="14" xfId="0" applyFont="true" applyBorder="true" applyAlignment="true" applyProtection="false">
      <alignment horizontal="general" vertical="bottom" textRotation="0" wrapText="false" indent="0" shrinkToFit="false"/>
      <protection locked="true" hidden="false"/>
    </xf>
    <xf numFmtId="164" fontId="30" fillId="20" borderId="8" xfId="0" applyFont="true" applyBorder="true" applyAlignment="true" applyProtection="false">
      <alignment horizontal="general" vertical="center" textRotation="0" wrapText="false" indent="0" shrinkToFit="false"/>
      <protection locked="true" hidden="false"/>
    </xf>
    <xf numFmtId="164" fontId="30" fillId="20" borderId="8" xfId="0" applyFont="true" applyBorder="true" applyAlignment="true" applyProtection="false">
      <alignment horizontal="left" vertical="center" textRotation="0" wrapText="false" indent="0" shrinkToFit="false"/>
      <protection locked="true" hidden="false"/>
    </xf>
    <xf numFmtId="164" fontId="30" fillId="20" borderId="9" xfId="0" applyFont="true" applyBorder="true" applyAlignment="true" applyProtection="false">
      <alignment horizontal="left" vertical="center" textRotation="0" wrapText="false" indent="0" shrinkToFit="false"/>
      <protection locked="true" hidden="false"/>
    </xf>
    <xf numFmtId="164" fontId="43" fillId="20" borderId="32" xfId="0" applyFont="true" applyBorder="true" applyAlignment="true" applyProtection="false">
      <alignment horizontal="center" vertical="center" textRotation="0" wrapText="true" indent="0" shrinkToFit="false"/>
      <protection locked="true" hidden="false"/>
    </xf>
    <xf numFmtId="164" fontId="30" fillId="19" borderId="5" xfId="0" applyFont="true" applyBorder="true" applyAlignment="true" applyProtection="false">
      <alignment horizontal="general" vertical="bottom" textRotation="0" wrapText="false" indent="0" shrinkToFit="false"/>
      <protection locked="true" hidden="false"/>
    </xf>
    <xf numFmtId="213" fontId="30" fillId="0" borderId="17" xfId="0" applyFont="true" applyBorder="true" applyAlignment="true" applyProtection="false">
      <alignment horizontal="general" vertical="bottom" textRotation="0" wrapText="false" indent="0" shrinkToFit="false"/>
      <protection locked="true" hidden="false"/>
    </xf>
    <xf numFmtId="213" fontId="30" fillId="0" borderId="54" xfId="0" applyFont="true" applyBorder="true" applyAlignment="true" applyProtection="false">
      <alignment horizontal="general" vertical="bottom" textRotation="0" wrapText="false" indent="0" shrinkToFit="false"/>
      <protection locked="true" hidden="false"/>
    </xf>
    <xf numFmtId="238" fontId="30" fillId="0" borderId="50" xfId="0" applyFont="true" applyBorder="true" applyAlignment="true" applyProtection="false">
      <alignment horizontal="general" vertical="bottom" textRotation="0" wrapText="false" indent="0" shrinkToFit="false"/>
      <protection locked="true" hidden="false"/>
    </xf>
    <xf numFmtId="213" fontId="24" fillId="0" borderId="34" xfId="0" applyFont="true" applyBorder="true" applyAlignment="true" applyProtection="false">
      <alignment horizontal="general" vertical="bottom" textRotation="0" wrapText="false" indent="0" shrinkToFit="false"/>
      <protection locked="true" hidden="false"/>
    </xf>
    <xf numFmtId="213" fontId="24" fillId="20" borderId="25" xfId="0" applyFont="true" applyBorder="true" applyAlignment="true" applyProtection="false">
      <alignment horizontal="right" vertical="bottom" textRotation="0" wrapText="false" indent="0" shrinkToFit="false"/>
      <protection locked="true" hidden="false"/>
    </xf>
    <xf numFmtId="213" fontId="24" fillId="20" borderId="25" xfId="0" applyFont="true" applyBorder="true" applyAlignment="true" applyProtection="false">
      <alignment horizontal="center" vertical="bottom" textRotation="0" wrapText="false" indent="0" shrinkToFit="false"/>
      <protection locked="true" hidden="false"/>
    </xf>
    <xf numFmtId="213" fontId="30" fillId="4" borderId="26" xfId="0" applyFont="true" applyBorder="true" applyAlignment="true" applyProtection="false">
      <alignment horizontal="general" vertical="bottom" textRotation="0" wrapText="false" indent="0" shrinkToFit="false"/>
      <protection locked="true" hidden="false"/>
    </xf>
    <xf numFmtId="213" fontId="24" fillId="20" borderId="17" xfId="0" applyFont="true" applyBorder="true" applyAlignment="true" applyProtection="false">
      <alignment horizontal="general" vertical="bottom" textRotation="0" wrapText="false" indent="0" shrinkToFit="false"/>
      <protection locked="true" hidden="false"/>
    </xf>
    <xf numFmtId="213" fontId="24" fillId="20" borderId="54" xfId="0" applyFont="true" applyBorder="true" applyAlignment="true" applyProtection="false">
      <alignment horizontal="general" vertical="bottom" textRotation="0" wrapText="false" indent="0" shrinkToFit="false"/>
      <protection locked="true" hidden="false"/>
    </xf>
    <xf numFmtId="236" fontId="24" fillId="20" borderId="50" xfId="0" applyFont="true" applyBorder="true" applyAlignment="false" applyProtection="false">
      <alignment horizontal="general" vertical="bottom" textRotation="0" wrapText="false" indent="0" shrinkToFit="false"/>
      <protection locked="true" hidden="false"/>
    </xf>
    <xf numFmtId="213" fontId="30" fillId="4" borderId="25" xfId="0" applyFont="true" applyBorder="true" applyAlignment="true" applyProtection="false">
      <alignment horizontal="right" vertical="bottom" textRotation="0" wrapText="false" indent="0" shrinkToFit="false"/>
      <protection locked="true" hidden="false"/>
    </xf>
    <xf numFmtId="213" fontId="24" fillId="0" borderId="54" xfId="0" applyFont="true" applyBorder="true" applyAlignment="true" applyProtection="false">
      <alignment horizontal="general" vertical="bottom" textRotation="0" wrapText="false" indent="0" shrinkToFit="false"/>
      <protection locked="true" hidden="false"/>
    </xf>
    <xf numFmtId="213" fontId="24" fillId="20" borderId="36" xfId="0" applyFont="true" applyBorder="true" applyAlignment="true" applyProtection="false">
      <alignment horizontal="general" vertical="bottom" textRotation="0" wrapText="false" indent="0" shrinkToFit="false"/>
      <protection locked="true" hidden="false"/>
    </xf>
    <xf numFmtId="213" fontId="24" fillId="0" borderId="36" xfId="0" applyFont="true" applyBorder="true" applyAlignment="true" applyProtection="false">
      <alignment horizontal="general" vertical="bottom" textRotation="0" wrapText="false" indent="0" shrinkToFit="false"/>
      <protection locked="true" hidden="false"/>
    </xf>
    <xf numFmtId="164" fontId="12" fillId="20" borderId="0" xfId="0" applyFont="true" applyBorder="true" applyAlignment="true" applyProtection="false">
      <alignment horizontal="general" vertical="bottom" textRotation="0" wrapText="false" indent="0" shrinkToFit="false"/>
      <protection locked="true" hidden="false"/>
    </xf>
    <xf numFmtId="178" fontId="24" fillId="20" borderId="0" xfId="0" applyFont="true" applyBorder="false" applyAlignment="true" applyProtection="false">
      <alignment horizontal="center" vertical="bottom" textRotation="0" wrapText="false" indent="0" shrinkToFit="false"/>
      <protection locked="true" hidden="false"/>
    </xf>
    <xf numFmtId="164" fontId="30" fillId="20" borderId="83" xfId="0" applyFont="true" applyBorder="true" applyAlignment="true" applyProtection="false">
      <alignment horizontal="center" vertical="center" textRotation="0" wrapText="true" indent="0" shrinkToFit="false"/>
      <protection locked="true" hidden="false"/>
    </xf>
    <xf numFmtId="164" fontId="30" fillId="20" borderId="75" xfId="0" applyFont="true" applyBorder="true" applyAlignment="true" applyProtection="false">
      <alignment horizontal="center" vertical="center" textRotation="0" wrapText="true" indent="0" shrinkToFit="false"/>
      <protection locked="true" hidden="false"/>
    </xf>
    <xf numFmtId="164" fontId="30" fillId="20" borderId="7" xfId="0" applyFont="true" applyBorder="true" applyAlignment="true" applyProtection="false">
      <alignment horizontal="center" vertical="center" textRotation="0" wrapText="true" indent="0" shrinkToFit="false"/>
      <protection locked="true" hidden="false"/>
    </xf>
    <xf numFmtId="164" fontId="30" fillId="20" borderId="53" xfId="0" applyFont="true" applyBorder="true" applyAlignment="true" applyProtection="false">
      <alignment horizontal="center" vertical="center" textRotation="0" wrapText="true" indent="0" shrinkToFit="false"/>
      <protection locked="true" hidden="false"/>
    </xf>
    <xf numFmtId="173" fontId="24" fillId="20" borderId="48" xfId="0" applyFont="true" applyBorder="true" applyAlignment="true" applyProtection="false">
      <alignment horizontal="right" vertical="bottom" textRotation="0" wrapText="false" indent="0" shrinkToFit="false"/>
      <protection locked="true" hidden="false"/>
    </xf>
    <xf numFmtId="231" fontId="24" fillId="20" borderId="50" xfId="0" applyFont="true" applyBorder="true" applyAlignment="true" applyProtection="false">
      <alignment horizontal="right" vertical="bottom" textRotation="0" wrapText="false" indent="0" shrinkToFit="false"/>
      <protection locked="true" hidden="false"/>
    </xf>
    <xf numFmtId="171" fontId="7" fillId="20" borderId="0" xfId="0" applyFont="true" applyBorder="true" applyAlignment="true" applyProtection="false">
      <alignment horizontal="general" vertical="bottom" textRotation="0" wrapText="false" indent="0" shrinkToFit="false"/>
      <protection locked="true" hidden="false"/>
    </xf>
    <xf numFmtId="173" fontId="7" fillId="20" borderId="0" xfId="0" applyFont="true" applyBorder="true" applyAlignment="true" applyProtection="false">
      <alignment horizontal="general" vertical="bottom" textRotation="0" wrapText="false" indent="0" shrinkToFit="false"/>
      <protection locked="true" hidden="false"/>
    </xf>
    <xf numFmtId="195" fontId="30" fillId="19" borderId="27" xfId="0" applyFont="true" applyBorder="true" applyAlignment="true" applyProtection="false">
      <alignment horizontal="general" vertical="center" textRotation="0" wrapText="false" indent="0" shrinkToFit="false"/>
      <protection locked="true" hidden="false"/>
    </xf>
    <xf numFmtId="173" fontId="30" fillId="19" borderId="7" xfId="0" applyFont="true" applyBorder="true" applyAlignment="true" applyProtection="false">
      <alignment horizontal="right" vertical="center" textRotation="0" wrapText="false" indent="0" shrinkToFit="false"/>
      <protection locked="true" hidden="false"/>
    </xf>
    <xf numFmtId="179" fontId="30" fillId="19" borderId="53" xfId="0" applyFont="true" applyBorder="true" applyAlignment="true" applyProtection="false">
      <alignment horizontal="right" vertical="center" textRotation="0" wrapText="false" indent="0" shrinkToFit="false"/>
      <protection locked="true" hidden="false"/>
    </xf>
    <xf numFmtId="173" fontId="55" fillId="20" borderId="0" xfId="0" applyFont="true" applyBorder="false" applyAlignment="true" applyProtection="false">
      <alignment horizontal="general" vertical="bottom" textRotation="0" wrapText="false" indent="0" shrinkToFit="false"/>
      <protection locked="true" hidden="false"/>
    </xf>
    <xf numFmtId="164" fontId="7" fillId="20" borderId="13" xfId="0" applyFont="true" applyBorder="true" applyAlignment="true" applyProtection="false">
      <alignment horizontal="center" vertical="bottom" textRotation="0" wrapText="false" indent="0" shrinkToFit="false"/>
      <protection locked="true" hidden="false"/>
    </xf>
    <xf numFmtId="164" fontId="0" fillId="20" borderId="13" xfId="0" applyFont="false" applyBorder="true" applyAlignment="true" applyProtection="false">
      <alignment horizontal="center" vertical="bottom" textRotation="0" wrapText="false" indent="0" shrinkToFit="false"/>
      <protection locked="true" hidden="false"/>
    </xf>
    <xf numFmtId="164" fontId="28" fillId="20" borderId="6" xfId="0" applyFont="true" applyBorder="true" applyAlignment="true" applyProtection="false">
      <alignment horizontal="center" vertical="bottom" textRotation="0" wrapText="false" indent="0" shrinkToFit="false"/>
      <protection locked="true" hidden="false"/>
    </xf>
    <xf numFmtId="164" fontId="22" fillId="19" borderId="0" xfId="0" applyFont="true" applyBorder="false" applyAlignment="true" applyProtection="false">
      <alignment horizontal="center" vertical="bottom" textRotation="0" wrapText="false" indent="0" shrinkToFit="false"/>
      <protection locked="true" hidden="false"/>
    </xf>
    <xf numFmtId="164" fontId="71" fillId="19" borderId="0" xfId="0" applyFont="true" applyBorder="false" applyAlignment="true" applyProtection="false">
      <alignment horizontal="center" vertical="bottom" textRotation="0" wrapText="false" indent="0" shrinkToFit="false"/>
      <protection locked="true" hidden="false"/>
    </xf>
    <xf numFmtId="164" fontId="59" fillId="19" borderId="0" xfId="0" applyFont="true" applyBorder="true" applyAlignment="true" applyProtection="false">
      <alignment horizontal="center" vertical="bottom" textRotation="0" wrapText="false" indent="0" shrinkToFit="false"/>
      <protection locked="true" hidden="false"/>
    </xf>
    <xf numFmtId="164" fontId="90" fillId="20" borderId="6" xfId="0" applyFont="true" applyBorder="true" applyAlignment="true" applyProtection="false">
      <alignment horizontal="center" vertical="bottom" textRotation="0" wrapText="false" indent="0" shrinkToFit="false"/>
      <protection locked="true" hidden="false"/>
    </xf>
    <xf numFmtId="164" fontId="7" fillId="20" borderId="14" xfId="0" applyFont="true" applyBorder="true" applyAlignment="true" applyProtection="false">
      <alignment horizontal="general" vertical="bottom" textRotation="0" wrapText="false" indent="0" shrinkToFit="false"/>
      <protection locked="true" hidden="false"/>
    </xf>
    <xf numFmtId="164" fontId="0" fillId="20" borderId="14" xfId="0" applyFont="false" applyBorder="true" applyAlignment="true" applyProtection="false">
      <alignment horizontal="center" vertical="bottom" textRotation="0" wrapText="false" indent="0" shrinkToFit="false"/>
      <protection locked="true" hidden="false"/>
    </xf>
    <xf numFmtId="164" fontId="34" fillId="20" borderId="32" xfId="0" applyFont="true" applyBorder="true" applyAlignment="true" applyProtection="false">
      <alignment horizontal="center" vertical="center" textRotation="0" wrapText="false" indent="0" shrinkToFit="false"/>
      <protection locked="true" hidden="false"/>
    </xf>
    <xf numFmtId="164" fontId="34" fillId="20" borderId="32" xfId="0" applyFont="true" applyBorder="true" applyAlignment="true" applyProtection="false">
      <alignment horizontal="center" vertical="center" textRotation="0" wrapText="true" indent="0" shrinkToFit="false"/>
      <protection locked="true" hidden="false"/>
    </xf>
    <xf numFmtId="164" fontId="7" fillId="20" borderId="31" xfId="0" applyFont="true" applyBorder="true" applyAlignment="true" applyProtection="false">
      <alignment horizontal="general" vertical="center" textRotation="0" wrapText="false" indent="0" shrinkToFit="false"/>
      <protection locked="true" hidden="false"/>
    </xf>
    <xf numFmtId="164" fontId="30" fillId="20" borderId="10" xfId="0" applyFont="true" applyBorder="true" applyAlignment="true" applyProtection="false">
      <alignment horizontal="center" vertical="center" textRotation="0" wrapText="false" indent="0" shrinkToFit="false"/>
      <protection locked="true" hidden="false"/>
    </xf>
    <xf numFmtId="164" fontId="30" fillId="20" borderId="12" xfId="0" applyFont="true" applyBorder="true" applyAlignment="true" applyProtection="false">
      <alignment horizontal="center" vertical="center" textRotation="0" wrapText="false" indent="0" shrinkToFit="false"/>
      <protection locked="true" hidden="false"/>
    </xf>
    <xf numFmtId="164" fontId="30" fillId="20" borderId="15" xfId="0" applyFont="true" applyBorder="true" applyAlignment="true" applyProtection="false">
      <alignment horizontal="center" vertical="center" textRotation="0" wrapText="false" indent="0" shrinkToFit="false"/>
      <protection locked="true" hidden="false"/>
    </xf>
    <xf numFmtId="164" fontId="30" fillId="19" borderId="48" xfId="0" applyFont="true" applyBorder="true" applyAlignment="true" applyProtection="false">
      <alignment horizontal="general" vertical="bottom" textRotation="0" wrapText="false" indent="0" shrinkToFit="false"/>
      <protection locked="true" hidden="false"/>
    </xf>
    <xf numFmtId="193" fontId="30" fillId="19" borderId="59" xfId="0" applyFont="true" applyBorder="true" applyAlignment="true" applyProtection="false">
      <alignment horizontal="center" vertical="bottom" textRotation="0" wrapText="false" indent="0" shrinkToFit="false"/>
      <protection locked="true" hidden="false"/>
    </xf>
    <xf numFmtId="239" fontId="30" fillId="19" borderId="77" xfId="0" applyFont="true" applyBorder="true" applyAlignment="true" applyProtection="false">
      <alignment horizontal="center" vertical="bottom" textRotation="0" wrapText="false" indent="0" shrinkToFit="false"/>
      <protection locked="true" hidden="false"/>
    </xf>
    <xf numFmtId="193" fontId="0" fillId="0" borderId="0" xfId="0" applyFont="false" applyBorder="false" applyAlignment="false" applyProtection="false">
      <alignment horizontal="general" vertical="bottom" textRotation="0" wrapText="false" indent="0" shrinkToFit="false"/>
      <protection locked="true" hidden="false"/>
    </xf>
    <xf numFmtId="193" fontId="72" fillId="20" borderId="0" xfId="0" applyFont="true" applyBorder="false" applyAlignment="true" applyProtection="false">
      <alignment horizontal="general" vertical="bottom" textRotation="0" wrapText="false" indent="0" shrinkToFit="false"/>
      <protection locked="true" hidden="false"/>
    </xf>
    <xf numFmtId="164" fontId="30" fillId="4" borderId="48" xfId="0" applyFont="true" applyBorder="true" applyAlignment="true" applyProtection="false">
      <alignment horizontal="general" vertical="bottom" textRotation="0" wrapText="false" indent="0" shrinkToFit="false"/>
      <protection locked="true" hidden="false"/>
    </xf>
    <xf numFmtId="193" fontId="30" fillId="4" borderId="59" xfId="0" applyFont="true" applyBorder="true" applyAlignment="true" applyProtection="false">
      <alignment horizontal="center" vertical="bottom" textRotation="0" wrapText="false" indent="0" shrinkToFit="false"/>
      <protection locked="true" hidden="false"/>
    </xf>
    <xf numFmtId="240" fontId="30" fillId="4" borderId="77" xfId="0" applyFont="true" applyBorder="true" applyAlignment="true" applyProtection="false">
      <alignment horizontal="center" vertical="bottom" textRotation="0" wrapText="false" indent="0" shrinkToFit="false"/>
      <protection locked="true" hidden="false"/>
    </xf>
    <xf numFmtId="193" fontId="24" fillId="0" borderId="59" xfId="0" applyFont="true" applyBorder="true" applyAlignment="true" applyProtection="false">
      <alignment horizontal="center" vertical="bottom" textRotation="0" wrapText="false" indent="0" shrinkToFit="false"/>
      <protection locked="true" hidden="false"/>
    </xf>
    <xf numFmtId="240" fontId="24" fillId="0" borderId="77" xfId="0" applyFont="true" applyBorder="true" applyAlignment="true" applyProtection="false">
      <alignment horizontal="center" vertical="bottom" textRotation="0" wrapText="false" indent="0" shrinkToFit="false"/>
      <protection locked="true" hidden="false"/>
    </xf>
    <xf numFmtId="193" fontId="24" fillId="20" borderId="59" xfId="0" applyFont="true" applyBorder="true" applyAlignment="true" applyProtection="false">
      <alignment horizontal="center" vertical="bottom" textRotation="0" wrapText="false" indent="0" shrinkToFit="false"/>
      <protection locked="true" hidden="false"/>
    </xf>
    <xf numFmtId="164" fontId="7" fillId="20" borderId="1" xfId="0" applyFont="true" applyBorder="true" applyAlignment="true" applyProtection="false">
      <alignment horizontal="general" vertical="bottom" textRotation="0" wrapText="false" indent="0" shrinkToFit="false"/>
      <protection locked="true" hidden="false"/>
    </xf>
    <xf numFmtId="164" fontId="7" fillId="20" borderId="0" xfId="0" applyFont="true" applyBorder="false" applyAlignment="true" applyProtection="false">
      <alignment horizontal="center" vertical="center" textRotation="0" wrapText="false" indent="0" shrinkToFit="false"/>
      <protection locked="true" hidden="false"/>
    </xf>
    <xf numFmtId="193" fontId="30" fillId="4" borderId="40" xfId="0" applyFont="true" applyBorder="true" applyAlignment="true" applyProtection="false">
      <alignment horizontal="center" vertical="bottom" textRotation="0" wrapText="false" indent="0" shrinkToFit="false"/>
      <protection locked="true" hidden="false"/>
    </xf>
    <xf numFmtId="240" fontId="30" fillId="4" borderId="26" xfId="0" applyFont="true" applyBorder="true" applyAlignment="true" applyProtection="false">
      <alignment horizontal="center" vertical="bottom" textRotation="0" wrapText="false" indent="0" shrinkToFit="false"/>
      <protection locked="true" hidden="false"/>
    </xf>
    <xf numFmtId="164" fontId="30" fillId="4" borderId="43" xfId="0" applyFont="true" applyBorder="true" applyAlignment="true" applyProtection="false">
      <alignment horizontal="general" vertical="bottom" textRotation="0" wrapText="false" indent="0" shrinkToFit="false"/>
      <protection locked="true" hidden="false"/>
    </xf>
    <xf numFmtId="193" fontId="30" fillId="4" borderId="66" xfId="0" applyFont="true" applyBorder="true" applyAlignment="true" applyProtection="false">
      <alignment horizontal="center" vertical="bottom" textRotation="0" wrapText="false" indent="0" shrinkToFit="false"/>
      <protection locked="true" hidden="false"/>
    </xf>
    <xf numFmtId="240" fontId="30" fillId="4" borderId="52" xfId="0" applyFont="true" applyBorder="true" applyAlignment="true" applyProtection="false">
      <alignment horizontal="center" vertical="bottom" textRotation="0" wrapText="false" indent="0" shrinkToFit="false"/>
      <protection locked="true" hidden="false"/>
    </xf>
    <xf numFmtId="193" fontId="30" fillId="4" borderId="35" xfId="0" applyFont="true" applyBorder="true" applyAlignment="true" applyProtection="false">
      <alignment horizontal="center" vertical="bottom" textRotation="0" wrapText="false" indent="0" shrinkToFit="false"/>
      <protection locked="true" hidden="false"/>
    </xf>
    <xf numFmtId="240" fontId="30" fillId="4" borderId="30" xfId="0" applyFont="true" applyBorder="true" applyAlignment="true" applyProtection="false">
      <alignment horizontal="center" vertical="bottom" textRotation="0" wrapText="false" indent="0" shrinkToFit="false"/>
      <protection locked="true" hidden="false"/>
    </xf>
    <xf numFmtId="193" fontId="55" fillId="20" borderId="0" xfId="0" applyFont="true" applyBorder="false" applyAlignment="true" applyProtection="false">
      <alignment horizontal="general" vertical="bottom" textRotation="0" wrapText="false" indent="0" shrinkToFit="false"/>
      <protection locked="true" hidden="false"/>
    </xf>
    <xf numFmtId="198" fontId="30" fillId="19" borderId="77" xfId="0" applyFont="true" applyBorder="true" applyAlignment="true" applyProtection="false">
      <alignment horizontal="center"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93" fontId="24" fillId="0" borderId="77" xfId="15" applyFont="true" applyBorder="true" applyAlignment="true" applyProtection="true">
      <alignment horizontal="center" vertical="bottom" textRotation="0" wrapText="false" indent="0" shrinkToFit="false"/>
      <protection locked="true" hidden="false"/>
    </xf>
    <xf numFmtId="164" fontId="0" fillId="8" borderId="3" xfId="0" applyFont="false" applyBorder="true" applyAlignment="true" applyProtection="false">
      <alignment horizontal="center" vertical="bottom" textRotation="0" wrapText="false" indent="0" shrinkToFit="false"/>
      <protection locked="true" hidden="false"/>
    </xf>
    <xf numFmtId="164" fontId="71" fillId="0" borderId="2" xfId="0" applyFont="true" applyBorder="true" applyAlignment="true" applyProtection="false">
      <alignment horizontal="center" vertical="bottom" textRotation="0" wrapText="false" indent="0" shrinkToFit="false"/>
      <protection locked="true" hidden="false"/>
    </xf>
    <xf numFmtId="164" fontId="0" fillId="8" borderId="0" xfId="0" applyFont="false" applyBorder="false" applyAlignment="true" applyProtection="false">
      <alignment horizontal="center" vertical="bottom" textRotation="0" wrapText="false" indent="0" shrinkToFit="false"/>
      <protection locked="true" hidden="false"/>
    </xf>
    <xf numFmtId="164" fontId="22" fillId="8" borderId="6" xfId="0" applyFont="true" applyBorder="true" applyAlignment="true" applyProtection="false">
      <alignment horizontal="center" vertical="bottom" textRotation="0" wrapText="false" indent="0" shrinkToFit="false"/>
      <protection locked="true" hidden="false"/>
    </xf>
    <xf numFmtId="164" fontId="28" fillId="8" borderId="0" xfId="0" applyFont="true" applyBorder="false" applyAlignment="true" applyProtection="false">
      <alignment horizontal="center" vertical="bottom" textRotation="0" wrapText="false" indent="0" shrinkToFit="false"/>
      <protection locked="true" hidden="false"/>
    </xf>
    <xf numFmtId="164" fontId="0" fillId="8" borderId="8" xfId="0" applyFont="false" applyBorder="true" applyAlignment="true" applyProtection="false">
      <alignment horizontal="center" vertical="bottom" textRotation="0" wrapText="false" indent="0" shrinkToFit="false"/>
      <protection locked="true" hidden="false"/>
    </xf>
    <xf numFmtId="164" fontId="71" fillId="0" borderId="7" xfId="0" applyFont="true" applyBorder="true" applyAlignment="true" applyProtection="false">
      <alignment horizontal="center" vertical="bottom" textRotation="0" wrapText="false" indent="0" shrinkToFit="false"/>
      <protection locked="true" hidden="false"/>
    </xf>
    <xf numFmtId="164" fontId="55" fillId="0" borderId="8" xfId="0" applyFont="true" applyBorder="true" applyAlignment="true" applyProtection="false">
      <alignment horizontal="general" vertical="bottom" textRotation="0" wrapText="false" indent="0" shrinkToFit="false"/>
      <protection locked="true" hidden="false"/>
    </xf>
    <xf numFmtId="164" fontId="55" fillId="0" borderId="0" xfId="0" applyFont="true" applyBorder="true" applyAlignment="true" applyProtection="false">
      <alignment horizontal="general" vertical="bottom" textRotation="0" wrapText="false" indent="0" shrinkToFit="false"/>
      <protection locked="true" hidden="false"/>
    </xf>
    <xf numFmtId="164" fontId="30" fillId="0" borderId="15" xfId="0" applyFont="true" applyBorder="true" applyAlignment="true" applyProtection="false">
      <alignment horizontal="general" vertical="bottom" textRotation="0" wrapText="false" indent="0" shrinkToFit="false"/>
      <protection locked="true" hidden="false"/>
    </xf>
    <xf numFmtId="164" fontId="24" fillId="0" borderId="51" xfId="0" applyFont="true" applyBorder="true" applyAlignment="true" applyProtection="false">
      <alignment horizontal="general" vertical="bottom" textRotation="0" wrapText="false" indent="0" shrinkToFit="false"/>
      <protection locked="true" hidden="false"/>
    </xf>
    <xf numFmtId="164" fontId="55" fillId="0" borderId="15" xfId="0" applyFont="true" applyBorder="true" applyAlignment="true" applyProtection="false">
      <alignment horizontal="general" vertical="bottom" textRotation="0" wrapText="false" indent="0" shrinkToFit="false"/>
      <protection locked="true" hidden="false"/>
    </xf>
    <xf numFmtId="176" fontId="24" fillId="0" borderId="24" xfId="15" applyFont="true" applyBorder="true" applyAlignment="true" applyProtection="true">
      <alignment horizontal="general" vertical="bottom" textRotation="0" wrapText="false" indent="0" shrinkToFit="false"/>
      <protection locked="true" hidden="false"/>
    </xf>
    <xf numFmtId="176" fontId="24" fillId="0" borderId="70" xfId="15" applyFont="true" applyBorder="true" applyAlignment="true" applyProtection="true">
      <alignment horizontal="general" vertical="bottom" textRotation="0" wrapText="false" indent="0" shrinkToFit="false"/>
      <protection locked="true" hidden="false"/>
    </xf>
    <xf numFmtId="176" fontId="24" fillId="0" borderId="25" xfId="15" applyFont="true" applyBorder="true" applyAlignment="true" applyProtection="true">
      <alignment horizontal="general" vertical="bottom" textRotation="0" wrapText="false" indent="0" shrinkToFit="false"/>
      <protection locked="true" hidden="false"/>
    </xf>
    <xf numFmtId="176" fontId="24" fillId="0" borderId="34" xfId="15" applyFont="true" applyBorder="true" applyAlignment="true" applyProtection="true">
      <alignment horizontal="general" vertical="bottom" textRotation="0" wrapText="false" indent="0" shrinkToFit="false"/>
      <protection locked="true" hidden="false"/>
    </xf>
    <xf numFmtId="176" fontId="24" fillId="0" borderId="26" xfId="15" applyFont="true" applyBorder="true" applyAlignment="true" applyProtection="true">
      <alignment horizontal="general" vertical="bottom" textRotation="0" wrapText="false" indent="0" shrinkToFit="false"/>
      <protection locked="true" hidden="false"/>
    </xf>
    <xf numFmtId="164" fontId="30" fillId="8" borderId="23" xfId="0" applyFont="true" applyBorder="true" applyAlignment="true" applyProtection="false">
      <alignment horizontal="general" vertical="bottom" textRotation="0" wrapText="false" indent="0" shrinkToFit="false"/>
      <protection locked="true" hidden="false"/>
    </xf>
    <xf numFmtId="176" fontId="30" fillId="8" borderId="25" xfId="0" applyFont="true" applyBorder="true" applyAlignment="true" applyProtection="false">
      <alignment horizontal="general" vertical="bottom" textRotation="0" wrapText="false" indent="0" shrinkToFit="false"/>
      <protection locked="true" hidden="false"/>
    </xf>
    <xf numFmtId="176" fontId="30" fillId="8" borderId="34" xfId="0" applyFont="true" applyBorder="true" applyAlignment="true" applyProtection="false">
      <alignment horizontal="general" vertical="bottom" textRotation="0" wrapText="false" indent="0" shrinkToFit="false"/>
      <protection locked="true" hidden="false"/>
    </xf>
    <xf numFmtId="176" fontId="30" fillId="8" borderId="26" xfId="0" applyFont="true" applyBorder="true" applyAlignment="true" applyProtection="false">
      <alignment horizontal="general" vertical="bottom" textRotation="0" wrapText="false" indent="0" shrinkToFit="false"/>
      <protection locked="true" hidden="false"/>
    </xf>
    <xf numFmtId="241" fontId="24" fillId="0" borderId="25" xfId="0" applyFont="true" applyBorder="true" applyAlignment="true" applyProtection="false">
      <alignment horizontal="general" vertical="bottom" textRotation="0" wrapText="false" indent="0" shrinkToFit="false"/>
      <protection locked="true" hidden="false"/>
    </xf>
    <xf numFmtId="241" fontId="24" fillId="0" borderId="34" xfId="0" applyFont="true" applyBorder="true" applyAlignment="true" applyProtection="false">
      <alignment horizontal="general" vertical="bottom" textRotation="0" wrapText="false" indent="0" shrinkToFit="false"/>
      <protection locked="true" hidden="false"/>
    </xf>
    <xf numFmtId="241" fontId="24" fillId="0" borderId="26" xfId="0" applyFont="true" applyBorder="true" applyAlignment="true" applyProtection="false">
      <alignment horizontal="general" vertical="bottom" textRotation="0" wrapText="false" indent="0" shrinkToFit="false"/>
      <protection locked="true" hidden="false"/>
    </xf>
    <xf numFmtId="241" fontId="24" fillId="0" borderId="29" xfId="0" applyFont="true" applyBorder="true" applyAlignment="true" applyProtection="false">
      <alignment horizontal="general" vertical="bottom" textRotation="0" wrapText="false" indent="0" shrinkToFit="false"/>
      <protection locked="true" hidden="false"/>
    </xf>
    <xf numFmtId="241" fontId="24" fillId="0" borderId="36" xfId="0" applyFont="true" applyBorder="true" applyAlignment="true" applyProtection="false">
      <alignment horizontal="general" vertical="bottom" textRotation="0" wrapText="false" indent="0" shrinkToFit="false"/>
      <protection locked="true" hidden="false"/>
    </xf>
    <xf numFmtId="241" fontId="24" fillId="0" borderId="30" xfId="0" applyFont="true" applyBorder="true" applyAlignment="true" applyProtection="false">
      <alignment horizontal="general" vertical="bottom" textRotation="0" wrapText="false" indent="0" shrinkToFit="false"/>
      <protection locked="true" hidden="false"/>
    </xf>
    <xf numFmtId="164" fontId="24" fillId="0" borderId="15" xfId="0" applyFont="true" applyBorder="true" applyAlignment="true" applyProtection="false">
      <alignment horizontal="general" vertical="bottom" textRotation="0" wrapText="false" indent="0" shrinkToFit="false"/>
      <protection locked="true" hidden="false"/>
    </xf>
    <xf numFmtId="176" fontId="24" fillId="0" borderId="0" xfId="15" applyFont="true" applyBorder="true" applyAlignment="true" applyProtection="true">
      <alignment horizontal="general" vertical="bottom" textRotation="0" wrapText="false" indent="0" shrinkToFit="false"/>
      <protection locked="true" hidden="false"/>
    </xf>
    <xf numFmtId="164" fontId="30" fillId="8" borderId="31" xfId="0" applyFont="true" applyBorder="true" applyAlignment="true" applyProtection="false">
      <alignment horizontal="general" vertical="bottom" textRotation="0" wrapText="true" indent="0" shrinkToFit="false"/>
      <protection locked="true" hidden="false"/>
    </xf>
    <xf numFmtId="176" fontId="30" fillId="8" borderId="11" xfId="0" applyFont="true" applyBorder="true" applyAlignment="true" applyProtection="false">
      <alignment horizontal="general" vertical="bottom" textRotation="0" wrapText="false" indent="0" shrinkToFit="false"/>
      <protection locked="true" hidden="false"/>
    </xf>
    <xf numFmtId="176" fontId="30" fillId="8" borderId="38" xfId="0" applyFont="true" applyBorder="true" applyAlignment="true" applyProtection="false">
      <alignment horizontal="general" vertical="bottom" textRotation="0" wrapText="false" indent="0" shrinkToFit="false"/>
      <protection locked="true" hidden="false"/>
    </xf>
    <xf numFmtId="176" fontId="30" fillId="8" borderId="12" xfId="0" applyFont="true" applyBorder="true" applyAlignment="true" applyProtection="false">
      <alignment horizontal="general" vertical="bottom" textRotation="0" wrapText="false" indent="0" shrinkToFit="false"/>
      <protection locked="true" hidden="false"/>
    </xf>
    <xf numFmtId="176" fontId="24" fillId="0" borderId="15" xfId="15" applyFont="true" applyBorder="true" applyAlignment="true" applyProtection="true">
      <alignment horizontal="general" vertical="bottom" textRotation="0" wrapText="false" indent="0" shrinkToFit="false"/>
      <protection locked="true" hidden="false"/>
    </xf>
    <xf numFmtId="164" fontId="30" fillId="0" borderId="19" xfId="0" applyFont="true" applyBorder="true" applyAlignment="true" applyProtection="false">
      <alignment horizontal="general" vertical="bottom" textRotation="0" wrapText="true" indent="0" shrinkToFit="false"/>
      <protection locked="true" hidden="false"/>
    </xf>
    <xf numFmtId="176" fontId="24" fillId="0" borderId="20" xfId="15" applyFont="true" applyBorder="true" applyAlignment="true" applyProtection="true">
      <alignment horizontal="general" vertical="bottom" textRotation="0" wrapText="true" indent="0" shrinkToFit="false"/>
      <protection locked="true" hidden="false"/>
    </xf>
    <xf numFmtId="176" fontId="24" fillId="0" borderId="75" xfId="15" applyFont="true" applyBorder="true" applyAlignment="true" applyProtection="true">
      <alignment horizontal="general" vertical="bottom" textRotation="0" wrapText="true" indent="0" shrinkToFit="false"/>
      <protection locked="true" hidden="false"/>
    </xf>
    <xf numFmtId="164" fontId="0" fillId="0" borderId="0" xfId="0" applyFont="false" applyBorder="true" applyAlignment="true" applyProtection="false">
      <alignment horizontal="general" vertical="bottom" textRotation="0" wrapText="true" indent="0" shrinkToFit="false"/>
      <protection locked="true" hidden="false"/>
    </xf>
    <xf numFmtId="201" fontId="24" fillId="0" borderId="48" xfId="0" applyFont="true" applyBorder="true" applyAlignment="true" applyProtection="false">
      <alignment horizontal="general" vertical="bottom" textRotation="0" wrapText="false" indent="0" shrinkToFit="false"/>
      <protection locked="true" hidden="false"/>
    </xf>
    <xf numFmtId="176" fontId="24" fillId="0" borderId="25" xfId="0" applyFont="true" applyBorder="true" applyAlignment="true" applyProtection="false">
      <alignment horizontal="general" vertical="bottom" textRotation="0" wrapText="false" indent="0" shrinkToFit="false"/>
      <protection locked="true" hidden="false"/>
    </xf>
    <xf numFmtId="176" fontId="24" fillId="0" borderId="34" xfId="0" applyFont="true" applyBorder="true" applyAlignment="true" applyProtection="false">
      <alignment horizontal="general" vertical="bottom" textRotation="0" wrapText="false" indent="0" shrinkToFit="false"/>
      <protection locked="true" hidden="false"/>
    </xf>
    <xf numFmtId="176" fontId="24" fillId="0" borderId="26" xfId="0" applyFont="true" applyBorder="true" applyAlignment="true" applyProtection="false">
      <alignment horizontal="general" vertical="bottom" textRotation="0" wrapText="false" indent="0" shrinkToFit="false"/>
      <protection locked="true" hidden="false"/>
    </xf>
    <xf numFmtId="201" fontId="24" fillId="0" borderId="23" xfId="0" applyFont="true" applyBorder="true" applyAlignment="true" applyProtection="false">
      <alignment horizontal="general" vertical="bottom" textRotation="0" wrapText="false" indent="0" shrinkToFit="false"/>
      <protection locked="true" hidden="false"/>
    </xf>
    <xf numFmtId="176" fontId="24" fillId="0" borderId="24" xfId="0" applyFont="true" applyBorder="true" applyAlignment="true" applyProtection="false">
      <alignment horizontal="general" vertical="bottom" textRotation="0" wrapText="false" indent="0" shrinkToFit="false"/>
      <protection locked="true" hidden="false"/>
    </xf>
    <xf numFmtId="201" fontId="30" fillId="0" borderId="27" xfId="0" applyFont="true" applyBorder="true" applyAlignment="true" applyProtection="false">
      <alignment horizontal="general" vertical="bottom" textRotation="0" wrapText="false" indent="0" shrinkToFit="false"/>
      <protection locked="true" hidden="false"/>
    </xf>
    <xf numFmtId="176" fontId="30" fillId="0" borderId="29" xfId="0" applyFont="true" applyBorder="true" applyAlignment="true" applyProtection="false">
      <alignment horizontal="general" vertical="bottom" textRotation="0" wrapText="false" indent="0" shrinkToFit="false"/>
      <protection locked="true" hidden="false"/>
    </xf>
    <xf numFmtId="176" fontId="30" fillId="0" borderId="36" xfId="0" applyFont="true" applyBorder="true" applyAlignment="true" applyProtection="false">
      <alignment horizontal="general" vertical="bottom" textRotation="0" wrapText="false" indent="0" shrinkToFit="false"/>
      <protection locked="true" hidden="false"/>
    </xf>
    <xf numFmtId="176" fontId="30" fillId="0" borderId="30" xfId="0" applyFont="true" applyBorder="true" applyAlignment="tru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general" vertical="bottom" textRotation="0" wrapText="false" indent="0" shrinkToFit="false"/>
      <protection locked="true" hidden="false"/>
    </xf>
    <xf numFmtId="164" fontId="26" fillId="20" borderId="13" xfId="0" applyFont="true" applyBorder="true" applyAlignment="true" applyProtection="false">
      <alignment horizontal="general" vertical="bottom" textRotation="0" wrapText="false" indent="0" shrinkToFit="false"/>
      <protection locked="true" hidden="false"/>
    </xf>
    <xf numFmtId="164" fontId="24" fillId="8" borderId="3" xfId="0" applyFont="true" applyBorder="true" applyAlignment="true" applyProtection="false">
      <alignment horizontal="center" vertical="bottom" textRotation="0" wrapText="false" indent="0" shrinkToFit="false"/>
      <protection locked="true" hidden="false"/>
    </xf>
    <xf numFmtId="164" fontId="7" fillId="8" borderId="3" xfId="0" applyFont="true" applyBorder="true" applyAlignment="true" applyProtection="false">
      <alignment horizontal="center" vertical="bottom" textRotation="0" wrapText="false" indent="0" shrinkToFit="false"/>
      <protection locked="true" hidden="false"/>
    </xf>
    <xf numFmtId="164" fontId="24" fillId="8" borderId="4" xfId="0" applyFont="true" applyBorder="true" applyAlignment="true" applyProtection="false">
      <alignment horizontal="center" vertical="bottom" textRotation="0" wrapText="false" indent="0" shrinkToFit="false"/>
      <protection locked="true" hidden="false"/>
    </xf>
    <xf numFmtId="164" fontId="26" fillId="20" borderId="2" xfId="0" applyFont="true" applyBorder="true" applyAlignment="true" applyProtection="false">
      <alignment horizontal="center" vertical="bottom" textRotation="0" wrapText="false" indent="0" shrinkToFit="false"/>
      <protection locked="true" hidden="false"/>
    </xf>
    <xf numFmtId="164" fontId="24" fillId="20" borderId="4" xfId="0" applyFont="true" applyBorder="true" applyAlignment="true" applyProtection="false">
      <alignment horizontal="general" vertical="bottom" textRotation="0" wrapText="false" indent="0" shrinkToFit="false"/>
      <protection locked="true" hidden="false"/>
    </xf>
    <xf numFmtId="164" fontId="24" fillId="8" borderId="0" xfId="0" applyFont="true" applyBorder="true" applyAlignment="true" applyProtection="false">
      <alignment horizontal="center" vertical="bottom" textRotation="0" wrapText="false" indent="0" shrinkToFit="false"/>
      <protection locked="true" hidden="false"/>
    </xf>
    <xf numFmtId="164" fontId="7" fillId="8" borderId="0" xfId="0" applyFont="true" applyBorder="true" applyAlignment="true" applyProtection="false">
      <alignment horizontal="center" vertical="bottom" textRotation="0" wrapText="false" indent="0" shrinkToFit="false"/>
      <protection locked="true" hidden="false"/>
    </xf>
    <xf numFmtId="164" fontId="22" fillId="8" borderId="0" xfId="0" applyFont="true" applyBorder="true" applyAlignment="true" applyProtection="false">
      <alignment horizontal="center" vertical="bottom" textRotation="0" wrapText="false" indent="0" shrinkToFit="false"/>
      <protection locked="true" hidden="false"/>
    </xf>
    <xf numFmtId="164" fontId="26" fillId="20" borderId="14" xfId="0" applyFont="true" applyBorder="true" applyAlignment="true" applyProtection="false">
      <alignment horizontal="general" vertical="bottom" textRotation="0" wrapText="false" indent="0" shrinkToFit="false"/>
      <protection locked="true" hidden="false"/>
    </xf>
    <xf numFmtId="164" fontId="24" fillId="8" borderId="8" xfId="0" applyFont="true" applyBorder="true" applyAlignment="true" applyProtection="false">
      <alignment horizontal="center" vertical="bottom" textRotation="0" wrapText="false" indent="0" shrinkToFit="false"/>
      <protection locked="true" hidden="false"/>
    </xf>
    <xf numFmtId="164" fontId="7" fillId="8" borderId="8" xfId="0" applyFont="true" applyBorder="true" applyAlignment="true" applyProtection="false">
      <alignment horizontal="center" vertical="bottom" textRotation="0" wrapText="false" indent="0" shrinkToFit="false"/>
      <protection locked="true" hidden="false"/>
    </xf>
    <xf numFmtId="164" fontId="26" fillId="20" borderId="7" xfId="0" applyFont="true" applyBorder="true" applyAlignment="true" applyProtection="false">
      <alignment horizontal="center" vertical="bottom" textRotation="0" wrapText="false" indent="0" shrinkToFit="false"/>
      <protection locked="true" hidden="false"/>
    </xf>
    <xf numFmtId="164" fontId="26" fillId="20" borderId="9" xfId="0" applyFont="true" applyBorder="true" applyAlignment="true" applyProtection="false">
      <alignment horizontal="center" vertical="bottom" textRotation="0" wrapText="false" indent="0" shrinkToFit="false"/>
      <protection locked="true" hidden="false"/>
    </xf>
    <xf numFmtId="164" fontId="24" fillId="20" borderId="15" xfId="0" applyFont="true" applyBorder="true" applyAlignment="true" applyProtection="false">
      <alignment horizontal="general" vertical="bottom" textRotation="0" wrapText="false" indent="0" shrinkToFit="false"/>
      <protection locked="true" hidden="false"/>
    </xf>
    <xf numFmtId="164" fontId="30" fillId="20" borderId="15" xfId="0" applyFont="true" applyBorder="true" applyAlignment="true" applyProtection="false">
      <alignment horizontal="center" vertical="bottom" textRotation="0" wrapText="false" indent="0" shrinkToFit="false"/>
      <protection locked="true" hidden="false"/>
    </xf>
    <xf numFmtId="164" fontId="24" fillId="20" borderId="31" xfId="0" applyFont="true" applyBorder="true" applyAlignment="true" applyProtection="false">
      <alignment horizontal="general" vertical="bottom" textRotation="0" wrapText="false" indent="0" shrinkToFit="false"/>
      <protection locked="true" hidden="false"/>
    </xf>
    <xf numFmtId="189" fontId="24" fillId="20" borderId="3" xfId="0" applyFont="true" applyBorder="true" applyAlignment="true" applyProtection="false">
      <alignment horizontal="general" vertical="center" textRotation="0" wrapText="false" indent="0" shrinkToFit="false"/>
      <protection locked="true" hidden="false"/>
    </xf>
    <xf numFmtId="164" fontId="30" fillId="20" borderId="0" xfId="0" applyFont="true" applyBorder="true" applyAlignment="true" applyProtection="false">
      <alignment horizontal="fill" vertical="bottom" textRotation="0" wrapText="true" indent="0" shrinkToFit="false"/>
      <protection locked="true" hidden="false"/>
    </xf>
    <xf numFmtId="187" fontId="30" fillId="8" borderId="57" xfId="0" applyFont="true" applyBorder="true" applyAlignment="true" applyProtection="false">
      <alignment horizontal="general" vertical="bottom" textRotation="0" wrapText="false" indent="0" shrinkToFit="false"/>
      <protection locked="true" hidden="false"/>
    </xf>
    <xf numFmtId="189" fontId="30" fillId="8" borderId="75" xfId="0" applyFont="true" applyBorder="true" applyAlignment="true" applyProtection="false">
      <alignment horizontal="general" vertical="center" textRotation="0" wrapText="false" indent="0" shrinkToFit="false"/>
      <protection locked="true" hidden="false"/>
    </xf>
    <xf numFmtId="171" fontId="24" fillId="20" borderId="23" xfId="0" applyFont="true" applyBorder="true" applyAlignment="true" applyProtection="false">
      <alignment horizontal="general" vertical="bottom" textRotation="0" wrapText="false" indent="0" shrinkToFit="false"/>
      <protection locked="true" hidden="false"/>
    </xf>
    <xf numFmtId="171" fontId="24" fillId="20" borderId="80" xfId="0" applyFont="true" applyBorder="true" applyAlignment="true" applyProtection="false">
      <alignment horizontal="general" vertical="bottom" textRotation="0" wrapText="false" indent="0" shrinkToFit="false"/>
      <protection locked="true" hidden="false"/>
    </xf>
    <xf numFmtId="164" fontId="30" fillId="8" borderId="59" xfId="0" applyFont="true" applyBorder="true" applyAlignment="true" applyProtection="false">
      <alignment horizontal="general" vertical="bottom" textRotation="0" wrapText="false" indent="0" shrinkToFit="false"/>
      <protection locked="true" hidden="false"/>
    </xf>
    <xf numFmtId="171" fontId="30" fillId="8" borderId="59" xfId="0" applyFont="true" applyBorder="true" applyAlignment="true" applyProtection="false">
      <alignment horizontal="general" vertical="bottom" textRotation="0" wrapText="false" indent="0" shrinkToFit="false"/>
      <protection locked="true" hidden="false"/>
    </xf>
    <xf numFmtId="171" fontId="30" fillId="8" borderId="79" xfId="0" applyFont="true" applyBorder="true" applyAlignment="true" applyProtection="false">
      <alignment horizontal="general" vertical="bottom" textRotation="0" wrapText="false" indent="0" shrinkToFit="false"/>
      <protection locked="true" hidden="false"/>
    </xf>
    <xf numFmtId="171" fontId="24" fillId="20" borderId="35" xfId="0" applyFont="true" applyBorder="true" applyAlignment="true" applyProtection="false">
      <alignment horizontal="general" vertical="bottom" textRotation="0" wrapText="false" indent="0" shrinkToFit="false"/>
      <protection locked="true" hidden="false"/>
    </xf>
    <xf numFmtId="171" fontId="24" fillId="20" borderId="81" xfId="0" applyFont="true" applyBorder="true" applyAlignment="true" applyProtection="false">
      <alignment horizontal="general" vertical="bottom" textRotation="0" wrapText="false" indent="0" shrinkToFit="false"/>
      <protection locked="true" hidden="false"/>
    </xf>
    <xf numFmtId="189" fontId="30" fillId="8" borderId="21" xfId="15" applyFont="true" applyBorder="true" applyAlignment="true" applyProtection="true">
      <alignment horizontal="general" vertical="center" textRotation="0" wrapText="false" indent="0" shrinkToFit="false"/>
      <protection locked="true" hidden="false"/>
    </xf>
    <xf numFmtId="189" fontId="30" fillId="8" borderId="33" xfId="15" applyFont="true" applyBorder="true" applyAlignment="true" applyProtection="true">
      <alignment horizontal="general" vertical="center" textRotation="0" wrapText="false" indent="0" shrinkToFit="false"/>
      <protection locked="true" hidden="false"/>
    </xf>
    <xf numFmtId="189" fontId="30" fillId="8" borderId="57" xfId="15" applyFont="true" applyBorder="true" applyAlignment="true" applyProtection="true">
      <alignment horizontal="general" vertical="center" textRotation="0" wrapText="false" indent="0" shrinkToFit="false"/>
      <protection locked="true" hidden="false"/>
    </xf>
    <xf numFmtId="189" fontId="30" fillId="8" borderId="22" xfId="15" applyFont="true" applyBorder="true" applyAlignment="true" applyProtection="true">
      <alignment horizontal="general" vertical="center" textRotation="0" wrapText="false" indent="0" shrinkToFit="false"/>
      <protection locked="true" hidden="false"/>
    </xf>
    <xf numFmtId="189" fontId="24" fillId="20" borderId="25" xfId="0" applyFont="true" applyBorder="true" applyAlignment="true" applyProtection="false">
      <alignment horizontal="general" vertical="center" textRotation="0" wrapText="false" indent="0" shrinkToFit="false"/>
      <protection locked="true" hidden="false"/>
    </xf>
    <xf numFmtId="189" fontId="24" fillId="20" borderId="34" xfId="0" applyFont="true" applyBorder="true" applyAlignment="true" applyProtection="false">
      <alignment horizontal="general" vertical="center" textRotation="0" wrapText="false" indent="0" shrinkToFit="false"/>
      <protection locked="true" hidden="false"/>
    </xf>
    <xf numFmtId="189" fontId="24" fillId="20" borderId="40" xfId="0" applyFont="true" applyBorder="true" applyAlignment="true" applyProtection="false">
      <alignment horizontal="general" vertical="center" textRotation="0" wrapText="false" indent="0" shrinkToFit="false"/>
      <protection locked="true" hidden="false"/>
    </xf>
    <xf numFmtId="189" fontId="24" fillId="20" borderId="26" xfId="0" applyFont="true" applyBorder="true" applyAlignment="true" applyProtection="false">
      <alignment horizontal="general" vertical="center" textRotation="0" wrapText="false" indent="0" shrinkToFit="false"/>
      <protection locked="true" hidden="false"/>
    </xf>
    <xf numFmtId="187" fontId="24" fillId="8" borderId="25" xfId="0" applyFont="true" applyBorder="true" applyAlignment="true" applyProtection="false">
      <alignment horizontal="general" vertical="bottom" textRotation="0" wrapText="false" indent="0" shrinkToFit="false"/>
      <protection locked="true" hidden="false"/>
    </xf>
    <xf numFmtId="187" fontId="24" fillId="8" borderId="34" xfId="0" applyFont="true" applyBorder="true" applyAlignment="true" applyProtection="false">
      <alignment horizontal="general" vertical="bottom" textRotation="0" wrapText="false" indent="0" shrinkToFit="false"/>
      <protection locked="true" hidden="false"/>
    </xf>
    <xf numFmtId="187" fontId="24" fillId="8" borderId="40" xfId="0" applyFont="true" applyBorder="true" applyAlignment="true" applyProtection="false">
      <alignment horizontal="general" vertical="bottom" textRotation="0" wrapText="false" indent="0" shrinkToFit="false"/>
      <protection locked="true" hidden="false"/>
    </xf>
    <xf numFmtId="187" fontId="24" fillId="8" borderId="26" xfId="0" applyFont="true" applyBorder="true" applyAlignment="true" applyProtection="false">
      <alignment horizontal="general" vertical="bottom" textRotation="0" wrapText="false" indent="0" shrinkToFit="false"/>
      <protection locked="true" hidden="false"/>
    </xf>
    <xf numFmtId="189" fontId="24" fillId="20" borderId="29" xfId="0" applyFont="true" applyBorder="true" applyAlignment="true" applyProtection="false">
      <alignment horizontal="general" vertical="center" textRotation="0" wrapText="false" indent="0" shrinkToFit="false"/>
      <protection locked="true" hidden="false"/>
    </xf>
    <xf numFmtId="189" fontId="24" fillId="20" borderId="36" xfId="0" applyFont="true" applyBorder="true" applyAlignment="true" applyProtection="false">
      <alignment horizontal="general" vertical="center" textRotation="0" wrapText="false" indent="0" shrinkToFit="false"/>
      <protection locked="true" hidden="false"/>
    </xf>
    <xf numFmtId="189" fontId="24" fillId="20" borderId="35" xfId="0" applyFont="true" applyBorder="true" applyAlignment="true" applyProtection="false">
      <alignment horizontal="general" vertical="center" textRotation="0" wrapText="false" indent="0" shrinkToFit="false"/>
      <protection locked="true" hidden="false"/>
    </xf>
    <xf numFmtId="189" fontId="24" fillId="20" borderId="30" xfId="0" applyFont="true" applyBorder="true" applyAlignment="true" applyProtection="false">
      <alignment horizontal="general" vertical="center" textRotation="0" wrapText="false" indent="0" shrinkToFit="false"/>
      <protection locked="true" hidden="false"/>
    </xf>
    <xf numFmtId="189" fontId="24" fillId="20" borderId="21" xfId="0" applyFont="true" applyBorder="true" applyAlignment="true" applyProtection="false">
      <alignment horizontal="general" vertical="center" textRotation="0" wrapText="false" indent="0" shrinkToFit="false"/>
      <protection locked="true" hidden="false"/>
    </xf>
    <xf numFmtId="189" fontId="24" fillId="20" borderId="22" xfId="0" applyFont="true" applyBorder="true" applyAlignment="true" applyProtection="false">
      <alignment horizontal="general" vertical="center" textRotation="0" wrapText="false" indent="0" shrinkToFit="false"/>
      <protection locked="true" hidden="false"/>
    </xf>
    <xf numFmtId="164" fontId="30" fillId="20" borderId="23" xfId="0" applyFont="true" applyBorder="true" applyAlignment="true" applyProtection="false">
      <alignment horizontal="left" vertical="bottom" textRotation="0" wrapText="false" indent="0" shrinkToFit="false"/>
      <protection locked="true" hidden="false"/>
    </xf>
    <xf numFmtId="164" fontId="30" fillId="20" borderId="27" xfId="0" applyFont="true" applyBorder="true" applyAlignment="true" applyProtection="false">
      <alignment horizontal="general" vertical="bottom" textRotation="0" wrapText="false" indent="0" shrinkToFit="false"/>
      <protection locked="true" hidden="false"/>
    </xf>
    <xf numFmtId="189" fontId="24" fillId="20" borderId="11" xfId="0" applyFont="true" applyBorder="true" applyAlignment="true" applyProtection="false">
      <alignment horizontal="general" vertical="center" textRotation="0" wrapText="false" indent="0" shrinkToFit="false"/>
      <protection locked="true" hidden="false"/>
    </xf>
    <xf numFmtId="189" fontId="24" fillId="20" borderId="12" xfId="0" applyFont="true" applyBorder="true" applyAlignment="true" applyProtection="false">
      <alignment horizontal="general" vertical="center" textRotation="0" wrapText="false" indent="0" shrinkToFit="false"/>
      <protection locked="true" hidden="false"/>
    </xf>
    <xf numFmtId="189" fontId="24" fillId="20" borderId="0" xfId="0" applyFont="true" applyBorder="true" applyAlignment="true" applyProtection="false">
      <alignment horizontal="general" vertical="center" textRotation="0" wrapText="false" indent="0" shrinkToFit="false"/>
      <protection locked="true" hidden="false"/>
    </xf>
    <xf numFmtId="195" fontId="29" fillId="20" borderId="0" xfId="0" applyFont="true" applyBorder="true" applyAlignment="true" applyProtection="false">
      <alignment horizontal="general" vertical="bottom" textRotation="0" wrapText="false" indent="0" shrinkToFit="false"/>
      <protection locked="true" hidden="false"/>
    </xf>
    <xf numFmtId="171" fontId="29" fillId="20" borderId="0" xfId="0" applyFont="true" applyBorder="true" applyAlignment="true" applyProtection="false">
      <alignment horizontal="general" vertical="bottom" textRotation="0" wrapText="false" indent="0" shrinkToFit="false"/>
      <protection locked="true" hidden="false"/>
    </xf>
  </cellXfs>
  <cellStyles count="53">
    <cellStyle name="Normal" xfId="0" builtinId="0"/>
    <cellStyle name="Comma" xfId="15" builtinId="3"/>
    <cellStyle name="Comma [0]" xfId="16" builtinId="6"/>
    <cellStyle name="Currency" xfId="17" builtinId="4"/>
    <cellStyle name="Currency [0]" xfId="18" builtinId="7"/>
    <cellStyle name="Percent" xfId="19" builtinId="5"/>
    <cellStyle name="20% - Akzent1" xfId="21"/>
    <cellStyle name="20% - Akzent2" xfId="22"/>
    <cellStyle name="20% - Akzent3" xfId="23"/>
    <cellStyle name="20% - Akzent4" xfId="24"/>
    <cellStyle name="20% - Akzent5" xfId="25"/>
    <cellStyle name="20% - Akzent6" xfId="26"/>
    <cellStyle name="40% - Akzent1" xfId="27"/>
    <cellStyle name="40% - Akzent2" xfId="28"/>
    <cellStyle name="40% - Akzent3" xfId="29"/>
    <cellStyle name="40% - Akzent4" xfId="30"/>
    <cellStyle name="40% - Akzent5" xfId="31"/>
    <cellStyle name="40% - Akzent6" xfId="32"/>
    <cellStyle name="60% - Akzent1" xfId="33"/>
    <cellStyle name="60% - Akzent2" xfId="34"/>
    <cellStyle name="60% - Akzent3" xfId="35"/>
    <cellStyle name="60% - Akzent4" xfId="36"/>
    <cellStyle name="60% - Akzent5" xfId="37"/>
    <cellStyle name="60% - Akzent6" xfId="38"/>
    <cellStyle name="Bold GHG Numbers (0.00)" xfId="39"/>
    <cellStyle name="Comma [0]" xfId="40"/>
    <cellStyle name="Comma [0] 2" xfId="41"/>
    <cellStyle name="Comma [0] 2 2" xfId="42"/>
    <cellStyle name="Comma [0] 3" xfId="43"/>
    <cellStyle name="Currency [0]" xfId="44"/>
    <cellStyle name="Currency [0] 2" xfId="45"/>
    <cellStyle name="Dezimal 2" xfId="46"/>
    <cellStyle name="Dezimal_Energiekosten_test" xfId="47"/>
    <cellStyle name="Hyperlink 2" xfId="48"/>
    <cellStyle name="Hyperlink_Tabelle1" xfId="49"/>
    <cellStyle name="Hyperlink_Tabelle1 2" xfId="50"/>
    <cellStyle name="Link 2" xfId="51"/>
    <cellStyle name="Standard 2" xfId="52"/>
    <cellStyle name="Standard 2 2" xfId="53"/>
    <cellStyle name="Standard 3" xfId="54"/>
    <cellStyle name="Standard 4" xfId="55"/>
    <cellStyle name="Standard 4 2" xfId="56"/>
    <cellStyle name="Standard 5" xfId="57"/>
    <cellStyle name="Standard 6" xfId="58"/>
    <cellStyle name="Standard_0 - Inhalt, Erläuterungen, Einheiten_Tabelle1 2" xfId="59"/>
    <cellStyle name="Standard_12" xfId="60"/>
    <cellStyle name="Standard_25" xfId="61"/>
    <cellStyle name="Standard_Anwendungneu18.08.2004neu" xfId="62"/>
    <cellStyle name="Standard_Energiekosten_test" xfId="63"/>
    <cellStyle name="Standard_FRIEDA-Gesamtausgabe" xfId="64"/>
    <cellStyle name="Standard_inhalt" xfId="65"/>
    <cellStyle name="Standard_Kernkraftwerke_der_Welt" xfId="66"/>
    <cellStyle name="*unknown*" xfId="20" builtinId="8"/>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2D050"/>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externalLink" Target="externalLinks/externalLink2.xml"/><Relationship Id="rId65" Type="http://schemas.openxmlformats.org/officeDocument/2006/relationships/externalLink" Target="externalLinks/externalLink1.xml"/><Relationship Id="rId66" Type="http://schemas.openxmlformats.org/officeDocument/2006/relationships/externalLink" Target="externalLinks/externalLink3.xml"/><Relationship Id="rId67" Type="http://schemas.openxmlformats.org/officeDocument/2006/relationships/externalLink" Target="externalLinks/externalLink4.xml"/><Relationship Id="rId68" Type="http://schemas.openxmlformats.org/officeDocument/2006/relationships/externalLink" Target="externalLinks/externalLink5.xml"/><Relationship Id="rId69" Type="http://schemas.openxmlformats.org/officeDocument/2006/relationships/externalLink" Target="externalLinks/externalLink6.xml"/><Relationship Id="rId70" Type="http://schemas.openxmlformats.org/officeDocument/2006/relationships/externalLink" Target="externalLinks/externalLink7.xml"/><Relationship Id="rId71" Type="http://schemas.openxmlformats.org/officeDocument/2006/relationships/externalLink" Target="externalLinks/externalLink8.xml"/><Relationship Id="rId72" Type="http://schemas.openxmlformats.org/officeDocument/2006/relationships/externalLink" Target="externalLinks/externalLink9.xml"/><Relationship Id="rId73" Type="http://schemas.openxmlformats.org/officeDocument/2006/relationships/externalLink" Target="externalLinks/externalLink10.xml"/><Relationship Id="rId74" Type="http://schemas.openxmlformats.org/officeDocument/2006/relationships/externalLink" Target="externalLinks/externalLink11.xml"/><Relationship Id="rId75" Type="http://schemas.openxmlformats.org/officeDocument/2006/relationships/externalLink" Target="externalLinks/externalLink12.xml"/><Relationship Id="rId76" Type="http://schemas.openxmlformats.org/officeDocument/2006/relationships/externalLink" Target="externalLinks/externalLink13.xml"/><Relationship Id="rId77" Type="http://schemas.openxmlformats.org/officeDocument/2006/relationships/externalLink" Target="externalLinks/externalLink14.xml"/><Relationship Id="rId78" Type="http://schemas.openxmlformats.org/officeDocument/2006/relationships/externalLink" Target="externalLinks/externalLink15.xml"/><Relationship Id="rId79" Type="http://schemas.openxmlformats.org/officeDocument/2006/relationships/externalLink" Target="externalLinks/externalLink16.xml"/><Relationship Id="rId80" Type="http://schemas.openxmlformats.org/officeDocument/2006/relationships/externalLink" Target="externalLinks/externalLink17.xml"/><Relationship Id="rId81" Type="http://schemas.openxmlformats.org/officeDocument/2006/relationships/externalLink" Target="externalLinks/externalLink18.xml"/><Relationship Id="rId82" Type="http://schemas.openxmlformats.org/officeDocument/2006/relationships/externalLink" Target="externalLinks/externalLink19.xml"/><Relationship Id="rId83" Type="http://schemas.openxmlformats.org/officeDocument/2006/relationships/externalLink" Target="externalLinks/externalLink20.xml"/><Relationship Id="rId84" Type="http://schemas.openxmlformats.org/officeDocument/2006/relationships/externalLink" Target="externalLinks/externalLink21.xml"/><Relationship Id="rId85" Type="http://schemas.openxmlformats.org/officeDocument/2006/relationships/externalLink" Target="externalLinks/externalLink22.xml"/><Relationship Id="rId86" Type="http://schemas.openxmlformats.org/officeDocument/2006/relationships/externalLink" Target="externalLinks/externalLink23.xml"/><Relationship Id="rId87" Type="http://schemas.openxmlformats.org/officeDocument/2006/relationships/externalLink" Target="externalLinks/externalLink24.xml"/><Relationship Id="rId88" Type="http://schemas.openxmlformats.org/officeDocument/2006/relationships/externalLink" Target="externalLinks/externalLink25.xml"/><Relationship Id="rId89" Type="http://schemas.openxmlformats.org/officeDocument/2006/relationships/externalLink" Target="externalLinks/externalLink26.xml"/><Relationship Id="rId90" Type="http://schemas.openxmlformats.org/officeDocument/2006/relationships/externalLink" Target="externalLinks/externalLink27.xml"/><Relationship Id="rId91"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10.xml.rels><?xml version="1.0" encoding="UTF-8"?>
<Relationships xmlns="http://schemas.openxmlformats.org/package/2006/relationships"><Relationship Id="rId1" Type="http://schemas.openxmlformats.org/officeDocument/2006/relationships/image" Target="../media/image10.png"/>
</Relationships>
</file>

<file path=xl/drawings/_rels/drawing11.xml.rels><?xml version="1.0" encoding="UTF-8"?>
<Relationships xmlns="http://schemas.openxmlformats.org/package/2006/relationships"><Relationship Id="rId1" Type="http://schemas.openxmlformats.org/officeDocument/2006/relationships/image" Target="../media/image11.png"/>
</Relationships>
</file>

<file path=xl/drawings/_rels/drawing12.xml.rels><?xml version="1.0" encoding="UTF-8"?>
<Relationships xmlns="http://schemas.openxmlformats.org/package/2006/relationships"><Relationship Id="rId1" Type="http://schemas.openxmlformats.org/officeDocument/2006/relationships/image" Target="../media/image12.png"/>
</Relationships>
</file>

<file path=xl/drawings/_rels/drawing13.xml.rels><?xml version="1.0" encoding="UTF-8"?>
<Relationships xmlns="http://schemas.openxmlformats.org/package/2006/relationships"><Relationship Id="rId1" Type="http://schemas.openxmlformats.org/officeDocument/2006/relationships/image" Target="../media/image13.png"/>
</Relationships>
</file>

<file path=xl/drawings/_rels/drawing14.xml.rels><?xml version="1.0" encoding="UTF-8"?>
<Relationships xmlns="http://schemas.openxmlformats.org/package/2006/relationships"><Relationship Id="rId1" Type="http://schemas.openxmlformats.org/officeDocument/2006/relationships/image" Target="../media/image14.png"/>
</Relationships>
</file>

<file path=xl/drawings/_rels/drawing15.xml.rels><?xml version="1.0" encoding="UTF-8"?>
<Relationships xmlns="http://schemas.openxmlformats.org/package/2006/relationships"><Relationship Id="rId1" Type="http://schemas.openxmlformats.org/officeDocument/2006/relationships/image" Target="../media/image15.png"/>
</Relationships>
</file>

<file path=xl/drawings/_rels/drawing16.xml.rels><?xml version="1.0" encoding="UTF-8"?>
<Relationships xmlns="http://schemas.openxmlformats.org/package/2006/relationships"><Relationship Id="rId1" Type="http://schemas.openxmlformats.org/officeDocument/2006/relationships/image" Target="../media/image16.png"/>
</Relationships>
</file>

<file path=xl/drawings/_rels/drawing17.xml.rels><?xml version="1.0" encoding="UTF-8"?>
<Relationships xmlns="http://schemas.openxmlformats.org/package/2006/relationships"><Relationship Id="rId1" Type="http://schemas.openxmlformats.org/officeDocument/2006/relationships/image" Target="../media/image17.png"/>
</Relationships>
</file>

<file path=xl/drawings/_rels/drawing18.xml.rels><?xml version="1.0" encoding="UTF-8"?>
<Relationships xmlns="http://schemas.openxmlformats.org/package/2006/relationships"><Relationship Id="rId1" Type="http://schemas.openxmlformats.org/officeDocument/2006/relationships/image" Target="../media/image18.png"/>
</Relationships>
</file>

<file path=xl/drawings/_rels/drawing19.xml.rels><?xml version="1.0" encoding="UTF-8"?>
<Relationships xmlns="http://schemas.openxmlformats.org/package/2006/relationships"><Relationship Id="rId1" Type="http://schemas.openxmlformats.org/officeDocument/2006/relationships/image" Target="../media/image19.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_rels/drawing20.xml.rels><?xml version="1.0" encoding="UTF-8"?>
<Relationships xmlns="http://schemas.openxmlformats.org/package/2006/relationships"><Relationship Id="rId1" Type="http://schemas.openxmlformats.org/officeDocument/2006/relationships/image" Target="../media/image20.png"/>
</Relationships>
</file>

<file path=xl/drawings/_rels/drawing21.xml.rels><?xml version="1.0" encoding="UTF-8"?>
<Relationships xmlns="http://schemas.openxmlformats.org/package/2006/relationships"><Relationship Id="rId1" Type="http://schemas.openxmlformats.org/officeDocument/2006/relationships/image" Target="../media/image21.png"/>
</Relationships>
</file>

<file path=xl/drawings/_rels/drawing22.xml.rels><?xml version="1.0" encoding="UTF-8"?>
<Relationships xmlns="http://schemas.openxmlformats.org/package/2006/relationships"><Relationship Id="rId1" Type="http://schemas.openxmlformats.org/officeDocument/2006/relationships/image" Target="../media/image22.png"/>
</Relationships>
</file>

<file path=xl/drawings/_rels/drawing23.xml.rels><?xml version="1.0" encoding="UTF-8"?>
<Relationships xmlns="http://schemas.openxmlformats.org/package/2006/relationships"><Relationship Id="rId1" Type="http://schemas.openxmlformats.org/officeDocument/2006/relationships/image" Target="../media/image23.png"/>
</Relationships>
</file>

<file path=xl/drawings/_rels/drawing24.xml.rels><?xml version="1.0" encoding="UTF-8"?>
<Relationships xmlns="http://schemas.openxmlformats.org/package/2006/relationships"><Relationship Id="rId1" Type="http://schemas.openxmlformats.org/officeDocument/2006/relationships/image" Target="../media/image24.png"/>
</Relationships>
</file>

<file path=xl/drawings/_rels/drawing25.xml.rels><?xml version="1.0" encoding="UTF-8"?>
<Relationships xmlns="http://schemas.openxmlformats.org/package/2006/relationships"><Relationship Id="rId1" Type="http://schemas.openxmlformats.org/officeDocument/2006/relationships/image" Target="../media/image25.png"/>
</Relationships>
</file>

<file path=xl/drawings/_rels/drawing26.xml.rels><?xml version="1.0" encoding="UTF-8"?>
<Relationships xmlns="http://schemas.openxmlformats.org/package/2006/relationships"><Relationship Id="rId1" Type="http://schemas.openxmlformats.org/officeDocument/2006/relationships/image" Target="../media/image26.png"/>
</Relationships>
</file>

<file path=xl/drawings/_rels/drawing27.xml.rels><?xml version="1.0" encoding="UTF-8"?>
<Relationships xmlns="http://schemas.openxmlformats.org/package/2006/relationships"><Relationship Id="rId1" Type="http://schemas.openxmlformats.org/officeDocument/2006/relationships/image" Target="../media/image27.png"/>
</Relationships>
</file>

<file path=xl/drawings/_rels/drawing28.xml.rels><?xml version="1.0" encoding="UTF-8"?>
<Relationships xmlns="http://schemas.openxmlformats.org/package/2006/relationships"><Relationship Id="rId1" Type="http://schemas.openxmlformats.org/officeDocument/2006/relationships/image" Target="../media/image28.png"/>
</Relationships>
</file>

<file path=xl/drawings/_rels/drawing29.xml.rels><?xml version="1.0" encoding="UTF-8"?>
<Relationships xmlns="http://schemas.openxmlformats.org/package/2006/relationships"><Relationship Id="rId1" Type="http://schemas.openxmlformats.org/officeDocument/2006/relationships/image" Target="../media/image29.pn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_rels/drawing30.xml.rels><?xml version="1.0" encoding="UTF-8"?>
<Relationships xmlns="http://schemas.openxmlformats.org/package/2006/relationships"><Relationship Id="rId1" Type="http://schemas.openxmlformats.org/officeDocument/2006/relationships/image" Target="../media/image30.png"/>
</Relationships>
</file>

<file path=xl/drawings/_rels/drawing31.xml.rels><?xml version="1.0" encoding="UTF-8"?>
<Relationships xmlns="http://schemas.openxmlformats.org/package/2006/relationships"><Relationship Id="rId1" Type="http://schemas.openxmlformats.org/officeDocument/2006/relationships/image" Target="../media/image31.png"/>
</Relationships>
</file>

<file path=xl/drawings/_rels/drawing32.xml.rels><?xml version="1.0" encoding="UTF-8"?>
<Relationships xmlns="http://schemas.openxmlformats.org/package/2006/relationships"><Relationship Id="rId1" Type="http://schemas.openxmlformats.org/officeDocument/2006/relationships/image" Target="../media/image32.png"/>
</Relationships>
</file>

<file path=xl/drawings/_rels/drawing33.xml.rels><?xml version="1.0" encoding="UTF-8"?>
<Relationships xmlns="http://schemas.openxmlformats.org/package/2006/relationships"><Relationship Id="rId1" Type="http://schemas.openxmlformats.org/officeDocument/2006/relationships/image" Target="../media/image33.png"/>
</Relationships>
</file>

<file path=xl/drawings/_rels/drawing34.xml.rels><?xml version="1.0" encoding="UTF-8"?>
<Relationships xmlns="http://schemas.openxmlformats.org/package/2006/relationships"><Relationship Id="rId1" Type="http://schemas.openxmlformats.org/officeDocument/2006/relationships/image" Target="../media/image34.png"/>
</Relationships>
</file>

<file path=xl/drawings/_rels/drawing35.xml.rels><?xml version="1.0" encoding="UTF-8"?>
<Relationships xmlns="http://schemas.openxmlformats.org/package/2006/relationships"><Relationship Id="rId1" Type="http://schemas.openxmlformats.org/officeDocument/2006/relationships/image" Target="../media/image35.png"/>
</Relationships>
</file>

<file path=xl/drawings/_rels/drawing36.xml.rels><?xml version="1.0" encoding="UTF-8"?>
<Relationships xmlns="http://schemas.openxmlformats.org/package/2006/relationships"><Relationship Id="rId1" Type="http://schemas.openxmlformats.org/officeDocument/2006/relationships/image" Target="../media/image36.png"/>
</Relationships>
</file>

<file path=xl/drawings/_rels/drawing37.xml.rels><?xml version="1.0" encoding="UTF-8"?>
<Relationships xmlns="http://schemas.openxmlformats.org/package/2006/relationships"><Relationship Id="rId1" Type="http://schemas.openxmlformats.org/officeDocument/2006/relationships/image" Target="../media/image37.png"/>
</Relationships>
</file>

<file path=xl/drawings/_rels/drawing38.xml.rels><?xml version="1.0" encoding="UTF-8"?>
<Relationships xmlns="http://schemas.openxmlformats.org/package/2006/relationships"><Relationship Id="rId1" Type="http://schemas.openxmlformats.org/officeDocument/2006/relationships/image" Target="../media/image38.png"/>
</Relationships>
</file>

<file path=xl/drawings/_rels/drawing39.xml.rels><?xml version="1.0" encoding="UTF-8"?>
<Relationships xmlns="http://schemas.openxmlformats.org/package/2006/relationships"><Relationship Id="rId1" Type="http://schemas.openxmlformats.org/officeDocument/2006/relationships/image" Target="../media/image39.png"/>
</Relationships>
</file>

<file path=xl/drawings/_rels/drawing4.xml.rels><?xml version="1.0" encoding="UTF-8"?>
<Relationships xmlns="http://schemas.openxmlformats.org/package/2006/relationships"><Relationship Id="rId1" Type="http://schemas.openxmlformats.org/officeDocument/2006/relationships/image" Target="../media/image4.png"/>
</Relationships>
</file>

<file path=xl/drawings/_rels/drawing40.xml.rels><?xml version="1.0" encoding="UTF-8"?>
<Relationships xmlns="http://schemas.openxmlformats.org/package/2006/relationships"><Relationship Id="rId1" Type="http://schemas.openxmlformats.org/officeDocument/2006/relationships/image" Target="../media/image40.png"/>
</Relationships>
</file>

<file path=xl/drawings/_rels/drawing41.xml.rels><?xml version="1.0" encoding="UTF-8"?>
<Relationships xmlns="http://schemas.openxmlformats.org/package/2006/relationships"><Relationship Id="rId1" Type="http://schemas.openxmlformats.org/officeDocument/2006/relationships/image" Target="../media/image41.png"/>
</Relationships>
</file>

<file path=xl/drawings/_rels/drawing42.xml.rels><?xml version="1.0" encoding="UTF-8"?>
<Relationships xmlns="http://schemas.openxmlformats.org/package/2006/relationships"><Relationship Id="rId1" Type="http://schemas.openxmlformats.org/officeDocument/2006/relationships/image" Target="../media/image42.png"/>
</Relationships>
</file>

<file path=xl/drawings/_rels/drawing43.xml.rels><?xml version="1.0" encoding="UTF-8"?>
<Relationships xmlns="http://schemas.openxmlformats.org/package/2006/relationships"><Relationship Id="rId1" Type="http://schemas.openxmlformats.org/officeDocument/2006/relationships/image" Target="../media/image43.png"/>
</Relationships>
</file>

<file path=xl/drawings/_rels/drawing44.xml.rels><?xml version="1.0" encoding="UTF-8"?>
<Relationships xmlns="http://schemas.openxmlformats.org/package/2006/relationships"><Relationship Id="rId1" Type="http://schemas.openxmlformats.org/officeDocument/2006/relationships/image" Target="../media/image44.png"/>
</Relationships>
</file>

<file path=xl/drawings/_rels/drawing45.xml.rels><?xml version="1.0" encoding="UTF-8"?>
<Relationships xmlns="http://schemas.openxmlformats.org/package/2006/relationships"><Relationship Id="rId1" Type="http://schemas.openxmlformats.org/officeDocument/2006/relationships/image" Target="../media/image45.png"/>
</Relationships>
</file>

<file path=xl/drawings/_rels/drawing46.xml.rels><?xml version="1.0" encoding="UTF-8"?>
<Relationships xmlns="http://schemas.openxmlformats.org/package/2006/relationships"><Relationship Id="rId1" Type="http://schemas.openxmlformats.org/officeDocument/2006/relationships/image" Target="../media/image46.png"/>
</Relationships>
</file>

<file path=xl/drawings/_rels/drawing47.xml.rels><?xml version="1.0" encoding="UTF-8"?>
<Relationships xmlns="http://schemas.openxmlformats.org/package/2006/relationships"><Relationship Id="rId1" Type="http://schemas.openxmlformats.org/officeDocument/2006/relationships/image" Target="../media/image47.png"/>
</Relationships>
</file>

<file path=xl/drawings/_rels/drawing48.xml.rels><?xml version="1.0" encoding="UTF-8"?>
<Relationships xmlns="http://schemas.openxmlformats.org/package/2006/relationships"><Relationship Id="rId1" Type="http://schemas.openxmlformats.org/officeDocument/2006/relationships/image" Target="../media/image48.png"/>
</Relationships>
</file>

<file path=xl/drawings/_rels/drawing49.xml.rels><?xml version="1.0" encoding="UTF-8"?>
<Relationships xmlns="http://schemas.openxmlformats.org/package/2006/relationships"><Relationship Id="rId1" Type="http://schemas.openxmlformats.org/officeDocument/2006/relationships/image" Target="../media/image49.png"/>
</Relationships>
</file>

<file path=xl/drawings/_rels/drawing5.xml.rels><?xml version="1.0" encoding="UTF-8"?>
<Relationships xmlns="http://schemas.openxmlformats.org/package/2006/relationships"><Relationship Id="rId1" Type="http://schemas.openxmlformats.org/officeDocument/2006/relationships/image" Target="../media/image5.png"/>
</Relationships>
</file>

<file path=xl/drawings/_rels/drawing50.xml.rels><?xml version="1.0" encoding="UTF-8"?>
<Relationships xmlns="http://schemas.openxmlformats.org/package/2006/relationships"><Relationship Id="rId1" Type="http://schemas.openxmlformats.org/officeDocument/2006/relationships/image" Target="../media/image50.png"/>
</Relationships>
</file>

<file path=xl/drawings/_rels/drawing51.xml.rels><?xml version="1.0" encoding="UTF-8"?>
<Relationships xmlns="http://schemas.openxmlformats.org/package/2006/relationships"><Relationship Id="rId1" Type="http://schemas.openxmlformats.org/officeDocument/2006/relationships/image" Target="../media/image51.png"/>
</Relationships>
</file>

<file path=xl/drawings/_rels/drawing52.xml.rels><?xml version="1.0" encoding="UTF-8"?>
<Relationships xmlns="http://schemas.openxmlformats.org/package/2006/relationships"><Relationship Id="rId1" Type="http://schemas.openxmlformats.org/officeDocument/2006/relationships/image" Target="../media/image52.png"/>
</Relationships>
</file>

<file path=xl/drawings/_rels/drawing53.xml.rels><?xml version="1.0" encoding="UTF-8"?>
<Relationships xmlns="http://schemas.openxmlformats.org/package/2006/relationships"><Relationship Id="rId1" Type="http://schemas.openxmlformats.org/officeDocument/2006/relationships/image" Target="../media/image53.png"/>
</Relationships>
</file>

<file path=xl/drawings/_rels/drawing54.xml.rels><?xml version="1.0" encoding="UTF-8"?>
<Relationships xmlns="http://schemas.openxmlformats.org/package/2006/relationships"><Relationship Id="rId1" Type="http://schemas.openxmlformats.org/officeDocument/2006/relationships/image" Target="../media/image54.png"/>
</Relationships>
</file>

<file path=xl/drawings/_rels/drawing55.xml.rels><?xml version="1.0" encoding="UTF-8"?>
<Relationships xmlns="http://schemas.openxmlformats.org/package/2006/relationships"><Relationship Id="rId1" Type="http://schemas.openxmlformats.org/officeDocument/2006/relationships/image" Target="../media/image55.png"/>
</Relationships>
</file>

<file path=xl/drawings/_rels/drawing56.xml.rels><?xml version="1.0" encoding="UTF-8"?>
<Relationships xmlns="http://schemas.openxmlformats.org/package/2006/relationships"><Relationship Id="rId1" Type="http://schemas.openxmlformats.org/officeDocument/2006/relationships/image" Target="../media/image56.png"/>
</Relationships>
</file>

<file path=xl/drawings/_rels/drawing57.xml.rels><?xml version="1.0" encoding="UTF-8"?>
<Relationships xmlns="http://schemas.openxmlformats.org/package/2006/relationships"><Relationship Id="rId1" Type="http://schemas.openxmlformats.org/officeDocument/2006/relationships/image" Target="../media/image57.png"/>
</Relationships>
</file>

<file path=xl/drawings/_rels/drawing58.xml.rels><?xml version="1.0" encoding="UTF-8"?>
<Relationships xmlns="http://schemas.openxmlformats.org/package/2006/relationships"><Relationship Id="rId1" Type="http://schemas.openxmlformats.org/officeDocument/2006/relationships/image" Target="../media/image58.png"/>
</Relationships>
</file>

<file path=xl/drawings/_rels/drawing59.xml.rels><?xml version="1.0" encoding="UTF-8"?>
<Relationships xmlns="http://schemas.openxmlformats.org/package/2006/relationships"><Relationship Id="rId1" Type="http://schemas.openxmlformats.org/officeDocument/2006/relationships/image" Target="../media/image59.png"/>
</Relationships>
</file>

<file path=xl/drawings/_rels/drawing6.xml.rels><?xml version="1.0" encoding="UTF-8"?>
<Relationships xmlns="http://schemas.openxmlformats.org/package/2006/relationships"><Relationship Id="rId1" Type="http://schemas.openxmlformats.org/officeDocument/2006/relationships/image" Target="../media/image6.png"/>
</Relationships>
</file>

<file path=xl/drawings/_rels/drawing60.xml.rels><?xml version="1.0" encoding="UTF-8"?>
<Relationships xmlns="http://schemas.openxmlformats.org/package/2006/relationships"><Relationship Id="rId1" Type="http://schemas.openxmlformats.org/officeDocument/2006/relationships/image" Target="../media/image60.png"/>
</Relationships>
</file>

<file path=xl/drawings/_rels/drawing7.xml.rels><?xml version="1.0" encoding="UTF-8"?>
<Relationships xmlns="http://schemas.openxmlformats.org/package/2006/relationships"><Relationship Id="rId1" Type="http://schemas.openxmlformats.org/officeDocument/2006/relationships/image" Target="../media/image7.png"/>
</Relationships>
</file>

<file path=xl/drawings/_rels/drawing8.xml.rels><?xml version="1.0" encoding="UTF-8"?>
<Relationships xmlns="http://schemas.openxmlformats.org/package/2006/relationships"><Relationship Id="rId1" Type="http://schemas.openxmlformats.org/officeDocument/2006/relationships/image" Target="../media/image8.png"/>
</Relationships>
</file>

<file path=xl/drawings/_rels/drawing9.xml.rels><?xml version="1.0" encoding="UTF-8"?>
<Relationships xmlns="http://schemas.openxmlformats.org/package/2006/relationships"><Relationship Id="rId1" Type="http://schemas.openxmlformats.org/officeDocument/2006/relationships/image" Target="../media/image9.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0</xdr:colOff>
      <xdr:row>0</xdr:row>
      <xdr:rowOff>0</xdr:rowOff>
    </xdr:from>
    <xdr:to>
      <xdr:col>8</xdr:col>
      <xdr:colOff>924840</xdr:colOff>
      <xdr:row>37</xdr:row>
      <xdr:rowOff>180720</xdr:rowOff>
    </xdr:to>
    <xdr:pic>
      <xdr:nvPicPr>
        <xdr:cNvPr id="0" name="Grafik 1" descr=""/>
        <xdr:cNvPicPr/>
      </xdr:nvPicPr>
      <xdr:blipFill>
        <a:blip r:embed="rId1"/>
        <a:stretch/>
      </xdr:blipFill>
      <xdr:spPr>
        <a:xfrm>
          <a:off x="0" y="0"/>
          <a:ext cx="10696680" cy="758160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152280</xdr:colOff>
      <xdr:row>0</xdr:row>
      <xdr:rowOff>47520</xdr:rowOff>
    </xdr:from>
    <xdr:to>
      <xdr:col>0</xdr:col>
      <xdr:colOff>1609200</xdr:colOff>
      <xdr:row>4</xdr:row>
      <xdr:rowOff>94680</xdr:rowOff>
    </xdr:to>
    <xdr:pic>
      <xdr:nvPicPr>
        <xdr:cNvPr id="10" name="Grafik 3" descr=""/>
        <xdr:cNvPicPr/>
      </xdr:nvPicPr>
      <xdr:blipFill>
        <a:blip r:embed="rId1"/>
        <a:stretch/>
      </xdr:blipFill>
      <xdr:spPr>
        <a:xfrm>
          <a:off x="152280" y="47520"/>
          <a:ext cx="1456920" cy="885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219240</xdr:colOff>
      <xdr:row>0</xdr:row>
      <xdr:rowOff>47520</xdr:rowOff>
    </xdr:from>
    <xdr:to>
      <xdr:col>0</xdr:col>
      <xdr:colOff>1676160</xdr:colOff>
      <xdr:row>4</xdr:row>
      <xdr:rowOff>94680</xdr:rowOff>
    </xdr:to>
    <xdr:pic>
      <xdr:nvPicPr>
        <xdr:cNvPr id="11" name="Grafik 3" descr=""/>
        <xdr:cNvPicPr/>
      </xdr:nvPicPr>
      <xdr:blipFill>
        <a:blip r:embed="rId1"/>
        <a:stretch/>
      </xdr:blipFill>
      <xdr:spPr>
        <a:xfrm>
          <a:off x="219240" y="47520"/>
          <a:ext cx="1456920" cy="88596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85680</xdr:colOff>
      <xdr:row>0</xdr:row>
      <xdr:rowOff>66600</xdr:rowOff>
    </xdr:from>
    <xdr:to>
      <xdr:col>0</xdr:col>
      <xdr:colOff>1780920</xdr:colOff>
      <xdr:row>3</xdr:row>
      <xdr:rowOff>323640</xdr:rowOff>
    </xdr:to>
    <xdr:pic>
      <xdr:nvPicPr>
        <xdr:cNvPr id="12" name="Grafik 3" descr=""/>
        <xdr:cNvPicPr/>
      </xdr:nvPicPr>
      <xdr:blipFill>
        <a:blip r:embed="rId1"/>
        <a:stretch/>
      </xdr:blipFill>
      <xdr:spPr>
        <a:xfrm>
          <a:off x="85680" y="66600"/>
          <a:ext cx="1695240" cy="88092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390600</xdr:colOff>
      <xdr:row>0</xdr:row>
      <xdr:rowOff>66600</xdr:rowOff>
    </xdr:from>
    <xdr:to>
      <xdr:col>0</xdr:col>
      <xdr:colOff>1847520</xdr:colOff>
      <xdr:row>4</xdr:row>
      <xdr:rowOff>9000</xdr:rowOff>
    </xdr:to>
    <xdr:pic>
      <xdr:nvPicPr>
        <xdr:cNvPr id="13" name="Grafik 3" descr=""/>
        <xdr:cNvPicPr/>
      </xdr:nvPicPr>
      <xdr:blipFill>
        <a:blip r:embed="rId1"/>
        <a:stretch/>
      </xdr:blipFill>
      <xdr:spPr>
        <a:xfrm>
          <a:off x="390600" y="66600"/>
          <a:ext cx="1456920" cy="88092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514440</xdr:colOff>
      <xdr:row>0</xdr:row>
      <xdr:rowOff>57240</xdr:rowOff>
    </xdr:from>
    <xdr:to>
      <xdr:col>0</xdr:col>
      <xdr:colOff>1971360</xdr:colOff>
      <xdr:row>3</xdr:row>
      <xdr:rowOff>314280</xdr:rowOff>
    </xdr:to>
    <xdr:pic>
      <xdr:nvPicPr>
        <xdr:cNvPr id="14" name="Grafik 3" descr=""/>
        <xdr:cNvPicPr/>
      </xdr:nvPicPr>
      <xdr:blipFill>
        <a:blip r:embed="rId1"/>
        <a:stretch/>
      </xdr:blipFill>
      <xdr:spPr>
        <a:xfrm>
          <a:off x="514440" y="57240"/>
          <a:ext cx="1456920" cy="880920"/>
        </a:xfrm>
        <a:prstGeom prst="rect">
          <a:avLst/>
        </a:prstGeom>
        <a:ln>
          <a:noFill/>
        </a:ln>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371520</xdr:colOff>
      <xdr:row>0</xdr:row>
      <xdr:rowOff>66600</xdr:rowOff>
    </xdr:from>
    <xdr:to>
      <xdr:col>0</xdr:col>
      <xdr:colOff>2057040</xdr:colOff>
      <xdr:row>4</xdr:row>
      <xdr:rowOff>151920</xdr:rowOff>
    </xdr:to>
    <xdr:pic>
      <xdr:nvPicPr>
        <xdr:cNvPr id="15" name="Grafik 3" descr=""/>
        <xdr:cNvPicPr/>
      </xdr:nvPicPr>
      <xdr:blipFill>
        <a:blip r:embed="rId1"/>
        <a:stretch/>
      </xdr:blipFill>
      <xdr:spPr>
        <a:xfrm>
          <a:off x="371520" y="66600"/>
          <a:ext cx="1685520" cy="1046520"/>
        </a:xfrm>
        <a:prstGeom prst="rect">
          <a:avLst/>
        </a:prstGeom>
        <a:ln>
          <a:noFill/>
        </a:ln>
      </xdr:spPr>
    </xdr:pic>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266760</xdr:colOff>
      <xdr:row>0</xdr:row>
      <xdr:rowOff>66600</xdr:rowOff>
    </xdr:from>
    <xdr:to>
      <xdr:col>0</xdr:col>
      <xdr:colOff>1952280</xdr:colOff>
      <xdr:row>4</xdr:row>
      <xdr:rowOff>151920</xdr:rowOff>
    </xdr:to>
    <xdr:pic>
      <xdr:nvPicPr>
        <xdr:cNvPr id="16" name="Grafik 3" descr=""/>
        <xdr:cNvPicPr/>
      </xdr:nvPicPr>
      <xdr:blipFill>
        <a:blip r:embed="rId1"/>
        <a:stretch/>
      </xdr:blipFill>
      <xdr:spPr>
        <a:xfrm>
          <a:off x="266760" y="66600"/>
          <a:ext cx="1685520" cy="1046520"/>
        </a:xfrm>
        <a:prstGeom prst="rect">
          <a:avLst/>
        </a:prstGeom>
        <a:ln>
          <a:noFill/>
        </a:ln>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343080</xdr:colOff>
      <xdr:row>0</xdr:row>
      <xdr:rowOff>47520</xdr:rowOff>
    </xdr:from>
    <xdr:to>
      <xdr:col>0</xdr:col>
      <xdr:colOff>2028600</xdr:colOff>
      <xdr:row>4</xdr:row>
      <xdr:rowOff>132840</xdr:rowOff>
    </xdr:to>
    <xdr:pic>
      <xdr:nvPicPr>
        <xdr:cNvPr id="17" name="Grafik 2" descr=""/>
        <xdr:cNvPicPr/>
      </xdr:nvPicPr>
      <xdr:blipFill>
        <a:blip r:embed="rId1"/>
        <a:stretch/>
      </xdr:blipFill>
      <xdr:spPr>
        <a:xfrm>
          <a:off x="343080" y="47520"/>
          <a:ext cx="1685520" cy="1046520"/>
        </a:xfrm>
        <a:prstGeom prst="rect">
          <a:avLst/>
        </a:prstGeom>
        <a:ln>
          <a:noFill/>
        </a:ln>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266760</xdr:colOff>
      <xdr:row>0</xdr:row>
      <xdr:rowOff>66600</xdr:rowOff>
    </xdr:from>
    <xdr:to>
      <xdr:col>0</xdr:col>
      <xdr:colOff>1838160</xdr:colOff>
      <xdr:row>5</xdr:row>
      <xdr:rowOff>166680</xdr:rowOff>
    </xdr:to>
    <xdr:pic>
      <xdr:nvPicPr>
        <xdr:cNvPr id="18" name="Grafik 3" descr=""/>
        <xdr:cNvPicPr/>
      </xdr:nvPicPr>
      <xdr:blipFill>
        <a:blip r:embed="rId1"/>
        <a:stretch/>
      </xdr:blipFill>
      <xdr:spPr>
        <a:xfrm>
          <a:off x="266760" y="66600"/>
          <a:ext cx="1571400" cy="1181160"/>
        </a:xfrm>
        <a:prstGeom prst="rect">
          <a:avLst/>
        </a:prstGeom>
        <a:ln>
          <a:noFill/>
        </a:ln>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352440</xdr:colOff>
      <xdr:row>0</xdr:row>
      <xdr:rowOff>47520</xdr:rowOff>
    </xdr:from>
    <xdr:to>
      <xdr:col>0</xdr:col>
      <xdr:colOff>2228400</xdr:colOff>
      <xdr:row>4</xdr:row>
      <xdr:rowOff>138960</xdr:rowOff>
    </xdr:to>
    <xdr:pic>
      <xdr:nvPicPr>
        <xdr:cNvPr id="19" name="Grafik 3" descr=""/>
        <xdr:cNvPicPr/>
      </xdr:nvPicPr>
      <xdr:blipFill>
        <a:blip r:embed="rId1"/>
        <a:stretch/>
      </xdr:blipFill>
      <xdr:spPr>
        <a:xfrm>
          <a:off x="352440" y="47520"/>
          <a:ext cx="1875960" cy="11332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47520</xdr:colOff>
      <xdr:row>0</xdr:row>
      <xdr:rowOff>38160</xdr:rowOff>
    </xdr:from>
    <xdr:to>
      <xdr:col>3</xdr:col>
      <xdr:colOff>532800</xdr:colOff>
      <xdr:row>4</xdr:row>
      <xdr:rowOff>114120</xdr:rowOff>
    </xdr:to>
    <xdr:pic>
      <xdr:nvPicPr>
        <xdr:cNvPr id="1" name="Grafik 3" descr=""/>
        <xdr:cNvPicPr/>
      </xdr:nvPicPr>
      <xdr:blipFill>
        <a:blip r:embed="rId1"/>
        <a:stretch/>
      </xdr:blipFill>
      <xdr:spPr>
        <a:xfrm>
          <a:off x="47520" y="38160"/>
          <a:ext cx="2010960" cy="952200"/>
        </a:xfrm>
        <a:prstGeom prst="rect">
          <a:avLst/>
        </a:prstGeom>
        <a:ln>
          <a:noFill/>
        </a:ln>
      </xdr:spPr>
    </xdr:pic>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47520</xdr:colOff>
      <xdr:row>0</xdr:row>
      <xdr:rowOff>76320</xdr:rowOff>
    </xdr:from>
    <xdr:to>
      <xdr:col>0</xdr:col>
      <xdr:colOff>1409400</xdr:colOff>
      <xdr:row>4</xdr:row>
      <xdr:rowOff>66600</xdr:rowOff>
    </xdr:to>
    <xdr:pic>
      <xdr:nvPicPr>
        <xdr:cNvPr id="20" name="Grafik 3" descr=""/>
        <xdr:cNvPicPr/>
      </xdr:nvPicPr>
      <xdr:blipFill>
        <a:blip r:embed="rId1"/>
        <a:stretch/>
      </xdr:blipFill>
      <xdr:spPr>
        <a:xfrm>
          <a:off x="47520" y="76320"/>
          <a:ext cx="1361880" cy="842760"/>
        </a:xfrm>
        <a:prstGeom prst="rect">
          <a:avLst/>
        </a:prstGeom>
        <a:ln>
          <a:noFill/>
        </a:ln>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190440</xdr:colOff>
      <xdr:row>0</xdr:row>
      <xdr:rowOff>66600</xdr:rowOff>
    </xdr:from>
    <xdr:to>
      <xdr:col>0</xdr:col>
      <xdr:colOff>1647360</xdr:colOff>
      <xdr:row>4</xdr:row>
      <xdr:rowOff>113760</xdr:rowOff>
    </xdr:to>
    <xdr:pic>
      <xdr:nvPicPr>
        <xdr:cNvPr id="21" name="Grafik 2" descr=""/>
        <xdr:cNvPicPr/>
      </xdr:nvPicPr>
      <xdr:blipFill>
        <a:blip r:embed="rId1"/>
        <a:stretch/>
      </xdr:blipFill>
      <xdr:spPr>
        <a:xfrm>
          <a:off x="190440" y="66600"/>
          <a:ext cx="1456920" cy="899640"/>
        </a:xfrm>
        <a:prstGeom prst="rect">
          <a:avLst/>
        </a:prstGeom>
        <a:ln>
          <a:noFill/>
        </a:ln>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352440</xdr:colOff>
      <xdr:row>0</xdr:row>
      <xdr:rowOff>28440</xdr:rowOff>
    </xdr:from>
    <xdr:to>
      <xdr:col>0</xdr:col>
      <xdr:colOff>1552320</xdr:colOff>
      <xdr:row>4</xdr:row>
      <xdr:rowOff>28080</xdr:rowOff>
    </xdr:to>
    <xdr:pic>
      <xdr:nvPicPr>
        <xdr:cNvPr id="22" name="Grafik 2" descr=""/>
        <xdr:cNvPicPr/>
      </xdr:nvPicPr>
      <xdr:blipFill>
        <a:blip r:embed="rId1"/>
        <a:stretch/>
      </xdr:blipFill>
      <xdr:spPr>
        <a:xfrm>
          <a:off x="352440" y="28440"/>
          <a:ext cx="1199880" cy="744840"/>
        </a:xfrm>
        <a:prstGeom prst="rect">
          <a:avLst/>
        </a:prstGeom>
        <a:ln>
          <a:noFill/>
        </a:ln>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200160</xdr:colOff>
      <xdr:row>0</xdr:row>
      <xdr:rowOff>47520</xdr:rowOff>
    </xdr:from>
    <xdr:to>
      <xdr:col>0</xdr:col>
      <xdr:colOff>1657080</xdr:colOff>
      <xdr:row>4</xdr:row>
      <xdr:rowOff>94680</xdr:rowOff>
    </xdr:to>
    <xdr:pic>
      <xdr:nvPicPr>
        <xdr:cNvPr id="23" name="Grafik 3" descr=""/>
        <xdr:cNvPicPr/>
      </xdr:nvPicPr>
      <xdr:blipFill>
        <a:blip r:embed="rId1"/>
        <a:stretch/>
      </xdr:blipFill>
      <xdr:spPr>
        <a:xfrm>
          <a:off x="200160" y="47520"/>
          <a:ext cx="1456920" cy="899640"/>
        </a:xfrm>
        <a:prstGeom prst="rect">
          <a:avLst/>
        </a:prstGeom>
        <a:ln>
          <a:noFill/>
        </a:ln>
      </xdr:spPr>
    </xdr:pic>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152280</xdr:colOff>
      <xdr:row>0</xdr:row>
      <xdr:rowOff>47520</xdr:rowOff>
    </xdr:from>
    <xdr:to>
      <xdr:col>0</xdr:col>
      <xdr:colOff>1609200</xdr:colOff>
      <xdr:row>4</xdr:row>
      <xdr:rowOff>94680</xdr:rowOff>
    </xdr:to>
    <xdr:pic>
      <xdr:nvPicPr>
        <xdr:cNvPr id="24" name="Grafik 2" descr=""/>
        <xdr:cNvPicPr/>
      </xdr:nvPicPr>
      <xdr:blipFill>
        <a:blip r:embed="rId1"/>
        <a:stretch/>
      </xdr:blipFill>
      <xdr:spPr>
        <a:xfrm>
          <a:off x="152280" y="47520"/>
          <a:ext cx="1456920" cy="899640"/>
        </a:xfrm>
        <a:prstGeom prst="rect">
          <a:avLst/>
        </a:prstGeom>
        <a:ln>
          <a:noFill/>
        </a:ln>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133200</xdr:colOff>
      <xdr:row>0</xdr:row>
      <xdr:rowOff>57240</xdr:rowOff>
    </xdr:from>
    <xdr:to>
      <xdr:col>0</xdr:col>
      <xdr:colOff>1590120</xdr:colOff>
      <xdr:row>4</xdr:row>
      <xdr:rowOff>104400</xdr:rowOff>
    </xdr:to>
    <xdr:pic>
      <xdr:nvPicPr>
        <xdr:cNvPr id="25" name="Grafik 3" descr=""/>
        <xdr:cNvPicPr/>
      </xdr:nvPicPr>
      <xdr:blipFill>
        <a:blip r:embed="rId1"/>
        <a:stretch/>
      </xdr:blipFill>
      <xdr:spPr>
        <a:xfrm>
          <a:off x="133200" y="57240"/>
          <a:ext cx="1456920" cy="899640"/>
        </a:xfrm>
        <a:prstGeom prst="rect">
          <a:avLst/>
        </a:prstGeom>
        <a:ln>
          <a:noFill/>
        </a:ln>
      </xdr:spPr>
    </xdr:pic>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200160</xdr:colOff>
      <xdr:row>0</xdr:row>
      <xdr:rowOff>76320</xdr:rowOff>
    </xdr:from>
    <xdr:to>
      <xdr:col>0</xdr:col>
      <xdr:colOff>1657080</xdr:colOff>
      <xdr:row>4</xdr:row>
      <xdr:rowOff>123480</xdr:rowOff>
    </xdr:to>
    <xdr:pic>
      <xdr:nvPicPr>
        <xdr:cNvPr id="26" name="Grafik 3" descr=""/>
        <xdr:cNvPicPr/>
      </xdr:nvPicPr>
      <xdr:blipFill>
        <a:blip r:embed="rId1"/>
        <a:stretch/>
      </xdr:blipFill>
      <xdr:spPr>
        <a:xfrm>
          <a:off x="200160" y="76320"/>
          <a:ext cx="1456920" cy="899640"/>
        </a:xfrm>
        <a:prstGeom prst="rect">
          <a:avLst/>
        </a:prstGeom>
        <a:ln>
          <a:noFill/>
        </a:ln>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219240</xdr:colOff>
      <xdr:row>0</xdr:row>
      <xdr:rowOff>66600</xdr:rowOff>
    </xdr:from>
    <xdr:to>
      <xdr:col>0</xdr:col>
      <xdr:colOff>1676160</xdr:colOff>
      <xdr:row>4</xdr:row>
      <xdr:rowOff>113760</xdr:rowOff>
    </xdr:to>
    <xdr:pic>
      <xdr:nvPicPr>
        <xdr:cNvPr id="27" name="Grafik 3" descr=""/>
        <xdr:cNvPicPr/>
      </xdr:nvPicPr>
      <xdr:blipFill>
        <a:blip r:embed="rId1"/>
        <a:stretch/>
      </xdr:blipFill>
      <xdr:spPr>
        <a:xfrm>
          <a:off x="219240" y="66600"/>
          <a:ext cx="1456920" cy="899640"/>
        </a:xfrm>
        <a:prstGeom prst="rect">
          <a:avLst/>
        </a:prstGeom>
        <a:ln>
          <a:noFill/>
        </a:ln>
      </xdr:spPr>
    </xdr:pic>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76320</xdr:colOff>
      <xdr:row>0</xdr:row>
      <xdr:rowOff>57240</xdr:rowOff>
    </xdr:from>
    <xdr:to>
      <xdr:col>0</xdr:col>
      <xdr:colOff>1533240</xdr:colOff>
      <xdr:row>4</xdr:row>
      <xdr:rowOff>114120</xdr:rowOff>
    </xdr:to>
    <xdr:pic>
      <xdr:nvPicPr>
        <xdr:cNvPr id="28" name="Grafik 4" descr=""/>
        <xdr:cNvPicPr/>
      </xdr:nvPicPr>
      <xdr:blipFill>
        <a:blip r:embed="rId1"/>
        <a:stretch/>
      </xdr:blipFill>
      <xdr:spPr>
        <a:xfrm>
          <a:off x="76320" y="57240"/>
          <a:ext cx="1456920" cy="902520"/>
        </a:xfrm>
        <a:prstGeom prst="rect">
          <a:avLst/>
        </a:prstGeom>
        <a:ln>
          <a:noFill/>
        </a:ln>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257040</xdr:colOff>
      <xdr:row>0</xdr:row>
      <xdr:rowOff>66600</xdr:rowOff>
    </xdr:from>
    <xdr:to>
      <xdr:col>0</xdr:col>
      <xdr:colOff>1647360</xdr:colOff>
      <xdr:row>4</xdr:row>
      <xdr:rowOff>123480</xdr:rowOff>
    </xdr:to>
    <xdr:pic>
      <xdr:nvPicPr>
        <xdr:cNvPr id="29" name="Grafik 3" descr=""/>
        <xdr:cNvPicPr/>
      </xdr:nvPicPr>
      <xdr:blipFill>
        <a:blip r:embed="rId1"/>
        <a:stretch/>
      </xdr:blipFill>
      <xdr:spPr>
        <a:xfrm>
          <a:off x="257040" y="66600"/>
          <a:ext cx="1390320" cy="866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76320</xdr:colOff>
      <xdr:row>0</xdr:row>
      <xdr:rowOff>76320</xdr:rowOff>
    </xdr:from>
    <xdr:to>
      <xdr:col>0</xdr:col>
      <xdr:colOff>1828440</xdr:colOff>
      <xdr:row>4</xdr:row>
      <xdr:rowOff>199800</xdr:rowOff>
    </xdr:to>
    <xdr:pic>
      <xdr:nvPicPr>
        <xdr:cNvPr id="2" name="Grafik 3" descr=""/>
        <xdr:cNvPicPr/>
      </xdr:nvPicPr>
      <xdr:blipFill>
        <a:blip r:embed="rId1"/>
        <a:stretch/>
      </xdr:blipFill>
      <xdr:spPr>
        <a:xfrm>
          <a:off x="76320" y="76320"/>
          <a:ext cx="1752120" cy="1084680"/>
        </a:xfrm>
        <a:prstGeom prst="rect">
          <a:avLst/>
        </a:prstGeom>
        <a:ln>
          <a:noFill/>
        </a:ln>
      </xdr:spPr>
    </xdr:pic>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276120</xdr:colOff>
      <xdr:row>0</xdr:row>
      <xdr:rowOff>66600</xdr:rowOff>
    </xdr:from>
    <xdr:to>
      <xdr:col>0</xdr:col>
      <xdr:colOff>1666440</xdr:colOff>
      <xdr:row>4</xdr:row>
      <xdr:rowOff>75600</xdr:rowOff>
    </xdr:to>
    <xdr:pic>
      <xdr:nvPicPr>
        <xdr:cNvPr id="30" name="Grafik 3" descr=""/>
        <xdr:cNvPicPr/>
      </xdr:nvPicPr>
      <xdr:blipFill>
        <a:blip r:embed="rId1"/>
        <a:stretch/>
      </xdr:blipFill>
      <xdr:spPr>
        <a:xfrm>
          <a:off x="276120" y="66600"/>
          <a:ext cx="1390320" cy="861480"/>
        </a:xfrm>
        <a:prstGeom prst="rect">
          <a:avLst/>
        </a:prstGeom>
        <a:ln>
          <a:noFill/>
        </a:ln>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0</xdr:row>
      <xdr:rowOff>123840</xdr:rowOff>
    </xdr:from>
    <xdr:to>
      <xdr:col>0</xdr:col>
      <xdr:colOff>2707560</xdr:colOff>
      <xdr:row>4</xdr:row>
      <xdr:rowOff>180720</xdr:rowOff>
    </xdr:to>
    <xdr:pic>
      <xdr:nvPicPr>
        <xdr:cNvPr id="31" name="Grafik 2" descr=""/>
        <xdr:cNvPicPr/>
      </xdr:nvPicPr>
      <xdr:blipFill>
        <a:blip r:embed="rId1"/>
        <a:stretch/>
      </xdr:blipFill>
      <xdr:spPr>
        <a:xfrm>
          <a:off x="104760" y="123840"/>
          <a:ext cx="2602800" cy="1028160"/>
        </a:xfrm>
        <a:prstGeom prst="rect">
          <a:avLst/>
        </a:prstGeom>
        <a:ln>
          <a:noFill/>
        </a:ln>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285840</xdr:colOff>
      <xdr:row>0</xdr:row>
      <xdr:rowOff>57240</xdr:rowOff>
    </xdr:from>
    <xdr:to>
      <xdr:col>0</xdr:col>
      <xdr:colOff>2047680</xdr:colOff>
      <xdr:row>4</xdr:row>
      <xdr:rowOff>209160</xdr:rowOff>
    </xdr:to>
    <xdr:pic>
      <xdr:nvPicPr>
        <xdr:cNvPr id="32" name="Grafik 3" descr=""/>
        <xdr:cNvPicPr/>
      </xdr:nvPicPr>
      <xdr:blipFill>
        <a:blip r:embed="rId1"/>
        <a:stretch/>
      </xdr:blipFill>
      <xdr:spPr>
        <a:xfrm>
          <a:off x="285840" y="57240"/>
          <a:ext cx="1761840" cy="1113120"/>
        </a:xfrm>
        <a:prstGeom prst="rect">
          <a:avLst/>
        </a:prstGeom>
        <a:ln>
          <a:noFill/>
        </a:ln>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200160</xdr:colOff>
      <xdr:row>0</xdr:row>
      <xdr:rowOff>47520</xdr:rowOff>
    </xdr:from>
    <xdr:to>
      <xdr:col>0</xdr:col>
      <xdr:colOff>1704600</xdr:colOff>
      <xdr:row>4</xdr:row>
      <xdr:rowOff>123480</xdr:rowOff>
    </xdr:to>
    <xdr:pic>
      <xdr:nvPicPr>
        <xdr:cNvPr id="33" name="Grafik 3" descr=""/>
        <xdr:cNvPicPr/>
      </xdr:nvPicPr>
      <xdr:blipFill>
        <a:blip r:embed="rId1"/>
        <a:stretch/>
      </xdr:blipFill>
      <xdr:spPr>
        <a:xfrm>
          <a:off x="200160" y="47520"/>
          <a:ext cx="1504440" cy="928440"/>
        </a:xfrm>
        <a:prstGeom prst="rect">
          <a:avLst/>
        </a:prstGeom>
        <a:ln>
          <a:noFill/>
        </a:ln>
      </xdr:spPr>
    </xdr:pic>
    <xdr:clientData/>
  </xdr:twoCellAnchor>
</xdr:wsDr>
</file>

<file path=xl/drawings/drawing3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295200</xdr:colOff>
      <xdr:row>0</xdr:row>
      <xdr:rowOff>66600</xdr:rowOff>
    </xdr:from>
    <xdr:to>
      <xdr:col>0</xdr:col>
      <xdr:colOff>1704600</xdr:colOff>
      <xdr:row>4</xdr:row>
      <xdr:rowOff>85320</xdr:rowOff>
    </xdr:to>
    <xdr:pic>
      <xdr:nvPicPr>
        <xdr:cNvPr id="34" name="Grafik 3" descr=""/>
        <xdr:cNvPicPr/>
      </xdr:nvPicPr>
      <xdr:blipFill>
        <a:blip r:embed="rId1"/>
        <a:stretch/>
      </xdr:blipFill>
      <xdr:spPr>
        <a:xfrm>
          <a:off x="295200" y="66600"/>
          <a:ext cx="1409400" cy="871200"/>
        </a:xfrm>
        <a:prstGeom prst="rect">
          <a:avLst/>
        </a:prstGeom>
        <a:ln>
          <a:noFill/>
        </a:ln>
      </xdr:spPr>
    </xdr:pic>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171360</xdr:colOff>
      <xdr:row>0</xdr:row>
      <xdr:rowOff>35280</xdr:rowOff>
    </xdr:from>
    <xdr:to>
      <xdr:col>0</xdr:col>
      <xdr:colOff>1694880</xdr:colOff>
      <xdr:row>4</xdr:row>
      <xdr:rowOff>123480</xdr:rowOff>
    </xdr:to>
    <xdr:pic>
      <xdr:nvPicPr>
        <xdr:cNvPr id="35" name="Grafik 3" descr=""/>
        <xdr:cNvPicPr/>
      </xdr:nvPicPr>
      <xdr:blipFill>
        <a:blip r:embed="rId1"/>
        <a:stretch/>
      </xdr:blipFill>
      <xdr:spPr>
        <a:xfrm>
          <a:off x="171360" y="35280"/>
          <a:ext cx="1523520" cy="940680"/>
        </a:xfrm>
        <a:prstGeom prst="rect">
          <a:avLst/>
        </a:prstGeom>
        <a:ln>
          <a:noFill/>
        </a:ln>
      </xdr:spPr>
    </xdr:pic>
    <xdr:clientData/>
  </xdr:twoCellAnchor>
</xdr:wsDr>
</file>

<file path=xl/drawings/drawing3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0</xdr:row>
      <xdr:rowOff>76320</xdr:rowOff>
    </xdr:from>
    <xdr:to>
      <xdr:col>0</xdr:col>
      <xdr:colOff>1514160</xdr:colOff>
      <xdr:row>4</xdr:row>
      <xdr:rowOff>95040</xdr:rowOff>
    </xdr:to>
    <xdr:pic>
      <xdr:nvPicPr>
        <xdr:cNvPr id="36" name="Grafik 3" descr=""/>
        <xdr:cNvPicPr/>
      </xdr:nvPicPr>
      <xdr:blipFill>
        <a:blip r:embed="rId1"/>
        <a:stretch/>
      </xdr:blipFill>
      <xdr:spPr>
        <a:xfrm>
          <a:off x="104760" y="76320"/>
          <a:ext cx="1409400" cy="871200"/>
        </a:xfrm>
        <a:prstGeom prst="rect">
          <a:avLst/>
        </a:prstGeom>
        <a:ln>
          <a:noFill/>
        </a:ln>
      </xdr:spPr>
    </xdr:pic>
    <xdr:clientData/>
  </xdr:twoCellAnchor>
</xdr:wsDr>
</file>

<file path=xl/drawings/drawing3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47520</xdr:colOff>
      <xdr:row>0</xdr:row>
      <xdr:rowOff>76320</xdr:rowOff>
    </xdr:from>
    <xdr:to>
      <xdr:col>0</xdr:col>
      <xdr:colOff>1456920</xdr:colOff>
      <xdr:row>4</xdr:row>
      <xdr:rowOff>95040</xdr:rowOff>
    </xdr:to>
    <xdr:pic>
      <xdr:nvPicPr>
        <xdr:cNvPr id="37" name="Grafik 3" descr=""/>
        <xdr:cNvPicPr/>
      </xdr:nvPicPr>
      <xdr:blipFill>
        <a:blip r:embed="rId1"/>
        <a:stretch/>
      </xdr:blipFill>
      <xdr:spPr>
        <a:xfrm>
          <a:off x="47520" y="76320"/>
          <a:ext cx="1409400" cy="871200"/>
        </a:xfrm>
        <a:prstGeom prst="rect">
          <a:avLst/>
        </a:prstGeom>
        <a:ln>
          <a:noFill/>
        </a:ln>
      </xdr:spPr>
    </xdr:pic>
    <xdr:clientData/>
  </xdr:twoCellAnchor>
</xdr:wsDr>
</file>

<file path=xl/drawings/drawing3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1123920</xdr:colOff>
      <xdr:row>0</xdr:row>
      <xdr:rowOff>57240</xdr:rowOff>
    </xdr:from>
    <xdr:to>
      <xdr:col>0</xdr:col>
      <xdr:colOff>3600000</xdr:colOff>
      <xdr:row>4</xdr:row>
      <xdr:rowOff>285480</xdr:rowOff>
    </xdr:to>
    <xdr:pic>
      <xdr:nvPicPr>
        <xdr:cNvPr id="38" name="Grafik 3" descr=""/>
        <xdr:cNvPicPr/>
      </xdr:nvPicPr>
      <xdr:blipFill>
        <a:blip r:embed="rId1"/>
        <a:stretch/>
      </xdr:blipFill>
      <xdr:spPr>
        <a:xfrm>
          <a:off x="1123920" y="57240"/>
          <a:ext cx="2476080" cy="1495440"/>
        </a:xfrm>
        <a:prstGeom prst="rect">
          <a:avLst/>
        </a:prstGeom>
        <a:ln>
          <a:noFill/>
        </a:ln>
      </xdr:spPr>
    </xdr:pic>
    <xdr:clientData/>
  </xdr:twoCellAnchor>
</xdr:wsDr>
</file>

<file path=xl/drawings/drawing3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685800</xdr:colOff>
      <xdr:row>0</xdr:row>
      <xdr:rowOff>66600</xdr:rowOff>
    </xdr:from>
    <xdr:to>
      <xdr:col>0</xdr:col>
      <xdr:colOff>2161800</xdr:colOff>
      <xdr:row>4</xdr:row>
      <xdr:rowOff>123480</xdr:rowOff>
    </xdr:to>
    <xdr:pic>
      <xdr:nvPicPr>
        <xdr:cNvPr id="39" name="Grafik 2" descr=""/>
        <xdr:cNvPicPr/>
      </xdr:nvPicPr>
      <xdr:blipFill>
        <a:blip r:embed="rId1"/>
        <a:stretch/>
      </xdr:blipFill>
      <xdr:spPr>
        <a:xfrm>
          <a:off x="685800" y="66600"/>
          <a:ext cx="1476000" cy="9093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237960</xdr:colOff>
      <xdr:row>0</xdr:row>
      <xdr:rowOff>28440</xdr:rowOff>
    </xdr:from>
    <xdr:to>
      <xdr:col>0</xdr:col>
      <xdr:colOff>1990080</xdr:colOff>
      <xdr:row>4</xdr:row>
      <xdr:rowOff>151920</xdr:rowOff>
    </xdr:to>
    <xdr:pic>
      <xdr:nvPicPr>
        <xdr:cNvPr id="3" name="Grafik 7" descr=""/>
        <xdr:cNvPicPr/>
      </xdr:nvPicPr>
      <xdr:blipFill>
        <a:blip r:embed="rId1"/>
        <a:stretch/>
      </xdr:blipFill>
      <xdr:spPr>
        <a:xfrm>
          <a:off x="237960" y="28440"/>
          <a:ext cx="1752120" cy="1084680"/>
        </a:xfrm>
        <a:prstGeom prst="rect">
          <a:avLst/>
        </a:prstGeom>
        <a:ln>
          <a:noFill/>
        </a:ln>
      </xdr:spPr>
    </xdr:pic>
    <xdr:clientData/>
  </xdr:twoCellAnchor>
</xdr:wsDr>
</file>

<file path=xl/drawings/drawing4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66600</xdr:colOff>
      <xdr:row>0</xdr:row>
      <xdr:rowOff>133200</xdr:rowOff>
    </xdr:from>
    <xdr:to>
      <xdr:col>0</xdr:col>
      <xdr:colOff>1142640</xdr:colOff>
      <xdr:row>3</xdr:row>
      <xdr:rowOff>171000</xdr:rowOff>
    </xdr:to>
    <xdr:pic>
      <xdr:nvPicPr>
        <xdr:cNvPr id="40" name="Grafik 2" descr=""/>
        <xdr:cNvPicPr/>
      </xdr:nvPicPr>
      <xdr:blipFill>
        <a:blip r:embed="rId1"/>
        <a:stretch/>
      </xdr:blipFill>
      <xdr:spPr>
        <a:xfrm>
          <a:off x="66600" y="133200"/>
          <a:ext cx="1076040" cy="661680"/>
        </a:xfrm>
        <a:prstGeom prst="rect">
          <a:avLst/>
        </a:prstGeom>
        <a:ln>
          <a:noFill/>
        </a:ln>
      </xdr:spPr>
    </xdr:pic>
    <xdr:clientData/>
  </xdr:twoCellAnchor>
</xdr:wsDr>
</file>

<file path=xl/drawings/drawing4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114480</xdr:colOff>
      <xdr:row>1</xdr:row>
      <xdr:rowOff>9360</xdr:rowOff>
    </xdr:from>
    <xdr:to>
      <xdr:col>0</xdr:col>
      <xdr:colOff>1028520</xdr:colOff>
      <xdr:row>3</xdr:row>
      <xdr:rowOff>113760</xdr:rowOff>
    </xdr:to>
    <xdr:pic>
      <xdr:nvPicPr>
        <xdr:cNvPr id="41" name="Grafik 3" descr=""/>
        <xdr:cNvPicPr/>
      </xdr:nvPicPr>
      <xdr:blipFill>
        <a:blip r:embed="rId1"/>
        <a:stretch/>
      </xdr:blipFill>
      <xdr:spPr>
        <a:xfrm>
          <a:off x="114480" y="176040"/>
          <a:ext cx="914040" cy="561600"/>
        </a:xfrm>
        <a:prstGeom prst="rect">
          <a:avLst/>
        </a:prstGeom>
        <a:ln>
          <a:noFill/>
        </a:ln>
      </xdr:spPr>
    </xdr:pic>
    <xdr:clientData/>
  </xdr:twoCellAnchor>
</xdr:wsDr>
</file>

<file path=xl/drawings/drawing4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1</xdr:row>
      <xdr:rowOff>9360</xdr:rowOff>
    </xdr:from>
    <xdr:to>
      <xdr:col>0</xdr:col>
      <xdr:colOff>1199880</xdr:colOff>
      <xdr:row>3</xdr:row>
      <xdr:rowOff>228240</xdr:rowOff>
    </xdr:to>
    <xdr:pic>
      <xdr:nvPicPr>
        <xdr:cNvPr id="42" name="Grafik 2" descr=""/>
        <xdr:cNvPicPr/>
      </xdr:nvPicPr>
      <xdr:blipFill>
        <a:blip r:embed="rId1"/>
        <a:stretch/>
      </xdr:blipFill>
      <xdr:spPr>
        <a:xfrm>
          <a:off x="104760" y="176040"/>
          <a:ext cx="1095120" cy="676080"/>
        </a:xfrm>
        <a:prstGeom prst="rect">
          <a:avLst/>
        </a:prstGeom>
        <a:ln>
          <a:noFill/>
        </a:ln>
      </xdr:spPr>
    </xdr:pic>
    <xdr:clientData/>
  </xdr:twoCellAnchor>
</xdr:wsDr>
</file>

<file path=xl/drawings/drawing4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76320</xdr:colOff>
      <xdr:row>0</xdr:row>
      <xdr:rowOff>114480</xdr:rowOff>
    </xdr:from>
    <xdr:to>
      <xdr:col>0</xdr:col>
      <xdr:colOff>1171440</xdr:colOff>
      <xdr:row>3</xdr:row>
      <xdr:rowOff>171360</xdr:rowOff>
    </xdr:to>
    <xdr:pic>
      <xdr:nvPicPr>
        <xdr:cNvPr id="43" name="Grafik 3" descr=""/>
        <xdr:cNvPicPr/>
      </xdr:nvPicPr>
      <xdr:blipFill>
        <a:blip r:embed="rId1"/>
        <a:stretch/>
      </xdr:blipFill>
      <xdr:spPr>
        <a:xfrm>
          <a:off x="76320" y="114480"/>
          <a:ext cx="1095120" cy="680760"/>
        </a:xfrm>
        <a:prstGeom prst="rect">
          <a:avLst/>
        </a:prstGeom>
        <a:ln>
          <a:noFill/>
        </a:ln>
      </xdr:spPr>
    </xdr:pic>
    <xdr:clientData/>
  </xdr:twoCellAnchor>
</xdr:wsDr>
</file>

<file path=xl/drawings/drawing4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133200</xdr:colOff>
      <xdr:row>1</xdr:row>
      <xdr:rowOff>0</xdr:rowOff>
    </xdr:from>
    <xdr:to>
      <xdr:col>0</xdr:col>
      <xdr:colOff>1228320</xdr:colOff>
      <xdr:row>3</xdr:row>
      <xdr:rowOff>218880</xdr:rowOff>
    </xdr:to>
    <xdr:pic>
      <xdr:nvPicPr>
        <xdr:cNvPr id="44" name="Grafik 2" descr=""/>
        <xdr:cNvPicPr/>
      </xdr:nvPicPr>
      <xdr:blipFill>
        <a:blip r:embed="rId1"/>
        <a:stretch/>
      </xdr:blipFill>
      <xdr:spPr>
        <a:xfrm>
          <a:off x="133200" y="166680"/>
          <a:ext cx="1095120" cy="676080"/>
        </a:xfrm>
        <a:prstGeom prst="rect">
          <a:avLst/>
        </a:prstGeom>
        <a:ln>
          <a:noFill/>
        </a:ln>
      </xdr:spPr>
    </xdr:pic>
    <xdr:clientData/>
  </xdr:twoCellAnchor>
</xdr:wsDr>
</file>

<file path=xl/drawings/drawing4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495360</xdr:colOff>
      <xdr:row>0</xdr:row>
      <xdr:rowOff>38160</xdr:rowOff>
    </xdr:from>
    <xdr:to>
      <xdr:col>0</xdr:col>
      <xdr:colOff>1999800</xdr:colOff>
      <xdr:row>4</xdr:row>
      <xdr:rowOff>114120</xdr:rowOff>
    </xdr:to>
    <xdr:pic>
      <xdr:nvPicPr>
        <xdr:cNvPr id="45" name="Grafik 3" descr=""/>
        <xdr:cNvPicPr/>
      </xdr:nvPicPr>
      <xdr:blipFill>
        <a:blip r:embed="rId1"/>
        <a:stretch/>
      </xdr:blipFill>
      <xdr:spPr>
        <a:xfrm>
          <a:off x="495360" y="38160"/>
          <a:ext cx="1504440" cy="928440"/>
        </a:xfrm>
        <a:prstGeom prst="rect">
          <a:avLst/>
        </a:prstGeom>
        <a:ln>
          <a:noFill/>
        </a:ln>
      </xdr:spPr>
    </xdr:pic>
    <xdr:clientData/>
  </xdr:twoCellAnchor>
</xdr:wsDr>
</file>

<file path=xl/drawings/drawing4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380880</xdr:colOff>
      <xdr:row>0</xdr:row>
      <xdr:rowOff>47520</xdr:rowOff>
    </xdr:from>
    <xdr:to>
      <xdr:col>0</xdr:col>
      <xdr:colOff>1390320</xdr:colOff>
      <xdr:row>4</xdr:row>
      <xdr:rowOff>18720</xdr:rowOff>
    </xdr:to>
    <xdr:pic>
      <xdr:nvPicPr>
        <xdr:cNvPr id="46" name="Grafik 3" descr=""/>
        <xdr:cNvPicPr/>
      </xdr:nvPicPr>
      <xdr:blipFill>
        <a:blip r:embed="rId1"/>
        <a:stretch/>
      </xdr:blipFill>
      <xdr:spPr>
        <a:xfrm>
          <a:off x="380880" y="47520"/>
          <a:ext cx="1009440" cy="639000"/>
        </a:xfrm>
        <a:prstGeom prst="rect">
          <a:avLst/>
        </a:prstGeom>
        <a:ln>
          <a:noFill/>
        </a:ln>
      </xdr:spPr>
    </xdr:pic>
    <xdr:clientData/>
  </xdr:twoCellAnchor>
</xdr:wsDr>
</file>

<file path=xl/drawings/drawing4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504720</xdr:colOff>
      <xdr:row>0</xdr:row>
      <xdr:rowOff>66600</xdr:rowOff>
    </xdr:from>
    <xdr:to>
      <xdr:col>0</xdr:col>
      <xdr:colOff>1609200</xdr:colOff>
      <xdr:row>4</xdr:row>
      <xdr:rowOff>9000</xdr:rowOff>
    </xdr:to>
    <xdr:pic>
      <xdr:nvPicPr>
        <xdr:cNvPr id="47" name="Grafik 2" descr=""/>
        <xdr:cNvPicPr/>
      </xdr:nvPicPr>
      <xdr:blipFill>
        <a:blip r:embed="rId1"/>
        <a:stretch/>
      </xdr:blipFill>
      <xdr:spPr>
        <a:xfrm>
          <a:off x="504720" y="66600"/>
          <a:ext cx="1104480" cy="688320"/>
        </a:xfrm>
        <a:prstGeom prst="rect">
          <a:avLst/>
        </a:prstGeom>
        <a:ln>
          <a:noFill/>
        </a:ln>
      </xdr:spPr>
    </xdr:pic>
    <xdr:clientData/>
  </xdr:twoCellAnchor>
</xdr:wsDr>
</file>

<file path=xl/drawings/drawing4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504720</xdr:colOff>
      <xdr:row>0</xdr:row>
      <xdr:rowOff>66600</xdr:rowOff>
    </xdr:from>
    <xdr:to>
      <xdr:col>0</xdr:col>
      <xdr:colOff>1761840</xdr:colOff>
      <xdr:row>4</xdr:row>
      <xdr:rowOff>59400</xdr:rowOff>
    </xdr:to>
    <xdr:pic>
      <xdr:nvPicPr>
        <xdr:cNvPr id="48" name="Grafik 2" descr=""/>
        <xdr:cNvPicPr/>
      </xdr:nvPicPr>
      <xdr:blipFill>
        <a:blip r:embed="rId1"/>
        <a:stretch/>
      </xdr:blipFill>
      <xdr:spPr>
        <a:xfrm>
          <a:off x="504720" y="66600"/>
          <a:ext cx="1257120" cy="738720"/>
        </a:xfrm>
        <a:prstGeom prst="rect">
          <a:avLst/>
        </a:prstGeom>
        <a:ln>
          <a:noFill/>
        </a:ln>
      </xdr:spPr>
    </xdr:pic>
    <xdr:clientData/>
  </xdr:twoCellAnchor>
</xdr:wsDr>
</file>

<file path=xl/drawings/drawing4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162000</xdr:colOff>
      <xdr:row>0</xdr:row>
      <xdr:rowOff>57240</xdr:rowOff>
    </xdr:from>
    <xdr:to>
      <xdr:col>0</xdr:col>
      <xdr:colOff>1628640</xdr:colOff>
      <xdr:row>4</xdr:row>
      <xdr:rowOff>114120</xdr:rowOff>
    </xdr:to>
    <xdr:pic>
      <xdr:nvPicPr>
        <xdr:cNvPr id="49" name="Grafik 3" descr=""/>
        <xdr:cNvPicPr/>
      </xdr:nvPicPr>
      <xdr:blipFill>
        <a:blip r:embed="rId1"/>
        <a:stretch/>
      </xdr:blipFill>
      <xdr:spPr>
        <a:xfrm>
          <a:off x="162000" y="57240"/>
          <a:ext cx="1466640" cy="90936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704880</xdr:colOff>
      <xdr:row>0</xdr:row>
      <xdr:rowOff>57240</xdr:rowOff>
    </xdr:from>
    <xdr:to>
      <xdr:col>0</xdr:col>
      <xdr:colOff>1933200</xdr:colOff>
      <xdr:row>3</xdr:row>
      <xdr:rowOff>166680</xdr:rowOff>
    </xdr:to>
    <xdr:pic>
      <xdr:nvPicPr>
        <xdr:cNvPr id="4" name="Grafik 8" descr=""/>
        <xdr:cNvPicPr/>
      </xdr:nvPicPr>
      <xdr:blipFill>
        <a:blip r:embed="rId1"/>
        <a:stretch/>
      </xdr:blipFill>
      <xdr:spPr>
        <a:xfrm>
          <a:off x="704880" y="57240"/>
          <a:ext cx="1228320" cy="541080"/>
        </a:xfrm>
        <a:prstGeom prst="rect">
          <a:avLst/>
        </a:prstGeom>
        <a:ln>
          <a:noFill/>
        </a:ln>
      </xdr:spPr>
    </xdr:pic>
    <xdr:clientData/>
  </xdr:twoCellAnchor>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228600</xdr:colOff>
      <xdr:row>0</xdr:row>
      <xdr:rowOff>57240</xdr:rowOff>
    </xdr:from>
    <xdr:to>
      <xdr:col>0</xdr:col>
      <xdr:colOff>1628280</xdr:colOff>
      <xdr:row>4</xdr:row>
      <xdr:rowOff>75960</xdr:rowOff>
    </xdr:to>
    <xdr:pic>
      <xdr:nvPicPr>
        <xdr:cNvPr id="50" name="Grafik 3" descr=""/>
        <xdr:cNvPicPr/>
      </xdr:nvPicPr>
      <xdr:blipFill>
        <a:blip r:embed="rId1"/>
        <a:stretch/>
      </xdr:blipFill>
      <xdr:spPr>
        <a:xfrm>
          <a:off x="228600" y="57240"/>
          <a:ext cx="1399680" cy="871200"/>
        </a:xfrm>
        <a:prstGeom prst="rect">
          <a:avLst/>
        </a:prstGeom>
        <a:ln>
          <a:noFill/>
        </a:ln>
      </xdr:spPr>
    </xdr:pic>
    <xdr:clientData/>
  </xdr:twoCellAnchor>
</xdr:wsDr>
</file>

<file path=xl/drawings/drawing5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162000</xdr:colOff>
      <xdr:row>0</xdr:row>
      <xdr:rowOff>47520</xdr:rowOff>
    </xdr:from>
    <xdr:to>
      <xdr:col>0</xdr:col>
      <xdr:colOff>1561680</xdr:colOff>
      <xdr:row>4</xdr:row>
      <xdr:rowOff>56520</xdr:rowOff>
    </xdr:to>
    <xdr:pic>
      <xdr:nvPicPr>
        <xdr:cNvPr id="51" name="Grafik 2" descr=""/>
        <xdr:cNvPicPr/>
      </xdr:nvPicPr>
      <xdr:blipFill>
        <a:blip r:embed="rId1"/>
        <a:stretch/>
      </xdr:blipFill>
      <xdr:spPr>
        <a:xfrm>
          <a:off x="162000" y="47520"/>
          <a:ext cx="1399680" cy="861480"/>
        </a:xfrm>
        <a:prstGeom prst="rect">
          <a:avLst/>
        </a:prstGeom>
        <a:ln>
          <a:noFill/>
        </a:ln>
      </xdr:spPr>
    </xdr:pic>
    <xdr:clientData/>
  </xdr:twoCellAnchor>
</xdr:wsDr>
</file>

<file path=xl/drawings/drawing5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485640</xdr:colOff>
      <xdr:row>0</xdr:row>
      <xdr:rowOff>57240</xdr:rowOff>
    </xdr:from>
    <xdr:to>
      <xdr:col>0</xdr:col>
      <xdr:colOff>1456920</xdr:colOff>
      <xdr:row>4</xdr:row>
      <xdr:rowOff>9360</xdr:rowOff>
    </xdr:to>
    <xdr:pic>
      <xdr:nvPicPr>
        <xdr:cNvPr id="52" name="Grafik 3" descr=""/>
        <xdr:cNvPicPr/>
      </xdr:nvPicPr>
      <xdr:blipFill>
        <a:blip r:embed="rId1"/>
        <a:stretch/>
      </xdr:blipFill>
      <xdr:spPr>
        <a:xfrm>
          <a:off x="485640" y="57240"/>
          <a:ext cx="971280" cy="619920"/>
        </a:xfrm>
        <a:prstGeom prst="rect">
          <a:avLst/>
        </a:prstGeom>
        <a:ln>
          <a:noFill/>
        </a:ln>
      </xdr:spPr>
    </xdr:pic>
    <xdr:clientData/>
  </xdr:twoCellAnchor>
</xdr:wsDr>
</file>

<file path=xl/drawings/drawing5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66600</xdr:colOff>
      <xdr:row>1</xdr:row>
      <xdr:rowOff>9360</xdr:rowOff>
    </xdr:from>
    <xdr:to>
      <xdr:col>0</xdr:col>
      <xdr:colOff>1304640</xdr:colOff>
      <xdr:row>3</xdr:row>
      <xdr:rowOff>264600</xdr:rowOff>
    </xdr:to>
    <xdr:pic>
      <xdr:nvPicPr>
        <xdr:cNvPr id="53" name="Grafik 3" descr=""/>
        <xdr:cNvPicPr/>
      </xdr:nvPicPr>
      <xdr:blipFill>
        <a:blip r:embed="rId1"/>
        <a:stretch/>
      </xdr:blipFill>
      <xdr:spPr>
        <a:xfrm>
          <a:off x="66600" y="176040"/>
          <a:ext cx="1238040" cy="784800"/>
        </a:xfrm>
        <a:prstGeom prst="rect">
          <a:avLst/>
        </a:prstGeom>
        <a:ln>
          <a:noFill/>
        </a:ln>
      </xdr:spPr>
    </xdr:pic>
    <xdr:clientData/>
  </xdr:twoCellAnchor>
</xdr:wsDr>
</file>

<file path=xl/drawings/drawing5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38160</xdr:colOff>
      <xdr:row>0</xdr:row>
      <xdr:rowOff>133200</xdr:rowOff>
    </xdr:from>
    <xdr:to>
      <xdr:col>0</xdr:col>
      <xdr:colOff>1171440</xdr:colOff>
      <xdr:row>3</xdr:row>
      <xdr:rowOff>161280</xdr:rowOff>
    </xdr:to>
    <xdr:pic>
      <xdr:nvPicPr>
        <xdr:cNvPr id="54" name="Grafik 2" descr=""/>
        <xdr:cNvPicPr/>
      </xdr:nvPicPr>
      <xdr:blipFill>
        <a:blip r:embed="rId1"/>
        <a:stretch/>
      </xdr:blipFill>
      <xdr:spPr>
        <a:xfrm>
          <a:off x="38160" y="133200"/>
          <a:ext cx="1133280" cy="724320"/>
        </a:xfrm>
        <a:prstGeom prst="rect">
          <a:avLst/>
        </a:prstGeom>
        <a:ln>
          <a:noFill/>
        </a:ln>
      </xdr:spPr>
    </xdr:pic>
    <xdr:clientData/>
  </xdr:twoCellAnchor>
</xdr:wsDr>
</file>

<file path=xl/drawings/drawing5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295200</xdr:colOff>
      <xdr:row>1</xdr:row>
      <xdr:rowOff>19080</xdr:rowOff>
    </xdr:from>
    <xdr:to>
      <xdr:col>0</xdr:col>
      <xdr:colOff>1275840</xdr:colOff>
      <xdr:row>3</xdr:row>
      <xdr:rowOff>166680</xdr:rowOff>
    </xdr:to>
    <xdr:pic>
      <xdr:nvPicPr>
        <xdr:cNvPr id="55" name="Grafik 3" descr=""/>
        <xdr:cNvPicPr/>
      </xdr:nvPicPr>
      <xdr:blipFill>
        <a:blip r:embed="rId1"/>
        <a:stretch/>
      </xdr:blipFill>
      <xdr:spPr>
        <a:xfrm>
          <a:off x="295200" y="78480"/>
          <a:ext cx="980640" cy="604800"/>
        </a:xfrm>
        <a:prstGeom prst="rect">
          <a:avLst/>
        </a:prstGeom>
        <a:ln>
          <a:noFill/>
        </a:ln>
      </xdr:spPr>
    </xdr:pic>
    <xdr:clientData/>
  </xdr:twoCellAnchor>
</xdr:wsDr>
</file>

<file path=xl/drawings/drawing5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314280</xdr:colOff>
      <xdr:row>1</xdr:row>
      <xdr:rowOff>9360</xdr:rowOff>
    </xdr:from>
    <xdr:to>
      <xdr:col>0</xdr:col>
      <xdr:colOff>1180800</xdr:colOff>
      <xdr:row>4</xdr:row>
      <xdr:rowOff>18360</xdr:rowOff>
    </xdr:to>
    <xdr:pic>
      <xdr:nvPicPr>
        <xdr:cNvPr id="56" name="Grafik 2" descr=""/>
        <xdr:cNvPicPr/>
      </xdr:nvPicPr>
      <xdr:blipFill>
        <a:blip r:embed="rId1"/>
        <a:stretch/>
      </xdr:blipFill>
      <xdr:spPr>
        <a:xfrm>
          <a:off x="314280" y="68760"/>
          <a:ext cx="866520" cy="543240"/>
        </a:xfrm>
        <a:prstGeom prst="rect">
          <a:avLst/>
        </a:prstGeom>
        <a:ln>
          <a:noFill/>
        </a:ln>
      </xdr:spPr>
    </xdr:pic>
    <xdr:clientData/>
  </xdr:twoCellAnchor>
</xdr:wsDr>
</file>

<file path=xl/drawings/drawing5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76320</xdr:colOff>
      <xdr:row>0</xdr:row>
      <xdr:rowOff>114480</xdr:rowOff>
    </xdr:from>
    <xdr:to>
      <xdr:col>0</xdr:col>
      <xdr:colOff>1371240</xdr:colOff>
      <xdr:row>3</xdr:row>
      <xdr:rowOff>237960</xdr:rowOff>
    </xdr:to>
    <xdr:pic>
      <xdr:nvPicPr>
        <xdr:cNvPr id="57" name="Grafik 2" descr=""/>
        <xdr:cNvPicPr/>
      </xdr:nvPicPr>
      <xdr:blipFill>
        <a:blip r:embed="rId1"/>
        <a:stretch/>
      </xdr:blipFill>
      <xdr:spPr>
        <a:xfrm>
          <a:off x="76320" y="114480"/>
          <a:ext cx="1294920" cy="819720"/>
        </a:xfrm>
        <a:prstGeom prst="rect">
          <a:avLst/>
        </a:prstGeom>
        <a:ln>
          <a:noFill/>
        </a:ln>
      </xdr:spPr>
    </xdr:pic>
    <xdr:clientData/>
  </xdr:twoCellAnchor>
</xdr:wsDr>
</file>

<file path=xl/drawings/drawing5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57240</xdr:colOff>
      <xdr:row>0</xdr:row>
      <xdr:rowOff>85680</xdr:rowOff>
    </xdr:from>
    <xdr:to>
      <xdr:col>0</xdr:col>
      <xdr:colOff>1437840</xdr:colOff>
      <xdr:row>4</xdr:row>
      <xdr:rowOff>9000</xdr:rowOff>
    </xdr:to>
    <xdr:pic>
      <xdr:nvPicPr>
        <xdr:cNvPr id="58" name="Grafik 3" descr=""/>
        <xdr:cNvPicPr/>
      </xdr:nvPicPr>
      <xdr:blipFill>
        <a:blip r:embed="rId1"/>
        <a:stretch/>
      </xdr:blipFill>
      <xdr:spPr>
        <a:xfrm>
          <a:off x="57240" y="85680"/>
          <a:ext cx="1380600" cy="884520"/>
        </a:xfrm>
        <a:prstGeom prst="rect">
          <a:avLst/>
        </a:prstGeom>
        <a:ln>
          <a:noFill/>
        </a:ln>
      </xdr:spPr>
    </xdr:pic>
    <xdr:clientData/>
  </xdr:twoCellAnchor>
</xdr:wsDr>
</file>

<file path=xl/drawings/drawing5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324000</xdr:colOff>
      <xdr:row>0</xdr:row>
      <xdr:rowOff>57240</xdr:rowOff>
    </xdr:from>
    <xdr:to>
      <xdr:col>0</xdr:col>
      <xdr:colOff>1704600</xdr:colOff>
      <xdr:row>4</xdr:row>
      <xdr:rowOff>66240</xdr:rowOff>
    </xdr:to>
    <xdr:pic>
      <xdr:nvPicPr>
        <xdr:cNvPr id="59" name="Grafik 2" descr=""/>
        <xdr:cNvPicPr/>
      </xdr:nvPicPr>
      <xdr:blipFill>
        <a:blip r:embed="rId1"/>
        <a:stretch/>
      </xdr:blipFill>
      <xdr:spPr>
        <a:xfrm>
          <a:off x="324000" y="57240"/>
          <a:ext cx="1380600" cy="86148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200160</xdr:colOff>
      <xdr:row>0</xdr:row>
      <xdr:rowOff>66600</xdr:rowOff>
    </xdr:from>
    <xdr:to>
      <xdr:col>0</xdr:col>
      <xdr:colOff>1857240</xdr:colOff>
      <xdr:row>4</xdr:row>
      <xdr:rowOff>132840</xdr:rowOff>
    </xdr:to>
    <xdr:pic>
      <xdr:nvPicPr>
        <xdr:cNvPr id="5" name="Grafik 3" descr=""/>
        <xdr:cNvPicPr/>
      </xdr:nvPicPr>
      <xdr:blipFill>
        <a:blip r:embed="rId1"/>
        <a:stretch/>
      </xdr:blipFill>
      <xdr:spPr>
        <a:xfrm>
          <a:off x="200160" y="66600"/>
          <a:ext cx="1657080" cy="1027440"/>
        </a:xfrm>
        <a:prstGeom prst="rect">
          <a:avLst/>
        </a:prstGeom>
        <a:ln>
          <a:noFill/>
        </a:ln>
      </xdr:spPr>
    </xdr:pic>
    <xdr:clientData/>
  </xdr:twoCellAnchor>
</xdr:wsDr>
</file>

<file path=xl/drawings/drawing6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485640</xdr:colOff>
      <xdr:row>0</xdr:row>
      <xdr:rowOff>66600</xdr:rowOff>
    </xdr:from>
    <xdr:to>
      <xdr:col>0</xdr:col>
      <xdr:colOff>1866240</xdr:colOff>
      <xdr:row>4</xdr:row>
      <xdr:rowOff>75600</xdr:rowOff>
    </xdr:to>
    <xdr:pic>
      <xdr:nvPicPr>
        <xdr:cNvPr id="60" name="Grafik 2" descr=""/>
        <xdr:cNvPicPr/>
      </xdr:nvPicPr>
      <xdr:blipFill>
        <a:blip r:embed="rId1"/>
        <a:stretch/>
      </xdr:blipFill>
      <xdr:spPr>
        <a:xfrm>
          <a:off x="485640" y="66600"/>
          <a:ext cx="1380600" cy="8614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57240</xdr:colOff>
      <xdr:row>1</xdr:row>
      <xdr:rowOff>19080</xdr:rowOff>
    </xdr:from>
    <xdr:to>
      <xdr:col>0</xdr:col>
      <xdr:colOff>1371240</xdr:colOff>
      <xdr:row>4</xdr:row>
      <xdr:rowOff>37800</xdr:rowOff>
    </xdr:to>
    <xdr:pic>
      <xdr:nvPicPr>
        <xdr:cNvPr id="6" name="Grafik 3" descr=""/>
        <xdr:cNvPicPr/>
      </xdr:nvPicPr>
      <xdr:blipFill>
        <a:blip r:embed="rId1"/>
        <a:stretch/>
      </xdr:blipFill>
      <xdr:spPr>
        <a:xfrm>
          <a:off x="57240" y="185760"/>
          <a:ext cx="1314000" cy="8132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85680</xdr:colOff>
      <xdr:row>0</xdr:row>
      <xdr:rowOff>104760</xdr:rowOff>
    </xdr:from>
    <xdr:to>
      <xdr:col>0</xdr:col>
      <xdr:colOff>1542600</xdr:colOff>
      <xdr:row>4</xdr:row>
      <xdr:rowOff>104400</xdr:rowOff>
    </xdr:to>
    <xdr:pic>
      <xdr:nvPicPr>
        <xdr:cNvPr id="7" name="Grafik 2" descr=""/>
        <xdr:cNvPicPr/>
      </xdr:nvPicPr>
      <xdr:blipFill>
        <a:blip r:embed="rId1"/>
        <a:stretch/>
      </xdr:blipFill>
      <xdr:spPr>
        <a:xfrm>
          <a:off x="85680" y="104760"/>
          <a:ext cx="1456920" cy="875880"/>
        </a:xfrm>
        <a:prstGeom prst="rect">
          <a:avLst/>
        </a:prstGeom>
        <a:ln>
          <a:noFill/>
        </a:ln>
      </xdr:spPr>
    </xdr:pic>
    <xdr:clientData/>
  </xdr:twoCellAnchor>
  <xdr:twoCellAnchor editAs="twoCell">
    <xdr:from>
      <xdr:col>0</xdr:col>
      <xdr:colOff>0</xdr:colOff>
      <xdr:row>31</xdr:row>
      <xdr:rowOff>181080</xdr:rowOff>
    </xdr:from>
    <xdr:to>
      <xdr:col>22</xdr:col>
      <xdr:colOff>954360</xdr:colOff>
      <xdr:row>38</xdr:row>
      <xdr:rowOff>75600</xdr:rowOff>
    </xdr:to>
    <xdr:sp>
      <xdr:nvSpPr>
        <xdr:cNvPr id="8" name="CustomShape 1"/>
        <xdr:cNvSpPr/>
      </xdr:nvSpPr>
      <xdr:spPr>
        <a:xfrm>
          <a:off x="0" y="7001280"/>
          <a:ext cx="19659240" cy="1228320"/>
        </a:xfrm>
        <a:prstGeom prst="rect">
          <a:avLst/>
        </a:prstGeom>
        <a:solidFill>
          <a:srgbClr val="ccffcc"/>
        </a:solidFill>
        <a:ln cap="rnd" w="19080">
          <a:solidFill>
            <a:schemeClr val="tx1"/>
          </a:solidFill>
          <a:round/>
        </a:ln>
      </xdr:spPr>
      <xdr:style>
        <a:lnRef idx="0"/>
        <a:fillRef idx="0"/>
        <a:effectRef idx="0"/>
        <a:fontRef idx="minor"/>
      </xdr:style>
      <xdr:txBody>
        <a:bodyPr lIns="90000" rIns="90000" tIns="45000" bIns="45000" anchor="ctr">
          <a:noAutofit/>
        </a:bodyPr>
        <a:p>
          <a:pPr>
            <a:lnSpc>
              <a:spcPct val="115000"/>
            </a:lnSpc>
            <a:spcAft>
              <a:spcPts val="1001"/>
            </a:spcAft>
          </a:pPr>
          <a:r>
            <a:rPr b="0" lang="de-DE" sz="1100" spc="-1" strike="noStrike">
              <a:solidFill>
                <a:srgbClr val="000000"/>
              </a:solidFill>
              <a:latin typeface="Arial"/>
              <a:ea typeface="Calibri"/>
            </a:rPr>
            <a:t>Die Primärenergieträger werden gemäß internationaler Konvention in der Energiebilanz nach der sog. Wirkungsgradmethode ermittelt; sie löste 1995 die Substitutionsmethode ab. Bei der Wirkungsgradmethode wird für Energieträger, die keinen Heizwert haben, ein physikalischer Wirkungsgrad bei der Energieumwandlung unterstellt; für Wasserkraft, Windkraft und Photovoltaik beträgt dieser 100 Prozent (Gleichsetzung mit dem Heizwert der erzeugten elektrischen Energie), für die Kernenergie 33 Prozent. Für den Importsaldo, der in der Energiebilanz auf der Primärenergieverbrauchsebene verbucht wird, wird ebenfalls ein Wirkungsgrad von 100 Prozent impliziert. Durch diese Vorgehensweise wird im Vergleich zur Substitutionsmethode der Anteil der erneuerbaren Energien am Primärenergieverbrauch gegenüber anderen Energieträgern wesentlich niedriger, der Anteil der Kernenergie wesentlich höher bewertet. Dieser statistische Effekt wirkt sich auch erheblich auf die Bewertung der Primärenergieproduktivität aus. Der größtmögliche Produktivitätsgewinn ergibt sich, wenn der Kernenergieausstieg vollzogen ist und durch erneuerbare Energien (konventionsgemäß mit einem unterstellten Wirkungsgrad von 100 Prozent) substituiert wird. Konkret bedeutet dies eine rechnerische Einsparung von etwa 1.000 Petajoule, was dem Primärenergieverbrauch von Biomasse im Jahr 2016 entspricht. Anders ausgedrückt: Wird eine Kilowattstunde Strom aus Kernenergie durch eine Kilowattstunde Strom z.B. aus einer Windkraftanlage ersetzt, so sinkt der Primärenergieverbrauch durch den beschriebenen statistischen Effekt um 2 Kilowattstunden. Die Wirkungsgradmethode ist international üblich und für den Vergleich mit anderen Ländern erforderlich.</a:t>
          </a:r>
          <a:endParaRPr b="0" lang="de-DE" sz="1100" spc="-1" strike="noStrike">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114480</xdr:colOff>
      <xdr:row>0</xdr:row>
      <xdr:rowOff>76320</xdr:rowOff>
    </xdr:from>
    <xdr:to>
      <xdr:col>0</xdr:col>
      <xdr:colOff>1571400</xdr:colOff>
      <xdr:row>4</xdr:row>
      <xdr:rowOff>104400</xdr:rowOff>
    </xdr:to>
    <xdr:pic>
      <xdr:nvPicPr>
        <xdr:cNvPr id="9" name="Grafik 2" descr=""/>
        <xdr:cNvPicPr/>
      </xdr:nvPicPr>
      <xdr:blipFill>
        <a:blip r:embed="rId1"/>
        <a:stretch/>
      </xdr:blipFill>
      <xdr:spPr>
        <a:xfrm>
          <a:off x="114480" y="76320"/>
          <a:ext cx="1456920" cy="880560"/>
        </a:xfrm>
        <a:prstGeom prst="rect">
          <a:avLst/>
        </a:prstGeom>
        <a:ln>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C:/vorherige%20Ordner%20bis%202003/Energiebilanzen/EB0506_06_03_2007xls.xls" TargetMode="External"/>
</Relationships>
</file>

<file path=xl/externalLinks/_rels/externalLink10.xml.rels><?xml version="1.0" encoding="UTF-8"?>
<Relationships xmlns="http://schemas.openxmlformats.org/package/2006/relationships"><Relationship Id="rId1" Type="http://schemas.openxmlformats.org/officeDocument/2006/relationships/externalLinkPath" Target="vorherige%20Ordner%20bis%202003/Energiebilanzen/EBab2003%20neu/EB2001.xls" TargetMode="External"/>
</Relationships>
</file>

<file path=xl/externalLinks/_rels/externalLink11.xml.rels><?xml version="1.0" encoding="UTF-8"?>
<Relationships xmlns="http://schemas.openxmlformats.org/package/2006/relationships"><Relationship Id="rId1" Type="http://schemas.openxmlformats.org/officeDocument/2006/relationships/externalLinkPath" Target="vorherige%20Ordner%20bis%202003/Energiebilanzen/EBab2003%20neu/EB2002.xls" TargetMode="External"/>
</Relationships>
</file>

<file path=xl/externalLinks/_rels/externalLink12.xml.rels><?xml version="1.0" encoding="UTF-8"?>
<Relationships xmlns="http://schemas.openxmlformats.org/package/2006/relationships"><Relationship Id="rId1" Type="http://schemas.openxmlformats.org/officeDocument/2006/relationships/externalLinkPath" Target="vorherige%20Ordner%20bis%202003/Energiebilanzen/EBab2003%20neu/EB2003.xls" TargetMode="External"/>
</Relationships>
</file>

<file path=xl/externalLinks/_rels/externalLink13.xml.rels><?xml version="1.0" encoding="UTF-8"?>
<Relationships xmlns="http://schemas.openxmlformats.org/package/2006/relationships"><Relationship Id="rId1" Type="http://schemas.openxmlformats.org/officeDocument/2006/relationships/externalLinkPath" Target="Klein/excel5.0/EINHEIT!.XLS" TargetMode="External"/>
</Relationships>
</file>

<file path=xl/externalLinks/_rels/externalLink14.xml.rels><?xml version="1.0" encoding="UTF-8"?>
<Relationships xmlns="http://schemas.openxmlformats.org/package/2006/relationships"><Relationship Id="rId1" Type="http://schemas.openxmlformats.org/officeDocument/2006/relationships/externalLinkPath" Target="IIIC3/vorherige%20Ordner%20bis%202003/Indikatoren/Energieindikatoren_2008_03_08.xls" TargetMode="External"/>
</Relationships>
</file>

<file path=xl/externalLinks/_rels/externalLink15.xml.rels><?xml version="1.0" encoding="UTF-8"?>
<Relationships xmlns="http://schemas.openxmlformats.org/package/2006/relationships"><Relationship Id="rId1" Type="http://schemas.openxmlformats.org/officeDocument/2006/relationships/externalLinkPath" Target="IIIC3/Klein/co2/UBA_Datenbank_27_09_2007.xls" TargetMode="External"/>
</Relationships>
</file>

<file path=xl/externalLinks/_rels/externalLink16.xml.rels><?xml version="1.0" encoding="UTF-8"?>
<Relationships xmlns="http://schemas.openxmlformats.org/package/2006/relationships"><Relationship Id="rId1" Type="http://schemas.openxmlformats.org/officeDocument/2006/relationships/externalLinkPath" Target="IIIC3/Klein/Gas/GasaufkommenundVerwendung2011.xls" TargetMode="External"/>
</Relationships>
</file>

<file path=xl/externalLinks/_rels/externalLink17.xml.rels><?xml version="1.0" encoding="UTF-8"?>
<Relationships xmlns="http://schemas.openxmlformats.org/package/2006/relationships"><Relationship Id="rId1" Type="http://schemas.openxmlformats.org/officeDocument/2006/relationships/externalLinkPath" Target="Klein/Gas/GasaufkommenundVerwendung2011.xls" TargetMode="External"/>
</Relationships>
</file>

<file path=xl/externalLinks/_rels/externalLink18.xml.rels><?xml version="1.0" encoding="UTF-8"?>
<Relationships xmlns="http://schemas.openxmlformats.org/package/2006/relationships"><Relationship Id="rId1" Type="http://schemas.openxmlformats.org/officeDocument/2006/relationships/externalLinkPath" Target="Klein/Gas/egas_aufkommen_export_2016.xls" TargetMode="External"/>
</Relationships>
</file>

<file path=xl/externalLinks/_rels/externalLink19.xml.rels><?xml version="1.0" encoding="UTF-8"?>
<Relationships xmlns="http://schemas.openxmlformats.org/package/2006/relationships"><Relationship Id="rId1" Type="http://schemas.openxmlformats.org/officeDocument/2006/relationships/externalLinkPath" Target="Klein/Gas/egas_aufkommen_export_2017.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vorherige%20Ordner%20bis%202003/Energiebilanzen/EB0506_06_03_2007xls.xls" TargetMode="External"/>
</Relationships>
</file>

<file path=xl/externalLinks/_rels/externalLink20.xml.rels><?xml version="1.0" encoding="UTF-8"?>
<Relationships xmlns="http://schemas.openxmlformats.org/package/2006/relationships"><Relationship Id="rId1" Type="http://schemas.openxmlformats.org/officeDocument/2006/relationships/externalLinkPath" Target="2004%20neu/Energiekostenberechnung/Bruttoproduktionswert_2_stellig.xls" TargetMode="External"/>
</Relationships>
</file>

<file path=xl/externalLinks/_rels/externalLink21.xml.rels><?xml version="1.0" encoding="UTF-8"?>
<Relationships xmlns="http://schemas.openxmlformats.org/package/2006/relationships"><Relationship Id="rId1" Type="http://schemas.openxmlformats.org/officeDocument/2006/relationships/externalLinkPath" Target="2004%20neu/Energiekostenberechnung/BPW2008.xlsx" TargetMode="External"/>
</Relationships>
</file>

<file path=xl/externalLinks/_rels/externalLink22.xml.rels><?xml version="1.0" encoding="UTF-8"?>
<Relationships xmlns="http://schemas.openxmlformats.org/package/2006/relationships"><Relationship Id="rId1" Type="http://schemas.openxmlformats.org/officeDocument/2006/relationships/externalLinkPath" Target="2004%20neu/Energiekostenberechnung/Energiekosten_Industrie.xls" TargetMode="External"/>
</Relationships>
</file>

<file path=xl/externalLinks/_rels/externalLink23.xml.rels><?xml version="1.0" encoding="UTF-8"?>
<Relationships xmlns="http://schemas.openxmlformats.org/package/2006/relationships"><Relationship Id="rId1" Type="http://schemas.openxmlformats.org/officeDocument/2006/relationships/externalLinkPath" Target="2004%20neu/Energiekostenberechnung/42251-0004.xlsx" TargetMode="External"/>
</Relationships>
</file>

<file path=xl/externalLinks/_rels/externalLink24.xml.rels><?xml version="1.0" encoding="UTF-8"?>
<Relationships xmlns="http://schemas.openxmlformats.org/package/2006/relationships"><Relationship Id="rId1" Type="http://schemas.openxmlformats.org/officeDocument/2006/relationships/externalLinkPath" Target="2004%20neu/Energiekostenberechnung/42251-0004n.xlsx" TargetMode="External"/>
</Relationships>
</file>

<file path=xl/externalLinks/_rels/externalLink25.xml.rels><?xml version="1.0" encoding="UTF-8"?>
<Relationships xmlns="http://schemas.openxmlformats.org/package/2006/relationships"><Relationship Id="rId1" Type="http://schemas.openxmlformats.org/officeDocument/2006/relationships/externalLinkPath" Target="Klein/Reserven_Ressourcen/Reserven_Ressourcen_2014.xlsx" TargetMode="External"/>
</Relationships>
</file>

<file path=xl/externalLinks/_rels/externalLink26.xml.rels><?xml version="1.0" encoding="UTF-8"?>
<Relationships xmlns="http://schemas.openxmlformats.org/package/2006/relationships"><Relationship Id="rId1" Type="http://schemas.openxmlformats.org/officeDocument/2006/relationships/externalLinkPath" Target="Klein/Reserven_Ressourcen/Reserven_Ressourcen_2018.xlsx" TargetMode="External"/>
</Relationships>
</file>

<file path=xl/externalLinks/_rels/externalLink27.xml.rels><?xml version="1.0" encoding="UTF-8"?>
<Relationships xmlns="http://schemas.openxmlformats.org/package/2006/relationships"><Relationship Id="rId1" Type="http://schemas.openxmlformats.org/officeDocument/2006/relationships/externalLinkPath" Target="home/mw/Downloads/150130_Intern_Energieforsch_%20Tab44_NKSE-v2.xlsx"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vorherige%20Ordner%20bis%202003/Energiebilanzen/Heizwerte2005bis2019.xlsx"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vorherige%20Ordner%20bis%202003/Energiebilanzen/EBab2003%20neu/EB1995.xls"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vorherige%20Ordner%20bis%202003/Energiebilanzen/EBab2003%20neu/EB1996.xls"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vorherige%20Ordner%20bis%202003/Energiebilanzen/EBab2003%20neu/EB1997.xls"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vorherige%20Ordner%20bis%202003/Energiebilanzen/EBab2003%20neu/EB1998.xls"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vorherige%20Ordner%20bis%202003/Energiebilanzen/EBab2003%20neu/EB1999.xls"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vorherige%20Ordner%20bis%202003/Energiebilanzen/EBab2003%20neu/EB200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Diagramm1"/>
      <sheetName val="PEV2006engl."/>
      <sheetName val="PEV2006"/>
      <sheetName val="Diagramm4"/>
      <sheetName val="EB0304"/>
      <sheetName val="CO2"/>
      <sheetName val="CO2Grafik"/>
      <sheetName val="Grafik 2001_2002"/>
      <sheetName val="CO2neu+"/>
      <sheetName val="CO2neu+Grafik"/>
      <sheetName val="CO2neu+engl."/>
      <sheetName val="Diagramm2"/>
      <sheetName val="Tabelle3"/>
      <sheetName val="Co2neu"/>
      <sheetName val="Diagramm3"/>
      <sheetName val="Tabelle1"/>
      <sheetName val="Gas-Verbrauch"/>
      <sheetName val="Gasaufkommen"/>
      <sheetName val="Stromerzeugung"/>
      <sheetName val="EB97_Zahlen_für_Grafiken"/>
      <sheetName val="PEV-Anteile-Grafik"/>
      <sheetName val="PEV-Entwicklung"/>
      <sheetName val="PEV je Kopf"/>
      <sheetName val="Preise"/>
      <sheetName val="PEV pro BIP"/>
      <sheetName val="CO2-Emissionen"/>
      <sheetName val="PEV bereinigt"/>
      <sheetName val="Regwind"/>
      <sheetName val="PEV8097"/>
      <sheetName val="Tabelle5"/>
      <sheetName val="Tabelle6"/>
      <sheetName val="Tabelle7"/>
      <sheetName val="Tabelle8"/>
      <sheetName val="Tabelle9"/>
      <sheetName val="Tabelle10"/>
      <sheetName val="Tabelle11"/>
      <sheetName val="Tabelle12"/>
      <sheetName val="Tabelle13"/>
      <sheetName val="Tabelle14"/>
      <sheetName val="Tabelle15"/>
      <sheetName val="Tabelle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j"/>
      <sheetName val="ske"/>
      <sheetName val="nat"/>
    </sheetNames>
    <sheetDataSet>
      <sheetData sheetId="0">
        <row r="9">
          <cell r="AT9">
            <v>12178552</v>
          </cell>
        </row>
        <row r="12">
          <cell r="AT12">
            <v>1252618.832</v>
          </cell>
        </row>
        <row r="13">
          <cell r="AT13">
            <v>93278</v>
          </cell>
        </row>
      </sheetData>
      <sheetData sheetId="1"/>
      <sheetData sheetId="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tj"/>
      <sheetName val="ske"/>
      <sheetName val="nat"/>
    </sheetNames>
    <sheetDataSet>
      <sheetData sheetId="0">
        <row r="9">
          <cell r="AT9">
            <v>11876969</v>
          </cell>
        </row>
        <row r="12">
          <cell r="AT12">
            <v>1275679</v>
          </cell>
        </row>
        <row r="13">
          <cell r="AT13">
            <v>100069</v>
          </cell>
        </row>
      </sheetData>
      <sheetData sheetId="1"/>
      <sheetData sheetId="2"/>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j"/>
      <sheetName val="ske"/>
      <sheetName val="nat"/>
    </sheetNames>
    <sheetDataSet>
      <sheetData sheetId="0">
        <row r="9">
          <cell r="AT9">
            <v>12173993</v>
          </cell>
        </row>
        <row r="12">
          <cell r="AT12">
            <v>1530321</v>
          </cell>
        </row>
        <row r="13">
          <cell r="AT13">
            <v>109054</v>
          </cell>
        </row>
      </sheetData>
      <sheetData sheetId="1"/>
      <sheetData sheetId="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abelle1"/>
      <sheetName val="0.3"/>
      <sheetName val="Heizwert Produkte"/>
      <sheetName val="Heizwert Holz"/>
      <sheetName val="Eurostat"/>
      <sheetName val="Hu_Ho"/>
      <sheetName val="CO2-Berechnung"/>
      <sheetName val="CO2-Berechnung_UBA"/>
      <sheetName val="EF Energie"/>
      <sheetName val="EF Prozesse"/>
      <sheetName val="EF Energie bis 2009"/>
      <sheetName val="CO2-Alternativ"/>
      <sheetName val="Dichte"/>
      <sheetName val="Gallon_mile"/>
      <sheetName val="BTU"/>
      <sheetName val="BTUneu"/>
      <sheetName val="Barrel"/>
      <sheetName val="E10"/>
      <sheetName val="LPG"/>
      <sheetName val="Tabelle9"/>
      <sheetName val="Tabelle10"/>
      <sheetName val="Tabelle11"/>
      <sheetName val="Tabelle12"/>
      <sheetName val="Tabelle13"/>
      <sheetName val="Tabelle14"/>
      <sheetName val="Tabelle15"/>
      <sheetName val="Tabelle16"/>
      <sheetName val="Tabelle8"/>
      <sheetName val="TCbelle1"/>
    </sheetNames>
    <sheetDataSet>
      <sheetData sheetId="0">
        <row r="26">
          <cell r="K26">
            <v>0.2778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dikatoren"/>
      <sheetName val="Tabelle1"/>
      <sheetName val="Basiswerte für Grafiken"/>
      <sheetName val="Grafik Strompreise Industrie"/>
      <sheetName val="Kommentar für Grafik Strompreis"/>
      <sheetName val="Grafik Nettoimporte"/>
      <sheetName val="Kommentar für Grafik Importe"/>
      <sheetName val="Tabelle2"/>
      <sheetName val="Grafik CO2"/>
      <sheetName val="Kommentar für Grafik CO2-Ausst."/>
      <sheetName val="Grafik PEV_BIP"/>
      <sheetName val="Kommentar für Grafik PEV je BIP"/>
      <sheetName val="Grafik PEV"/>
    </sheetNames>
    <sheetDataSet>
      <sheetData sheetId="0">
        <row r="5">
          <cell r="A5" t="str">
            <v>Primärenergieverbrauch - PEV</v>
          </cell>
        </row>
        <row r="7">
          <cell r="A7" t="str">
            <v>Primärenergieverbrauch, temperaturbereinigt</v>
          </cell>
        </row>
        <row r="13">
          <cell r="A13" t="str">
            <v>Bruttostromerzeugung</v>
          </cell>
        </row>
        <row r="13">
          <cell r="C13" t="str">
            <v>TWh</v>
          </cell>
        </row>
        <row r="15">
          <cell r="A15" t="str">
            <v>Stromverbrauch der priv. Haushalte je Einwohner</v>
          </cell>
        </row>
        <row r="15">
          <cell r="C15" t="str">
            <v>kWh</v>
          </cell>
        </row>
        <row r="21">
          <cell r="C21" t="str">
            <v>kWh</v>
          </cell>
        </row>
        <row r="23">
          <cell r="A23" t="str">
            <v>Anzahl der Windkraftanlagen</v>
          </cell>
        </row>
        <row r="24">
          <cell r="A24" t="str">
            <v>Installierte Leistung der Windkraftanlagen</v>
          </cell>
        </row>
        <row r="24">
          <cell r="C24" t="str">
            <v>MW</v>
          </cell>
        </row>
        <row r="25">
          <cell r="A25" t="str">
            <v>Anteil erneuerbarer Energien am Bruttostromverbrauch</v>
          </cell>
        </row>
        <row r="25">
          <cell r="C25" t="str">
            <v>%</v>
          </cell>
        </row>
        <row r="79">
          <cell r="C79" t="str">
            <v>%</v>
          </cell>
        </row>
        <row r="81">
          <cell r="C81" t="str">
            <v>%</v>
          </cell>
        </row>
        <row r="82">
          <cell r="C82" t="str">
            <v>%</v>
          </cell>
        </row>
        <row r="83">
          <cell r="C83" t="str">
            <v>%</v>
          </cell>
        </row>
        <row r="84">
          <cell r="A84" t="str">
            <v>Stromimportsaldo</v>
          </cell>
        </row>
        <row r="84">
          <cell r="C84" t="str">
            <v>TWh</v>
          </cell>
        </row>
        <row r="94">
          <cell r="A94" t="str">
            <v>Anteil erneuerbarer Energien am PEV</v>
          </cell>
        </row>
        <row r="94">
          <cell r="C94" t="str">
            <v>%</v>
          </cell>
        </row>
        <row r="95">
          <cell r="A95" t="str">
            <v>CO2-Ausstoß (energiebedingt)</v>
          </cell>
        </row>
        <row r="95">
          <cell r="C95" t="str">
            <v>Mio. t</v>
          </cell>
        </row>
        <row r="97">
          <cell r="A97" t="str">
            <v>je Einwohner</v>
          </cell>
        </row>
        <row r="97">
          <cell r="C97" t="str">
            <v>t</v>
          </cell>
        </row>
        <row r="99">
          <cell r="C99" t="str">
            <v>t</v>
          </cell>
        </row>
        <row r="101">
          <cell r="A101" t="str">
            <v>je GJ  PEV</v>
          </cell>
        </row>
        <row r="101">
          <cell r="C101" t="str">
            <v>t</v>
          </cell>
        </row>
        <row r="103">
          <cell r="A103" t="str">
            <v>je GWh Stromverbrauch</v>
          </cell>
        </row>
        <row r="103">
          <cell r="C103" t="str">
            <v>t</v>
          </cell>
        </row>
        <row r="104">
          <cell r="A104" t="str">
            <v>je Neuwagen und 1 km Fahrleistung</v>
          </cell>
          <cell r="B104" t="str">
            <v> </v>
          </cell>
          <cell r="C104" t="str">
            <v>g</v>
          </cell>
        </row>
        <row r="110">
          <cell r="C110" t="str">
            <v>Mio. t</v>
          </cell>
        </row>
        <row r="112">
          <cell r="A112" t="str">
            <v>Treibhausgase (energiebedingt)</v>
          </cell>
        </row>
        <row r="112">
          <cell r="C112" t="str">
            <v>Mio. t</v>
          </cell>
        </row>
        <row r="115">
          <cell r="A115" t="str">
            <v>Energieeffizienz im Umwandlungsektor </v>
          </cell>
        </row>
        <row r="116">
          <cell r="A116" t="str">
            <v>Anteil EEV am PEV</v>
          </cell>
        </row>
        <row r="116">
          <cell r="C116" t="str">
            <v>%</v>
          </cell>
        </row>
        <row r="118">
          <cell r="A118" t="str">
            <v>Brennstoffeinsatz je TWh Stromerzeugung</v>
          </cell>
        </row>
        <row r="118">
          <cell r="C118" t="str">
            <v>TWh</v>
          </cell>
        </row>
        <row r="120">
          <cell r="A120" t="str">
            <v>Wirkungsgrad von Stromerzeugungsanlagen (fossil)</v>
          </cell>
        </row>
        <row r="120">
          <cell r="C120" t="str">
            <v>%</v>
          </cell>
        </row>
        <row r="128">
          <cell r="C128" t="str">
            <v>MJ</v>
          </cell>
        </row>
        <row r="129">
          <cell r="A129" t="str">
            <v>Index (1995 = 100)</v>
          </cell>
        </row>
        <row r="130">
          <cell r="C130" t="str">
            <v>kWh</v>
          </cell>
        </row>
        <row r="131">
          <cell r="A131" t="str">
            <v>Index (1995 = 100)</v>
          </cell>
        </row>
        <row r="132">
          <cell r="A132" t="str">
            <v>Energieeffizienz im Sektor Gewerbe, Handel, Dienstleistung (GHD)</v>
          </cell>
        </row>
        <row r="133">
          <cell r="C133" t="str">
            <v>MJ</v>
          </cell>
        </row>
        <row r="134">
          <cell r="A134" t="str">
            <v>Index (1995 = 100)</v>
          </cell>
        </row>
        <row r="135">
          <cell r="C135" t="str">
            <v>MJ</v>
          </cell>
        </row>
        <row r="136">
          <cell r="A136" t="str">
            <v>Index (1995 = 100)</v>
          </cell>
        </row>
        <row r="145">
          <cell r="A145" t="str">
            <v>Energieeffizienz im Verkehrssektor</v>
          </cell>
        </row>
        <row r="146">
          <cell r="A146" t="str">
            <v>Kraftstoffverbr.  je PKW u. 100 km Fahrleistung</v>
          </cell>
        </row>
        <row r="146">
          <cell r="C146" t="str">
            <v>Liter</v>
          </cell>
        </row>
        <row r="148">
          <cell r="C148" t="str">
            <v>Liter</v>
          </cell>
        </row>
        <row r="150">
          <cell r="C150" t="str">
            <v>Liter</v>
          </cell>
        </row>
        <row r="152">
          <cell r="A152" t="str">
            <v>Kraftstoffverbr. je Neuwagen u. 100 km Fahrleistung</v>
          </cell>
        </row>
        <row r="154">
          <cell r="C154" t="str">
            <v>Liter</v>
          </cell>
        </row>
        <row r="156">
          <cell r="C156" t="str">
            <v>Liter</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Tabelle 1"/>
      <sheetName val="UBA_Datenbank_27_09_2007"/>
    </sheetNames>
    <sheetDataSet>
      <sheetData sheetId="0">
        <row r="90">
          <cell r="A90" t="str">
            <v>Energiewirtschaft</v>
          </cell>
        </row>
        <row r="91">
          <cell r="A91" t="str">
            <v>Verarbeitendes Gewerbe</v>
          </cell>
        </row>
        <row r="94">
          <cell r="A94" t="str">
            <v>Diffuse Emissionen aus Brennstoffen</v>
          </cell>
        </row>
        <row r="95">
          <cell r="A95" t="str">
            <v>Industrieprozesse</v>
          </cell>
        </row>
        <row r="96">
          <cell r="A96" t="str">
            <v>Landwirtschaft</v>
          </cell>
        </row>
      </sheetData>
      <sheetData sheetId="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ilanz_98"/>
      <sheetName val="Bilanz_99"/>
      <sheetName val="Bilanz_00"/>
      <sheetName val="Bilanz_01"/>
      <sheetName val="Bilanz_02"/>
      <sheetName val="Bilanz_03"/>
      <sheetName val="Bilanz_04"/>
      <sheetName val="Bilanz_05"/>
      <sheetName val="Bilanz_06"/>
      <sheetName val="Bilanz_07"/>
      <sheetName val="Bilanz_08"/>
      <sheetName val="Bilanz_09"/>
      <sheetName val="Bilanz_10"/>
      <sheetName val="Bilanz_11"/>
      <sheetName val="Bilanz_12"/>
      <sheetName val="Bilanz_13"/>
      <sheetName val="GrafkImp"/>
      <sheetName val="Imports"/>
    </sheetNames>
    <sheetDataSet>
      <sheetData sheetId="0">
        <row r="24">
          <cell r="C24">
            <v>699492</v>
          </cell>
        </row>
        <row r="24">
          <cell r="E24">
            <v>746474</v>
          </cell>
          <cell r="F24">
            <v>695423</v>
          </cell>
          <cell r="G24">
            <v>1225235</v>
          </cell>
          <cell r="H24">
            <v>93060</v>
          </cell>
        </row>
      </sheetData>
      <sheetData sheetId="1">
        <row r="24">
          <cell r="C24">
            <v>747140</v>
          </cell>
        </row>
        <row r="24">
          <cell r="E24">
            <v>704733</v>
          </cell>
          <cell r="F24">
            <v>720273</v>
          </cell>
          <cell r="G24">
            <v>1290507</v>
          </cell>
          <cell r="H24">
            <v>149721</v>
          </cell>
        </row>
      </sheetData>
      <sheetData sheetId="2">
        <row r="24">
          <cell r="C24">
            <v>706627</v>
          </cell>
        </row>
        <row r="24">
          <cell r="E24">
            <v>628513</v>
          </cell>
          <cell r="F24">
            <v>757969</v>
          </cell>
          <cell r="G24">
            <v>1299906</v>
          </cell>
          <cell r="H24">
            <v>155309</v>
          </cell>
        </row>
      </sheetData>
      <sheetData sheetId="3">
        <row r="24">
          <cell r="C24">
            <v>713341.32921581</v>
          </cell>
        </row>
        <row r="24">
          <cell r="E24">
            <v>703016</v>
          </cell>
          <cell r="F24">
            <v>831264</v>
          </cell>
          <cell r="G24">
            <v>1235431</v>
          </cell>
          <cell r="H24">
            <v>181712</v>
          </cell>
        </row>
      </sheetData>
      <sheetData sheetId="4">
        <row r="24">
          <cell r="D24">
            <v>711475.581620846</v>
          </cell>
        </row>
        <row r="24">
          <cell r="F24">
            <v>683059</v>
          </cell>
          <cell r="G24">
            <v>964662</v>
          </cell>
          <cell r="H24">
            <v>1249659</v>
          </cell>
          <cell r="I24">
            <v>166329</v>
          </cell>
        </row>
      </sheetData>
      <sheetData sheetId="5">
        <row r="24">
          <cell r="D24">
            <v>740615</v>
          </cell>
        </row>
        <row r="24">
          <cell r="F24">
            <v>644370</v>
          </cell>
          <cell r="G24">
            <v>987800</v>
          </cell>
          <cell r="H24">
            <v>1398271</v>
          </cell>
          <cell r="I24">
            <v>156887</v>
          </cell>
        </row>
      </sheetData>
      <sheetData sheetId="6">
        <row r="24">
          <cell r="D24">
            <v>685342</v>
          </cell>
        </row>
        <row r="24">
          <cell r="F24">
            <v>748779</v>
          </cell>
          <cell r="G24">
            <v>1038277</v>
          </cell>
          <cell r="H24">
            <v>1466679</v>
          </cell>
          <cell r="I24">
            <v>136122</v>
          </cell>
        </row>
      </sheetData>
      <sheetData sheetId="7">
        <row r="24">
          <cell r="D24">
            <v>661720.554188518</v>
          </cell>
        </row>
        <row r="24">
          <cell r="F24">
            <v>735193</v>
          </cell>
          <cell r="G24">
            <v>1097831</v>
          </cell>
          <cell r="H24">
            <v>1425938</v>
          </cell>
          <cell r="I24">
            <v>161701</v>
          </cell>
        </row>
      </sheetData>
      <sheetData sheetId="8">
        <row r="24">
          <cell r="D24">
            <v>653695.85412432</v>
          </cell>
        </row>
        <row r="24">
          <cell r="F24">
            <v>824753</v>
          </cell>
          <cell r="G24">
            <v>1069246</v>
          </cell>
          <cell r="H24">
            <v>1475505</v>
          </cell>
          <cell r="I24">
            <v>149637</v>
          </cell>
        </row>
      </sheetData>
      <sheetData sheetId="9">
        <row r="24">
          <cell r="D24">
            <v>598791.505556624</v>
          </cell>
        </row>
        <row r="24">
          <cell r="F24">
            <v>737589</v>
          </cell>
          <cell r="G24">
            <v>1040911</v>
          </cell>
          <cell r="H24">
            <v>1436060</v>
          </cell>
          <cell r="I24">
            <v>109134</v>
          </cell>
        </row>
      </sheetData>
      <sheetData sheetId="10">
        <row r="24">
          <cell r="D24">
            <v>545409</v>
          </cell>
        </row>
        <row r="24">
          <cell r="F24">
            <v>665071</v>
          </cell>
          <cell r="G24">
            <v>1137048</v>
          </cell>
          <cell r="H24">
            <v>1527566</v>
          </cell>
          <cell r="I24">
            <v>150786</v>
          </cell>
        </row>
      </sheetData>
      <sheetData sheetId="11">
        <row r="24">
          <cell r="D24">
            <v>509855</v>
          </cell>
        </row>
        <row r="24">
          <cell r="F24">
            <v>726248</v>
          </cell>
          <cell r="G24">
            <v>1299062</v>
          </cell>
          <cell r="H24">
            <v>1343539</v>
          </cell>
          <cell r="I24">
            <v>182429</v>
          </cell>
        </row>
      </sheetData>
      <sheetData sheetId="12">
        <row r="24">
          <cell r="D24">
            <v>444953</v>
          </cell>
        </row>
        <row r="24">
          <cell r="F24">
            <v>803226</v>
          </cell>
          <cell r="G24">
            <v>1307119</v>
          </cell>
          <cell r="H24">
            <v>1463304</v>
          </cell>
          <cell r="I24">
            <v>157499</v>
          </cell>
        </row>
      </sheetData>
      <sheetData sheetId="13">
        <row r="24">
          <cell r="D24">
            <v>418627</v>
          </cell>
        </row>
        <row r="24">
          <cell r="F24">
            <v>788921</v>
          </cell>
          <cell r="G24">
            <v>1230447</v>
          </cell>
          <cell r="H24">
            <v>1422373</v>
          </cell>
          <cell r="I24">
            <v>130781</v>
          </cell>
        </row>
      </sheetData>
      <sheetData sheetId="14">
        <row r="24">
          <cell r="D24">
            <v>378425</v>
          </cell>
        </row>
        <row r="24">
          <cell r="F24">
            <v>826441</v>
          </cell>
          <cell r="G24">
            <v>1287263</v>
          </cell>
          <cell r="H24">
            <v>1413482</v>
          </cell>
          <cell r="I24">
            <v>169086</v>
          </cell>
        </row>
      </sheetData>
      <sheetData sheetId="15"/>
      <sheetData sheetId="16"/>
      <sheetData sheetId="17"/>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Bilanz_98"/>
      <sheetName val="Bilanz_99"/>
      <sheetName val="Bilanz_00"/>
      <sheetName val="Bilanz_01"/>
      <sheetName val="Bilanz_02"/>
      <sheetName val="Bilanz_03"/>
      <sheetName val="Bilanz_04"/>
      <sheetName val="Bilanz_05"/>
      <sheetName val="Bilanz_06"/>
      <sheetName val="Bilanz_07"/>
      <sheetName val="Bilanz_08"/>
      <sheetName val="Bilanz_09"/>
      <sheetName val="Bilanz_10"/>
      <sheetName val="Bilanz_11"/>
      <sheetName val="Bilanz_12"/>
      <sheetName val="Bilanz_13"/>
      <sheetName val="Bilanz_14"/>
      <sheetName val="Bilanz_15"/>
      <sheetName val="GrafkImp"/>
      <sheetName val="Impo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4">
          <cell r="D24">
            <v>344175</v>
          </cell>
        </row>
        <row r="24">
          <cell r="F24">
            <v>978637</v>
          </cell>
          <cell r="G24">
            <v>1099523</v>
          </cell>
          <cell r="H24">
            <v>1448087</v>
          </cell>
          <cell r="I24">
            <v>218503</v>
          </cell>
        </row>
      </sheetData>
      <sheetData sheetId="16">
        <row r="24">
          <cell r="D24">
            <v>323311</v>
          </cell>
        </row>
        <row r="24">
          <cell r="F24">
            <v>867522</v>
          </cell>
          <cell r="G24">
            <v>1194227</v>
          </cell>
          <cell r="H24">
            <v>1391163</v>
          </cell>
          <cell r="I24">
            <v>151655</v>
          </cell>
        </row>
      </sheetData>
      <sheetData sheetId="17">
        <row r="24">
          <cell r="D24">
            <v>299604</v>
          </cell>
        </row>
        <row r="24">
          <cell r="F24">
            <v>1235875</v>
          </cell>
          <cell r="G24">
            <v>1459548</v>
          </cell>
          <cell r="H24">
            <v>1484664</v>
          </cell>
          <cell r="I24">
            <v>104766</v>
          </cell>
        </row>
      </sheetData>
      <sheetData sheetId="18"/>
      <sheetData sheetId="19"/>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Bilanz_2016"/>
      <sheetName val="Imp_Preise"/>
      <sheetName val="Bilanz_2017"/>
    </sheetNames>
    <sheetDataSet>
      <sheetData sheetId="0">
        <row r="24">
          <cell r="D24">
            <v>276689</v>
          </cell>
        </row>
      </sheetData>
      <sheetData sheetId="1"/>
      <sheetData sheetId="2"/>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Bilanz_2017"/>
      <sheetName val="Imp_Preise"/>
    </sheetNames>
    <sheetDataSet>
      <sheetData sheetId="0">
        <row r="24">
          <cell r="D24">
            <v>255060</v>
          </cell>
        </row>
      </sheetData>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iagramm1"/>
      <sheetName val="PEV2006engl."/>
      <sheetName val="PEV2006"/>
      <sheetName val="Diagramm4"/>
      <sheetName val="EB0304"/>
      <sheetName val="CO2"/>
      <sheetName val="CO2Grafik"/>
      <sheetName val="Grafik 2001_2002"/>
      <sheetName val="CO2neu+"/>
      <sheetName val="CO2neu+Grafik"/>
      <sheetName val="CO2neu+engl."/>
      <sheetName val="Diagramm2"/>
      <sheetName val="Tabelle3"/>
      <sheetName val="Co2neu"/>
      <sheetName val="Diagramm3"/>
      <sheetName val="Tabelle1"/>
      <sheetName val="Gas-Verbrauch"/>
      <sheetName val="Gasaufkommen"/>
      <sheetName val="Stromerzeugung"/>
      <sheetName val="EB97_Zahlen_für_Grafiken"/>
      <sheetName val="PEV-Anteile-Grafik"/>
      <sheetName val="PEV-Entwicklung"/>
      <sheetName val="PEV je Kopf"/>
      <sheetName val="Preise"/>
      <sheetName val="PEV pro BIP"/>
      <sheetName val="CO2-Emissionen"/>
      <sheetName val="PEV bereinigt"/>
      <sheetName val="Regwind"/>
      <sheetName val="PEV8097"/>
      <sheetName val="Tabelle5"/>
      <sheetName val="Tabelle6"/>
      <sheetName val="Tabelle7"/>
      <sheetName val="Tabelle8"/>
      <sheetName val="Tabelle9"/>
      <sheetName val="Tabelle10"/>
      <sheetName val="Tabelle11"/>
      <sheetName val="Tabelle12"/>
      <sheetName val="Tabelle13"/>
      <sheetName val="Tabelle14"/>
      <sheetName val="Tabelle15"/>
      <sheetName val="Tabelle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42251BJ001"/>
    </sheetNames>
    <sheetDataSet>
      <sheetData sheetId="0">
        <row r="7">
          <cell r="G7">
            <v>7078019</v>
          </cell>
          <cell r="H7">
            <v>6788718</v>
          </cell>
          <cell r="I7">
            <v>5786631</v>
          </cell>
          <cell r="J7">
            <v>5444586</v>
          </cell>
          <cell r="K7">
            <v>3670115</v>
          </cell>
          <cell r="L7">
            <v>3737763</v>
          </cell>
          <cell r="M7">
            <v>3514170</v>
          </cell>
          <cell r="N7">
            <v>3936866</v>
          </cell>
          <cell r="O7">
            <v>4250734</v>
          </cell>
          <cell r="P7">
            <v>4193371</v>
          </cell>
          <cell r="Q7">
            <v>4279279</v>
          </cell>
        </row>
        <row r="8">
          <cell r="G8">
            <v>1844367</v>
          </cell>
          <cell r="H8">
            <v>1871032</v>
          </cell>
          <cell r="I8">
            <v>2906074</v>
          </cell>
          <cell r="J8">
            <v>3855712</v>
          </cell>
          <cell r="K8">
            <v>4978521</v>
          </cell>
          <cell r="L8">
            <v>4941795</v>
          </cell>
          <cell r="M8">
            <v>6126574</v>
          </cell>
          <cell r="N8">
            <v>4610429</v>
          </cell>
          <cell r="O8">
            <v>3066889</v>
          </cell>
          <cell r="P8">
            <v>3954310</v>
          </cell>
        </row>
        <row r="10">
          <cell r="G10">
            <v>3995506</v>
          </cell>
          <cell r="H10">
            <v>4032857</v>
          </cell>
          <cell r="I10">
            <v>4100385</v>
          </cell>
          <cell r="J10">
            <v>4154221</v>
          </cell>
          <cell r="K10">
            <v>4109792</v>
          </cell>
          <cell r="L10">
            <v>4377444</v>
          </cell>
          <cell r="M10">
            <v>3958204</v>
          </cell>
          <cell r="N10">
            <v>4034742</v>
          </cell>
          <cell r="O10">
            <v>4110032</v>
          </cell>
          <cell r="P10">
            <v>4429048</v>
          </cell>
          <cell r="Q10">
            <v>4411334</v>
          </cell>
        </row>
        <row r="11">
          <cell r="G11">
            <v>12917892</v>
          </cell>
          <cell r="H11">
            <v>12692607</v>
          </cell>
          <cell r="I11">
            <v>12793090</v>
          </cell>
          <cell r="J11">
            <v>13454519</v>
          </cell>
          <cell r="K11">
            <v>12758428</v>
          </cell>
          <cell r="L11">
            <v>13057002</v>
          </cell>
          <cell r="M11">
            <v>13598948</v>
          </cell>
          <cell r="N11">
            <v>12582037</v>
          </cell>
          <cell r="O11">
            <v>11427655</v>
          </cell>
          <cell r="P11">
            <v>12576729</v>
          </cell>
          <cell r="Q11">
            <v>13058554</v>
          </cell>
        </row>
        <row r="12">
          <cell r="G12">
            <v>119502164</v>
          </cell>
          <cell r="H12">
            <v>116958579</v>
          </cell>
          <cell r="I12">
            <v>118588418</v>
          </cell>
          <cell r="J12">
            <v>122022304</v>
          </cell>
          <cell r="K12">
            <v>128475034</v>
          </cell>
          <cell r="L12">
            <v>130124466</v>
          </cell>
          <cell r="M12">
            <v>130765123</v>
          </cell>
          <cell r="N12">
            <v>134379266</v>
          </cell>
          <cell r="O12">
            <v>136455487</v>
          </cell>
          <cell r="P12">
            <v>138589794</v>
          </cell>
          <cell r="Q12">
            <v>150820956</v>
          </cell>
        </row>
        <row r="13">
          <cell r="G13">
            <v>14835493</v>
          </cell>
          <cell r="H13">
            <v>15327329</v>
          </cell>
          <cell r="I13">
            <v>16306641</v>
          </cell>
          <cell r="J13">
            <v>17421215</v>
          </cell>
          <cell r="K13">
            <v>17669787</v>
          </cell>
          <cell r="L13">
            <v>18665255</v>
          </cell>
          <cell r="M13">
            <v>18974206</v>
          </cell>
          <cell r="N13">
            <v>18539269</v>
          </cell>
          <cell r="O13">
            <v>20425456</v>
          </cell>
          <cell r="P13">
            <v>20862697</v>
          </cell>
          <cell r="Q13">
            <v>19173006</v>
          </cell>
        </row>
        <row r="14">
          <cell r="G14">
            <v>16188824</v>
          </cell>
          <cell r="H14">
            <v>16078531</v>
          </cell>
          <cell r="I14">
            <v>15155763</v>
          </cell>
          <cell r="J14">
            <v>15736620</v>
          </cell>
          <cell r="K14">
            <v>15446512</v>
          </cell>
          <cell r="L14">
            <v>14163659</v>
          </cell>
          <cell r="M14">
            <v>13396030</v>
          </cell>
          <cell r="N14">
            <v>13336373</v>
          </cell>
          <cell r="O14">
            <v>13032231</v>
          </cell>
          <cell r="P14">
            <v>13183419</v>
          </cell>
          <cell r="Q14">
            <v>13606542</v>
          </cell>
        </row>
        <row r="15">
          <cell r="G15">
            <v>11247751</v>
          </cell>
          <cell r="H15">
            <v>11395989</v>
          </cell>
          <cell r="I15">
            <v>10773982</v>
          </cell>
          <cell r="J15">
            <v>10730627</v>
          </cell>
          <cell r="K15">
            <v>10575646</v>
          </cell>
          <cell r="L15">
            <v>9980847</v>
          </cell>
          <cell r="M15">
            <v>9401386</v>
          </cell>
          <cell r="N15">
            <v>9192068</v>
          </cell>
          <cell r="O15">
            <v>9260048</v>
          </cell>
          <cell r="P15">
            <v>9253895</v>
          </cell>
          <cell r="Q15">
            <v>9232655</v>
          </cell>
        </row>
        <row r="16">
          <cell r="G16">
            <v>3659336</v>
          </cell>
          <cell r="H16">
            <v>3647690</v>
          </cell>
          <cell r="I16">
            <v>3578285</v>
          </cell>
          <cell r="J16">
            <v>3577543</v>
          </cell>
          <cell r="K16">
            <v>3772026</v>
          </cell>
          <cell r="L16">
            <v>3608874</v>
          </cell>
          <cell r="M16">
            <v>3217119</v>
          </cell>
          <cell r="N16">
            <v>3150509</v>
          </cell>
          <cell r="O16">
            <v>3115962</v>
          </cell>
          <cell r="P16">
            <v>3021857</v>
          </cell>
          <cell r="Q16">
            <v>3260891</v>
          </cell>
        </row>
        <row r="17">
          <cell r="G17">
            <v>15743513</v>
          </cell>
          <cell r="H17">
            <v>16059093</v>
          </cell>
          <cell r="I17">
            <v>16181053</v>
          </cell>
          <cell r="J17">
            <v>16386793</v>
          </cell>
          <cell r="K17">
            <v>15437153</v>
          </cell>
          <cell r="L17">
            <v>15569310</v>
          </cell>
          <cell r="M17">
            <v>14971418</v>
          </cell>
          <cell r="N17">
            <v>15466881</v>
          </cell>
          <cell r="O17">
            <v>15679345</v>
          </cell>
          <cell r="P17">
            <v>17556756</v>
          </cell>
          <cell r="Q17">
            <v>19507274</v>
          </cell>
        </row>
        <row r="18">
          <cell r="G18">
            <v>27461182</v>
          </cell>
          <cell r="H18">
            <v>27680803</v>
          </cell>
          <cell r="I18">
            <v>28718561</v>
          </cell>
          <cell r="J18">
            <v>32950232</v>
          </cell>
          <cell r="K18">
            <v>32010013</v>
          </cell>
          <cell r="L18">
            <v>32065081</v>
          </cell>
          <cell r="M18">
            <v>31293245</v>
          </cell>
          <cell r="N18">
            <v>31855980</v>
          </cell>
          <cell r="O18">
            <v>32594676</v>
          </cell>
          <cell r="P18">
            <v>34921797</v>
          </cell>
          <cell r="Q18">
            <v>37740945</v>
          </cell>
        </row>
        <row r="19">
          <cell r="G19">
            <v>38434813</v>
          </cell>
          <cell r="H19">
            <v>39678423</v>
          </cell>
          <cell r="I19">
            <v>41937388</v>
          </cell>
          <cell r="J19">
            <v>44009685</v>
          </cell>
          <cell r="K19">
            <v>42673635</v>
          </cell>
          <cell r="L19">
            <v>41681635</v>
          </cell>
          <cell r="M19">
            <v>39907601</v>
          </cell>
          <cell r="N19">
            <v>41041953</v>
          </cell>
          <cell r="O19">
            <v>41744898</v>
          </cell>
          <cell r="P19">
            <v>42403194</v>
          </cell>
          <cell r="Q19">
            <v>41800776</v>
          </cell>
        </row>
        <row r="20">
          <cell r="G20">
            <v>56803588</v>
          </cell>
          <cell r="H20">
            <v>55495252</v>
          </cell>
          <cell r="I20">
            <v>58795598</v>
          </cell>
          <cell r="J20">
            <v>75603306</v>
          </cell>
          <cell r="K20">
            <v>89741578</v>
          </cell>
          <cell r="L20">
            <v>98797924</v>
          </cell>
          <cell r="M20">
            <v>110641718</v>
          </cell>
          <cell r="N20">
            <v>116449104</v>
          </cell>
          <cell r="O20">
            <v>117757381</v>
          </cell>
          <cell r="P20">
            <v>124639339</v>
          </cell>
          <cell r="Q20">
            <v>120032109</v>
          </cell>
        </row>
        <row r="21">
          <cell r="G21">
            <v>120633839</v>
          </cell>
          <cell r="H21">
            <v>120483525</v>
          </cell>
          <cell r="I21">
            <v>122955197</v>
          </cell>
          <cell r="J21">
            <v>139797352</v>
          </cell>
          <cell r="K21">
            <v>139804635</v>
          </cell>
          <cell r="L21">
            <v>136985685</v>
          </cell>
          <cell r="M21">
            <v>140102611</v>
          </cell>
          <cell r="N21">
            <v>144659509</v>
          </cell>
          <cell r="O21">
            <v>152332805</v>
          </cell>
          <cell r="P21">
            <v>163599924</v>
          </cell>
          <cell r="Q21">
            <v>176092150</v>
          </cell>
        </row>
        <row r="22">
          <cell r="G22">
            <v>47330398</v>
          </cell>
          <cell r="H22">
            <v>48926657</v>
          </cell>
          <cell r="I22">
            <v>50480865</v>
          </cell>
          <cell r="J22">
            <v>53356212</v>
          </cell>
          <cell r="K22">
            <v>54141129</v>
          </cell>
          <cell r="L22">
            <v>55150656</v>
          </cell>
          <cell r="M22">
            <v>55753054</v>
          </cell>
          <cell r="N22">
            <v>58269128</v>
          </cell>
          <cell r="O22">
            <v>59761691</v>
          </cell>
          <cell r="P22">
            <v>65614069</v>
          </cell>
          <cell r="Q22">
            <v>69862938</v>
          </cell>
        </row>
        <row r="23">
          <cell r="G23">
            <v>35990356</v>
          </cell>
          <cell r="H23">
            <v>36071879</v>
          </cell>
          <cell r="I23">
            <v>37280318</v>
          </cell>
          <cell r="J23">
            <v>37610453</v>
          </cell>
          <cell r="K23">
            <v>35493462</v>
          </cell>
          <cell r="L23">
            <v>33485155</v>
          </cell>
          <cell r="M23">
            <v>32803818</v>
          </cell>
          <cell r="N23">
            <v>33808380</v>
          </cell>
          <cell r="O23">
            <v>33746074</v>
          </cell>
          <cell r="P23">
            <v>36685470</v>
          </cell>
          <cell r="Q23">
            <v>39106570</v>
          </cell>
        </row>
        <row r="24">
          <cell r="G24">
            <v>53175176</v>
          </cell>
          <cell r="H24">
            <v>55221556</v>
          </cell>
          <cell r="I24">
            <v>49631660</v>
          </cell>
          <cell r="J24">
            <v>59493776</v>
          </cell>
          <cell r="K24">
            <v>61321772</v>
          </cell>
          <cell r="L24">
            <v>62505645</v>
          </cell>
          <cell r="M24">
            <v>62271830</v>
          </cell>
          <cell r="N24">
            <v>71928159</v>
          </cell>
          <cell r="O24">
            <v>82140499</v>
          </cell>
          <cell r="P24">
            <v>99069843</v>
          </cell>
          <cell r="Q24">
            <v>112280171</v>
          </cell>
        </row>
        <row r="25">
          <cell r="G25">
            <v>67339776</v>
          </cell>
          <cell r="H25">
            <v>71402190</v>
          </cell>
          <cell r="I25">
            <v>72615197</v>
          </cell>
          <cell r="J25">
            <v>76753416</v>
          </cell>
          <cell r="K25">
            <v>77075681</v>
          </cell>
          <cell r="L25">
            <v>75309900</v>
          </cell>
          <cell r="M25">
            <v>75666693</v>
          </cell>
          <cell r="N25">
            <v>81972177</v>
          </cell>
          <cell r="O25">
            <v>84720312</v>
          </cell>
          <cell r="P25">
            <v>93834017</v>
          </cell>
          <cell r="Q25">
            <v>104503842</v>
          </cell>
        </row>
        <row r="26">
          <cell r="G26">
            <v>136640074</v>
          </cell>
          <cell r="H26">
            <v>145795186</v>
          </cell>
          <cell r="I26">
            <v>144169761</v>
          </cell>
          <cell r="J26">
            <v>155280857</v>
          </cell>
          <cell r="K26">
            <v>162438950</v>
          </cell>
          <cell r="L26">
            <v>161208596</v>
          </cell>
          <cell r="M26">
            <v>162818007</v>
          </cell>
          <cell r="N26">
            <v>169975842</v>
          </cell>
          <cell r="O26">
            <v>178662899</v>
          </cell>
          <cell r="P26">
            <v>198389739</v>
          </cell>
          <cell r="Q26">
            <v>221578378</v>
          </cell>
        </row>
        <row r="27">
          <cell r="G27">
            <v>15656155</v>
          </cell>
          <cell r="H27">
            <v>16302392</v>
          </cell>
          <cell r="I27">
            <v>14513653</v>
          </cell>
          <cell r="J27">
            <v>17800788</v>
          </cell>
          <cell r="K27">
            <v>16597744</v>
          </cell>
          <cell r="L27">
            <v>14590921</v>
          </cell>
          <cell r="M27">
            <v>15354419</v>
          </cell>
          <cell r="N27">
            <v>16137991</v>
          </cell>
          <cell r="O27">
            <v>16534301</v>
          </cell>
          <cell r="P27">
            <v>16517447</v>
          </cell>
          <cell r="Q27">
            <v>17374005</v>
          </cell>
        </row>
        <row r="28">
          <cell r="G28">
            <v>77560828</v>
          </cell>
          <cell r="H28">
            <v>81614583</v>
          </cell>
          <cell r="I28">
            <v>82914696</v>
          </cell>
          <cell r="J28">
            <v>87929810</v>
          </cell>
          <cell r="K28">
            <v>91113285</v>
          </cell>
          <cell r="L28">
            <v>85122479</v>
          </cell>
          <cell r="M28">
            <v>85124933</v>
          </cell>
          <cell r="N28">
            <v>92836672</v>
          </cell>
          <cell r="O28">
            <v>93876400</v>
          </cell>
          <cell r="P28">
            <v>104748040</v>
          </cell>
          <cell r="Q28">
            <v>100532253</v>
          </cell>
        </row>
        <row r="29">
          <cell r="G29">
            <v>25217526</v>
          </cell>
          <cell r="H29">
            <v>26787909</v>
          </cell>
          <cell r="I29">
            <v>35681131</v>
          </cell>
          <cell r="J29">
            <v>47247823</v>
          </cell>
          <cell r="K29">
            <v>43652767</v>
          </cell>
          <cell r="L29">
            <v>41368997</v>
          </cell>
          <cell r="M29">
            <v>41100916</v>
          </cell>
          <cell r="N29">
            <v>44633380</v>
          </cell>
          <cell r="O29">
            <v>46129426</v>
          </cell>
          <cell r="P29">
            <v>49451114</v>
          </cell>
          <cell r="Q29">
            <v>53945473</v>
          </cell>
        </row>
        <row r="30">
          <cell r="G30">
            <v>24301725</v>
          </cell>
          <cell r="H30">
            <v>25911449</v>
          </cell>
          <cell r="I30">
            <v>27068724</v>
          </cell>
          <cell r="J30">
            <v>31859715</v>
          </cell>
          <cell r="K30">
            <v>32189721</v>
          </cell>
          <cell r="L30">
            <v>32172586</v>
          </cell>
          <cell r="M30">
            <v>32976808</v>
          </cell>
          <cell r="N30">
            <v>33783352</v>
          </cell>
          <cell r="O30">
            <v>35649100</v>
          </cell>
          <cell r="P30">
            <v>39753174</v>
          </cell>
          <cell r="Q30">
            <v>43292445</v>
          </cell>
        </row>
        <row r="31">
          <cell r="G31">
            <v>174946545</v>
          </cell>
          <cell r="H31">
            <v>205384275</v>
          </cell>
          <cell r="I31">
            <v>224688407</v>
          </cell>
          <cell r="J31">
            <v>245851872</v>
          </cell>
          <cell r="K31">
            <v>265768689</v>
          </cell>
          <cell r="L31">
            <v>272436188</v>
          </cell>
          <cell r="M31">
            <v>280225249</v>
          </cell>
          <cell r="N31">
            <v>298352574</v>
          </cell>
          <cell r="O31">
            <v>315322533</v>
          </cell>
          <cell r="P31">
            <v>337516499</v>
          </cell>
          <cell r="Q31">
            <v>364905573</v>
          </cell>
        </row>
        <row r="32">
          <cell r="G32">
            <v>20730380</v>
          </cell>
          <cell r="H32">
            <v>21896676</v>
          </cell>
          <cell r="I32">
            <v>24559990</v>
          </cell>
          <cell r="J32">
            <v>26456371</v>
          </cell>
          <cell r="K32">
            <v>29774658</v>
          </cell>
          <cell r="L32">
            <v>27746292</v>
          </cell>
          <cell r="M32">
            <v>28653623</v>
          </cell>
          <cell r="N32">
            <v>28165042</v>
          </cell>
          <cell r="O32">
            <v>32105498</v>
          </cell>
          <cell r="P32">
            <v>33761473</v>
          </cell>
          <cell r="Q32">
            <v>36602058</v>
          </cell>
        </row>
        <row r="33">
          <cell r="G33">
            <v>26781718</v>
          </cell>
          <cell r="H33">
            <v>28129554</v>
          </cell>
          <cell r="I33">
            <v>28032424</v>
          </cell>
          <cell r="J33">
            <v>28566202</v>
          </cell>
          <cell r="K33">
            <v>27375449</v>
          </cell>
          <cell r="L33">
            <v>25840848</v>
          </cell>
          <cell r="M33">
            <v>24747818</v>
          </cell>
          <cell r="N33">
            <v>24984493</v>
          </cell>
          <cell r="O33">
            <v>25845939</v>
          </cell>
          <cell r="P33">
            <v>27515159</v>
          </cell>
          <cell r="Q33">
            <v>29048676</v>
          </cell>
        </row>
        <row r="34">
          <cell r="G34">
            <v>1458346</v>
          </cell>
          <cell r="H34">
            <v>1373804</v>
          </cell>
          <cell r="I34">
            <v>1615159</v>
          </cell>
          <cell r="J34">
            <v>2379992</v>
          </cell>
          <cell r="K34">
            <v>2393719</v>
          </cell>
          <cell r="L34">
            <v>2619889</v>
          </cell>
          <cell r="M34">
            <v>3024583</v>
          </cell>
          <cell r="N34">
            <v>4240894</v>
          </cell>
          <cell r="O34">
            <v>4237243</v>
          </cell>
          <cell r="P34">
            <v>5569934</v>
          </cell>
          <cell r="Q34">
            <v>6485302</v>
          </cell>
        </row>
        <row r="35">
          <cell r="G35">
            <v>1131639506</v>
          </cell>
          <cell r="H35">
            <v>1187623324</v>
          </cell>
          <cell r="I35">
            <v>1226242871</v>
          </cell>
          <cell r="J35">
            <v>1348822964</v>
          </cell>
          <cell r="K35">
            <v>1394943045</v>
          </cell>
          <cell r="L35">
            <v>1391200888</v>
          </cell>
          <cell r="M35">
            <v>1413192208</v>
          </cell>
          <cell r="N35">
            <v>1487158996</v>
          </cell>
          <cell r="O35">
            <v>1551130204</v>
          </cell>
          <cell r="P35">
            <v>1676458650</v>
          </cell>
          <cell r="Q35">
            <v>1790784988</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BPW2008"/>
      <sheetName val="Tabelle1"/>
    </sheetNames>
    <sheetDataSet>
      <sheetData sheetId="0"/>
      <sheetData sheetId="1">
        <row r="2">
          <cell r="C2">
            <v>4016056</v>
          </cell>
          <cell r="D2">
            <v>3147813</v>
          </cell>
          <cell r="E2">
            <v>3944819</v>
          </cell>
          <cell r="F2">
            <v>3207860</v>
          </cell>
          <cell r="G2">
            <v>2865447</v>
          </cell>
          <cell r="H2">
            <v>2391083</v>
          </cell>
          <cell r="I2">
            <v>2351823</v>
          </cell>
          <cell r="J2">
            <v>2195365</v>
          </cell>
          <cell r="K2">
            <v>1948627</v>
          </cell>
          <cell r="L2">
            <v>2041738</v>
          </cell>
          <cell r="M2">
            <v>1916253</v>
          </cell>
          <cell r="N2">
            <v>1541780</v>
          </cell>
        </row>
        <row r="3">
          <cell r="C3">
            <v>3844408</v>
          </cell>
          <cell r="D3">
            <v>2943389</v>
          </cell>
          <cell r="E3">
            <v>2786664</v>
          </cell>
          <cell r="F3">
            <v>3166649</v>
          </cell>
          <cell r="G3">
            <v>3246387</v>
          </cell>
          <cell r="H3">
            <v>3455115</v>
          </cell>
          <cell r="I3">
            <v>3288760</v>
          </cell>
          <cell r="J3">
            <v>2987118</v>
          </cell>
          <cell r="K3">
            <v>2479339</v>
          </cell>
          <cell r="L3">
            <v>2623316</v>
          </cell>
          <cell r="M3">
            <v>2977963</v>
          </cell>
          <cell r="N3">
            <v>2374187</v>
          </cell>
        </row>
        <row r="5">
          <cell r="C5">
            <v>4653157</v>
          </cell>
          <cell r="D5">
            <v>4544932</v>
          </cell>
          <cell r="E5">
            <v>4619623</v>
          </cell>
          <cell r="F5">
            <v>5103480</v>
          </cell>
          <cell r="G5">
            <v>4740280</v>
          </cell>
          <cell r="H5">
            <v>4910786</v>
          </cell>
          <cell r="I5">
            <v>5089134</v>
          </cell>
          <cell r="J5">
            <v>5404247</v>
          </cell>
          <cell r="K5">
            <v>5462358</v>
          </cell>
          <cell r="L5">
            <v>5727437</v>
          </cell>
          <cell r="M5">
            <v>5503735</v>
          </cell>
          <cell r="N5">
            <v>5497632</v>
          </cell>
        </row>
        <row r="7">
          <cell r="C7">
            <v>141787701</v>
          </cell>
          <cell r="D7">
            <v>129008897</v>
          </cell>
          <cell r="E7">
            <v>135077878</v>
          </cell>
          <cell r="F7">
            <v>145897739</v>
          </cell>
          <cell r="G7">
            <v>154024611</v>
          </cell>
          <cell r="H7">
            <v>160652524</v>
          </cell>
          <cell r="I7">
            <v>161315954</v>
          </cell>
          <cell r="J7">
            <v>155944550</v>
          </cell>
          <cell r="K7">
            <v>161204751</v>
          </cell>
          <cell r="L7">
            <v>171375356</v>
          </cell>
          <cell r="M7">
            <v>168452935</v>
          </cell>
          <cell r="N7">
            <v>173235721</v>
          </cell>
        </row>
        <row r="8">
          <cell r="C8">
            <v>19895247</v>
          </cell>
          <cell r="D8">
            <v>18688138</v>
          </cell>
          <cell r="E8">
            <v>18501933</v>
          </cell>
          <cell r="F8">
            <v>18792912</v>
          </cell>
          <cell r="G8">
            <v>18970113</v>
          </cell>
          <cell r="H8">
            <v>19160910</v>
          </cell>
          <cell r="I8">
            <v>19137466</v>
          </cell>
          <cell r="J8">
            <v>19352098</v>
          </cell>
          <cell r="K8">
            <v>19779638</v>
          </cell>
          <cell r="L8">
            <v>19850631</v>
          </cell>
          <cell r="M8">
            <v>22763013</v>
          </cell>
          <cell r="N8">
            <v>22958018</v>
          </cell>
        </row>
        <row r="9">
          <cell r="C9">
            <v>17287153</v>
          </cell>
          <cell r="D9">
            <v>16958528</v>
          </cell>
          <cell r="E9">
            <v>16857590</v>
          </cell>
          <cell r="F9">
            <v>17898695</v>
          </cell>
          <cell r="G9">
            <v>17720707</v>
          </cell>
          <cell r="H9">
            <v>17353620</v>
          </cell>
          <cell r="I9">
            <v>17881468</v>
          </cell>
          <cell r="J9">
            <v>18675642</v>
          </cell>
          <cell r="K9">
            <v>17953326</v>
          </cell>
          <cell r="L9">
            <v>18508041</v>
          </cell>
          <cell r="M9">
            <v>18274857</v>
          </cell>
          <cell r="N9">
            <v>18315659</v>
          </cell>
        </row>
        <row r="10">
          <cell r="C10">
            <v>11620915</v>
          </cell>
          <cell r="D10">
            <v>9251343</v>
          </cell>
          <cell r="E10">
            <v>11002233</v>
          </cell>
          <cell r="F10">
            <v>11950653</v>
          </cell>
          <cell r="G10">
            <v>11006764</v>
          </cell>
          <cell r="H10">
            <v>11161440</v>
          </cell>
          <cell r="I10">
            <v>11521512</v>
          </cell>
          <cell r="J10">
            <v>11858194</v>
          </cell>
          <cell r="K10">
            <v>12002027</v>
          </cell>
          <cell r="L10">
            <v>12227842</v>
          </cell>
          <cell r="M10">
            <v>12212116</v>
          </cell>
          <cell r="N10">
            <v>11621739</v>
          </cell>
        </row>
        <row r="11">
          <cell r="C11">
            <v>8453898</v>
          </cell>
          <cell r="D11">
            <v>7484559</v>
          </cell>
          <cell r="E11">
            <v>7612529</v>
          </cell>
          <cell r="F11">
            <v>8527385</v>
          </cell>
          <cell r="G11">
            <v>8206458</v>
          </cell>
          <cell r="H11">
            <v>8023336</v>
          </cell>
          <cell r="I11">
            <v>8021841</v>
          </cell>
          <cell r="J11">
            <v>7805687</v>
          </cell>
          <cell r="K11">
            <v>7769994</v>
          </cell>
          <cell r="L11">
            <v>7750544</v>
          </cell>
          <cell r="M11">
            <v>7546421</v>
          </cell>
          <cell r="N11">
            <v>7238604</v>
          </cell>
        </row>
        <row r="12">
          <cell r="C12">
            <v>2583276</v>
          </cell>
          <cell r="D12">
            <v>2131004</v>
          </cell>
          <cell r="E12">
            <v>2399085</v>
          </cell>
          <cell r="F12">
            <v>2623580</v>
          </cell>
          <cell r="G12">
            <v>2495903</v>
          </cell>
          <cell r="H12">
            <v>2535511</v>
          </cell>
          <cell r="I12">
            <v>2736153</v>
          </cell>
          <cell r="J12">
            <v>2727652</v>
          </cell>
          <cell r="K12">
            <v>2592707</v>
          </cell>
          <cell r="L12">
            <v>2466508</v>
          </cell>
          <cell r="M12">
            <v>3950050</v>
          </cell>
          <cell r="N12">
            <v>2508772</v>
          </cell>
        </row>
        <row r="13">
          <cell r="C13">
            <v>18315711</v>
          </cell>
          <cell r="D13">
            <v>15714203</v>
          </cell>
          <cell r="E13">
            <v>17181398</v>
          </cell>
          <cell r="F13">
            <v>19082845</v>
          </cell>
          <cell r="G13">
            <v>19112228</v>
          </cell>
          <cell r="H13">
            <v>19807492</v>
          </cell>
          <cell r="I13">
            <v>20207596</v>
          </cell>
          <cell r="J13">
            <v>20417830</v>
          </cell>
          <cell r="K13">
            <v>19989849</v>
          </cell>
          <cell r="L13">
            <v>20468765</v>
          </cell>
          <cell r="M13">
            <v>21569777</v>
          </cell>
          <cell r="N13">
            <v>21260591</v>
          </cell>
        </row>
        <row r="14">
          <cell r="C14">
            <v>38620346</v>
          </cell>
          <cell r="D14">
            <v>34116364</v>
          </cell>
          <cell r="E14">
            <v>38876084</v>
          </cell>
          <cell r="F14">
            <v>41282091</v>
          </cell>
          <cell r="G14">
            <v>39850742</v>
          </cell>
          <cell r="H14">
            <v>39204169</v>
          </cell>
          <cell r="I14">
            <v>39134832</v>
          </cell>
          <cell r="J14">
            <v>39808836</v>
          </cell>
          <cell r="K14">
            <v>40035351</v>
          </cell>
          <cell r="L14">
            <v>42103264</v>
          </cell>
          <cell r="M14">
            <v>43847259</v>
          </cell>
          <cell r="N14">
            <v>42175432</v>
          </cell>
        </row>
        <row r="15">
          <cell r="C15">
            <v>17964772</v>
          </cell>
          <cell r="D15">
            <v>17169026</v>
          </cell>
          <cell r="E15">
            <v>16526830</v>
          </cell>
          <cell r="F15">
            <v>16784248</v>
          </cell>
          <cell r="G15">
            <v>16178644</v>
          </cell>
          <cell r="H15">
            <v>15518167</v>
          </cell>
          <cell r="I15">
            <v>15190496</v>
          </cell>
          <cell r="J15">
            <v>14898531</v>
          </cell>
          <cell r="K15">
            <v>15000694</v>
          </cell>
          <cell r="L15">
            <v>14674240</v>
          </cell>
          <cell r="M15">
            <v>14106926</v>
          </cell>
          <cell r="N15">
            <v>13750876</v>
          </cell>
        </row>
        <row r="16">
          <cell r="C16">
            <v>134177535</v>
          </cell>
          <cell r="D16">
            <v>103548164</v>
          </cell>
          <cell r="E16">
            <v>120943145</v>
          </cell>
          <cell r="F16">
            <v>138444478</v>
          </cell>
          <cell r="G16">
            <v>147136655</v>
          </cell>
          <cell r="H16">
            <v>139613348</v>
          </cell>
          <cell r="I16">
            <v>130596611</v>
          </cell>
          <cell r="J16">
            <v>107214680</v>
          </cell>
          <cell r="K16">
            <v>98158953</v>
          </cell>
          <cell r="L16">
            <v>95999228</v>
          </cell>
          <cell r="M16">
            <v>103027282</v>
          </cell>
          <cell r="N16">
            <v>100585574</v>
          </cell>
        </row>
        <row r="17">
          <cell r="C17">
            <v>137555993</v>
          </cell>
          <cell r="D17">
            <v>120020754</v>
          </cell>
          <cell r="E17">
            <v>148187121</v>
          </cell>
          <cell r="F17">
            <v>162376636</v>
          </cell>
          <cell r="G17">
            <v>159600886</v>
          </cell>
          <cell r="H17">
            <v>162618297</v>
          </cell>
          <cell r="I17">
            <v>159967750</v>
          </cell>
          <cell r="J17">
            <v>161115734</v>
          </cell>
          <cell r="K17">
            <v>159061482</v>
          </cell>
          <cell r="L17">
            <v>178842167</v>
          </cell>
          <cell r="M17">
            <v>167767952</v>
          </cell>
          <cell r="N17">
            <v>163248706</v>
          </cell>
        </row>
        <row r="19">
          <cell r="C19">
            <v>69841846</v>
          </cell>
          <cell r="D19">
            <v>58352337</v>
          </cell>
          <cell r="E19">
            <v>67577571</v>
          </cell>
          <cell r="F19">
            <v>75710953</v>
          </cell>
          <cell r="G19">
            <v>75792649</v>
          </cell>
          <cell r="H19">
            <v>76910720</v>
          </cell>
          <cell r="I19">
            <v>79124485</v>
          </cell>
          <cell r="J19">
            <v>80862917</v>
          </cell>
          <cell r="K19">
            <v>83746321</v>
          </cell>
          <cell r="L19">
            <v>88250602</v>
          </cell>
          <cell r="M19">
            <v>90678820</v>
          </cell>
          <cell r="N19">
            <v>88481454</v>
          </cell>
        </row>
        <row r="20">
          <cell r="C20">
            <v>39201271</v>
          </cell>
          <cell r="D20">
            <v>34691933</v>
          </cell>
          <cell r="E20">
            <v>36496494</v>
          </cell>
          <cell r="F20">
            <v>40557208</v>
          </cell>
          <cell r="G20">
            <v>41180872</v>
          </cell>
          <cell r="H20">
            <v>41532474</v>
          </cell>
          <cell r="I20">
            <v>42570163</v>
          </cell>
          <cell r="J20">
            <v>42154262</v>
          </cell>
          <cell r="K20">
            <v>43213878</v>
          </cell>
          <cell r="L20">
            <v>45549954</v>
          </cell>
          <cell r="M20">
            <v>48133162</v>
          </cell>
          <cell r="N20">
            <v>48348445</v>
          </cell>
        </row>
        <row r="21">
          <cell r="C21">
            <v>116297838</v>
          </cell>
          <cell r="D21">
            <v>72693814</v>
          </cell>
          <cell r="E21">
            <v>93254359</v>
          </cell>
          <cell r="F21">
            <v>113998136</v>
          </cell>
          <cell r="G21">
            <v>108779104</v>
          </cell>
          <cell r="H21">
            <v>99565963</v>
          </cell>
          <cell r="I21">
            <v>97761170</v>
          </cell>
          <cell r="J21">
            <v>98016598</v>
          </cell>
          <cell r="K21">
            <v>92294212</v>
          </cell>
          <cell r="L21">
            <v>104320144</v>
          </cell>
          <cell r="M21">
            <v>108873334</v>
          </cell>
          <cell r="N21">
            <v>102936343</v>
          </cell>
        </row>
        <row r="22">
          <cell r="C22">
            <v>105792607</v>
          </cell>
          <cell r="D22">
            <v>80601258</v>
          </cell>
          <cell r="E22">
            <v>93542350</v>
          </cell>
          <cell r="F22">
            <v>107447436</v>
          </cell>
          <cell r="G22">
            <v>106354768</v>
          </cell>
          <cell r="H22">
            <v>106093235</v>
          </cell>
          <cell r="I22">
            <v>108609481</v>
          </cell>
          <cell r="J22">
            <v>110529894</v>
          </cell>
          <cell r="K22">
            <v>113993993</v>
          </cell>
          <cell r="L22">
            <v>121530157</v>
          </cell>
          <cell r="M22">
            <v>125772553</v>
          </cell>
          <cell r="N22">
            <v>122280795</v>
          </cell>
        </row>
        <row r="23">
          <cell r="C23">
            <v>80640700</v>
          </cell>
          <cell r="D23">
            <v>55324512</v>
          </cell>
          <cell r="E23">
            <v>64320155</v>
          </cell>
          <cell r="F23">
            <v>70285230</v>
          </cell>
          <cell r="G23">
            <v>64804645</v>
          </cell>
          <cell r="H23">
            <v>64693631</v>
          </cell>
          <cell r="I23">
            <v>67993731</v>
          </cell>
          <cell r="J23">
            <v>79130910</v>
          </cell>
          <cell r="K23">
            <v>84009602</v>
          </cell>
          <cell r="L23">
            <v>84971434</v>
          </cell>
          <cell r="M23">
            <v>90366007</v>
          </cell>
          <cell r="N23">
            <v>91264979</v>
          </cell>
        </row>
        <row r="24">
          <cell r="C24">
            <v>106844183</v>
          </cell>
          <cell r="D24">
            <v>92956397</v>
          </cell>
          <cell r="E24">
            <v>103091693</v>
          </cell>
          <cell r="F24">
            <v>113979694</v>
          </cell>
          <cell r="G24">
            <v>111301766</v>
          </cell>
          <cell r="H24">
            <v>110505407</v>
          </cell>
          <cell r="I24">
            <v>114747645</v>
          </cell>
          <cell r="J24">
            <v>111461785</v>
          </cell>
          <cell r="K24">
            <v>114646836</v>
          </cell>
          <cell r="L24">
            <v>121234795</v>
          </cell>
          <cell r="M24">
            <v>120888695</v>
          </cell>
          <cell r="N24">
            <v>118948751</v>
          </cell>
        </row>
        <row r="25">
          <cell r="C25">
            <v>237709171</v>
          </cell>
          <cell r="D25">
            <v>181107375</v>
          </cell>
          <cell r="E25">
            <v>201847304</v>
          </cell>
          <cell r="F25">
            <v>232357492</v>
          </cell>
          <cell r="G25">
            <v>235745525</v>
          </cell>
          <cell r="H25">
            <v>238406803</v>
          </cell>
          <cell r="I25">
            <v>245786985</v>
          </cell>
          <cell r="J25">
            <v>252155495</v>
          </cell>
          <cell r="K25">
            <v>261773481</v>
          </cell>
          <cell r="L25">
            <v>281189803</v>
          </cell>
          <cell r="M25">
            <v>293315915</v>
          </cell>
          <cell r="N25">
            <v>288991958</v>
          </cell>
        </row>
        <row r="26">
          <cell r="C26">
            <v>343992223</v>
          </cell>
          <cell r="D26">
            <v>269830017</v>
          </cell>
          <cell r="E26">
            <v>324031040</v>
          </cell>
          <cell r="F26">
            <v>376637578</v>
          </cell>
          <cell r="G26">
            <v>384857107</v>
          </cell>
          <cell r="H26">
            <v>389278287</v>
          </cell>
          <cell r="I26">
            <v>420293575</v>
          </cell>
          <cell r="J26">
            <v>462510138</v>
          </cell>
          <cell r="K26">
            <v>482732892</v>
          </cell>
          <cell r="L26">
            <v>497845748</v>
          </cell>
          <cell r="M26">
            <v>511945017</v>
          </cell>
          <cell r="N26">
            <v>519062155</v>
          </cell>
        </row>
        <row r="27">
          <cell r="C27">
            <v>31621756</v>
          </cell>
          <cell r="D27">
            <v>30346544</v>
          </cell>
          <cell r="E27">
            <v>32369889</v>
          </cell>
          <cell r="F27">
            <v>33147181</v>
          </cell>
          <cell r="G27">
            <v>35501510</v>
          </cell>
          <cell r="H27">
            <v>37716620</v>
          </cell>
          <cell r="I27">
            <v>41102026</v>
          </cell>
          <cell r="J27">
            <v>43211197</v>
          </cell>
          <cell r="K27">
            <v>45337705</v>
          </cell>
          <cell r="L27">
            <v>53380748</v>
          </cell>
          <cell r="M27">
            <v>50959297</v>
          </cell>
          <cell r="N27">
            <v>55733260</v>
          </cell>
        </row>
        <row r="28">
          <cell r="C28">
            <v>20209122</v>
          </cell>
          <cell r="D28">
            <v>16096027</v>
          </cell>
          <cell r="E28">
            <v>16435613</v>
          </cell>
          <cell r="F28">
            <v>17462266</v>
          </cell>
          <cell r="G28">
            <v>17908682</v>
          </cell>
          <cell r="H28">
            <v>17236993</v>
          </cell>
          <cell r="I28">
            <v>17645647</v>
          </cell>
          <cell r="J28">
            <v>18629032</v>
          </cell>
          <cell r="K28">
            <v>19359936</v>
          </cell>
          <cell r="L28">
            <v>19418770</v>
          </cell>
          <cell r="M28">
            <v>19572971</v>
          </cell>
          <cell r="N28">
            <v>19787223</v>
          </cell>
        </row>
        <row r="32">
          <cell r="C32">
            <v>12513621</v>
          </cell>
          <cell r="D32">
            <v>10636134</v>
          </cell>
          <cell r="E32">
            <v>11351106</v>
          </cell>
          <cell r="F32">
            <v>11477989</v>
          </cell>
          <cell r="G32">
            <v>10852114</v>
          </cell>
          <cell r="H32">
            <v>10756984</v>
          </cell>
          <cell r="I32">
            <v>10729717</v>
          </cell>
          <cell r="J32">
            <v>10586730</v>
          </cell>
          <cell r="K32">
            <v>9890324</v>
          </cell>
          <cell r="L32">
            <v>10392491</v>
          </cell>
          <cell r="M32">
            <v>10397951</v>
          </cell>
          <cell r="N32">
            <v>9413599</v>
          </cell>
        </row>
        <row r="33">
          <cell r="C33">
            <v>1764807035</v>
          </cell>
          <cell r="D33">
            <v>1426434456</v>
          </cell>
          <cell r="E33">
            <v>1629257132</v>
          </cell>
          <cell r="F33">
            <v>1833044262</v>
          </cell>
          <cell r="G33">
            <v>1846797607</v>
          </cell>
          <cell r="H33">
            <v>1851549687</v>
          </cell>
          <cell r="I33">
            <v>1897917114</v>
          </cell>
          <cell r="J33">
            <v>1938091573</v>
          </cell>
          <cell r="K33">
            <v>1977955667</v>
          </cell>
          <cell r="L33">
            <v>2079317116</v>
          </cell>
          <cell r="M33">
            <v>2140729080</v>
          </cell>
          <cell r="N33">
            <v>2127695295</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Tabelle1"/>
      <sheetName val="Tabelle2"/>
      <sheetName val="Tabelle3"/>
    </sheetNames>
    <sheetDataSet>
      <sheetData sheetId="0">
        <row r="7">
          <cell r="G7">
            <v>721957.938</v>
          </cell>
          <cell r="H7">
            <v>685660.518</v>
          </cell>
          <cell r="I7">
            <v>468717.111</v>
          </cell>
          <cell r="J7">
            <v>413788.536</v>
          </cell>
          <cell r="K7">
            <v>341320.695</v>
          </cell>
          <cell r="L7">
            <v>205576.965</v>
          </cell>
          <cell r="M7">
            <v>196793.52</v>
          </cell>
          <cell r="N7">
            <v>196843.3</v>
          </cell>
          <cell r="O7">
            <v>216787.434</v>
          </cell>
          <cell r="P7">
            <v>247408.889</v>
          </cell>
          <cell r="Q7">
            <v>252477.461</v>
          </cell>
        </row>
        <row r="8">
          <cell r="G8">
            <v>33198.606</v>
          </cell>
          <cell r="H8">
            <v>33678.576</v>
          </cell>
          <cell r="I8">
            <v>29060.74</v>
          </cell>
          <cell r="J8">
            <v>23134.272</v>
          </cell>
          <cell r="K8">
            <v>24892.605</v>
          </cell>
          <cell r="L8">
            <v>34592.565</v>
          </cell>
          <cell r="M8">
            <v>42886.018</v>
          </cell>
          <cell r="N8">
            <v>41493.861</v>
          </cell>
          <cell r="O8">
            <v>39869.557</v>
          </cell>
          <cell r="P8">
            <v>51406.03</v>
          </cell>
          <cell r="Q8">
            <v>61151.174</v>
          </cell>
        </row>
        <row r="10">
          <cell r="G10">
            <v>307653.962</v>
          </cell>
          <cell r="H10">
            <v>310529.989</v>
          </cell>
          <cell r="I10">
            <v>295227.72</v>
          </cell>
          <cell r="J10">
            <v>340646.122</v>
          </cell>
          <cell r="K10">
            <v>345222.528</v>
          </cell>
          <cell r="L10">
            <v>372082.74</v>
          </cell>
          <cell r="M10">
            <v>320614.524</v>
          </cell>
          <cell r="N10">
            <v>351022.554</v>
          </cell>
          <cell r="O10">
            <v>353462.752</v>
          </cell>
          <cell r="P10">
            <v>398614.32</v>
          </cell>
          <cell r="Q10">
            <v>423488.064</v>
          </cell>
        </row>
        <row r="11">
          <cell r="G11">
            <v>1062810.506</v>
          </cell>
          <cell r="H11">
            <v>1029869.083</v>
          </cell>
          <cell r="I11">
            <v>793005.571</v>
          </cell>
          <cell r="J11">
            <v>777568.93</v>
          </cell>
          <cell r="K11">
            <v>711435.828</v>
          </cell>
          <cell r="L11">
            <v>612252.27</v>
          </cell>
          <cell r="M11">
            <v>560294.062</v>
          </cell>
          <cell r="N11">
            <v>589359.715</v>
          </cell>
          <cell r="O11">
            <v>610119.743</v>
          </cell>
          <cell r="P11">
            <v>697429.239</v>
          </cell>
          <cell r="Q11">
            <v>737116.699</v>
          </cell>
          <cell r="R11">
            <v>747709.308</v>
          </cell>
        </row>
        <row r="12">
          <cell r="G12">
            <v>2031536.788</v>
          </cell>
          <cell r="H12">
            <v>1871337.264</v>
          </cell>
          <cell r="I12">
            <v>1778826.27</v>
          </cell>
          <cell r="J12">
            <v>1952356.864</v>
          </cell>
          <cell r="K12">
            <v>2055600.544</v>
          </cell>
          <cell r="L12">
            <v>2081991.456</v>
          </cell>
          <cell r="M12">
            <v>2223007.091</v>
          </cell>
          <cell r="N12">
            <v>2418826.788</v>
          </cell>
          <cell r="O12">
            <v>2729109.74</v>
          </cell>
          <cell r="P12">
            <v>3048975.468</v>
          </cell>
          <cell r="Q12">
            <v>3468881.988</v>
          </cell>
        </row>
        <row r="13">
          <cell r="G13">
            <v>29670.986</v>
          </cell>
          <cell r="H13">
            <v>30654.658</v>
          </cell>
          <cell r="I13">
            <v>32613.282</v>
          </cell>
          <cell r="J13">
            <v>34842.43</v>
          </cell>
          <cell r="K13">
            <v>35339.574</v>
          </cell>
          <cell r="L13">
            <v>55995.765</v>
          </cell>
          <cell r="M13">
            <v>37948.412</v>
          </cell>
          <cell r="N13">
            <v>37078.538</v>
          </cell>
          <cell r="O13">
            <v>40850.912</v>
          </cell>
          <cell r="P13">
            <v>41725.394</v>
          </cell>
          <cell r="Q13">
            <v>57519.018</v>
          </cell>
        </row>
        <row r="14">
          <cell r="G14">
            <v>437098.248</v>
          </cell>
          <cell r="H14">
            <v>401963.275</v>
          </cell>
          <cell r="I14">
            <v>348582.549</v>
          </cell>
          <cell r="J14">
            <v>346205.64</v>
          </cell>
          <cell r="K14">
            <v>386162.8</v>
          </cell>
          <cell r="L14">
            <v>368255.134</v>
          </cell>
          <cell r="M14">
            <v>348296.78</v>
          </cell>
          <cell r="N14">
            <v>333409.325</v>
          </cell>
          <cell r="O14">
            <v>364902.468</v>
          </cell>
          <cell r="P14">
            <v>408685.989</v>
          </cell>
          <cell r="Q14">
            <v>408196.26</v>
          </cell>
        </row>
        <row r="15">
          <cell r="G15">
            <v>56238.755</v>
          </cell>
          <cell r="H15">
            <v>56979.945</v>
          </cell>
          <cell r="I15">
            <v>43095.928</v>
          </cell>
          <cell r="J15">
            <v>42922.508</v>
          </cell>
          <cell r="K15">
            <v>42302.584</v>
          </cell>
          <cell r="L15">
            <v>39923.388</v>
          </cell>
          <cell r="M15">
            <v>37605.544</v>
          </cell>
          <cell r="N15">
            <v>36768.272</v>
          </cell>
          <cell r="O15">
            <v>46300.24</v>
          </cell>
          <cell r="P15">
            <v>46269.475</v>
          </cell>
          <cell r="Q15">
            <v>46163.275</v>
          </cell>
        </row>
        <row r="16">
          <cell r="G16">
            <v>32934.024</v>
          </cell>
          <cell r="H16">
            <v>29181.52</v>
          </cell>
          <cell r="I16">
            <v>25047.995</v>
          </cell>
          <cell r="J16">
            <v>25042.801</v>
          </cell>
          <cell r="K16">
            <v>26404.182</v>
          </cell>
          <cell r="L16">
            <v>25262.118</v>
          </cell>
          <cell r="M16">
            <v>22519.833</v>
          </cell>
          <cell r="N16">
            <v>22053.563</v>
          </cell>
          <cell r="O16">
            <v>24927.696</v>
          </cell>
          <cell r="P16">
            <v>24174.856</v>
          </cell>
          <cell r="Q16">
            <v>26087.128</v>
          </cell>
        </row>
        <row r="17">
          <cell r="G17">
            <v>346357.286</v>
          </cell>
          <cell r="H17">
            <v>321181.86</v>
          </cell>
          <cell r="I17">
            <v>275077.901</v>
          </cell>
          <cell r="J17">
            <v>278575.481</v>
          </cell>
          <cell r="K17">
            <v>308743.06</v>
          </cell>
          <cell r="L17">
            <v>358094.13</v>
          </cell>
          <cell r="M17">
            <v>374285.45</v>
          </cell>
          <cell r="N17">
            <v>402138.906</v>
          </cell>
          <cell r="O17">
            <v>454701.005</v>
          </cell>
          <cell r="P17">
            <v>544259.436</v>
          </cell>
          <cell r="Q17">
            <v>585218.22</v>
          </cell>
        </row>
        <row r="18">
          <cell r="G18">
            <v>1290675.554</v>
          </cell>
          <cell r="H18">
            <v>1190274.529</v>
          </cell>
          <cell r="I18">
            <v>1120023.879</v>
          </cell>
          <cell r="J18">
            <v>1219158.584</v>
          </cell>
          <cell r="K18">
            <v>1376430.559</v>
          </cell>
          <cell r="L18">
            <v>1378798.483</v>
          </cell>
          <cell r="M18">
            <v>1533369.005</v>
          </cell>
          <cell r="N18">
            <v>1624654.98</v>
          </cell>
          <cell r="O18">
            <v>1857896.532</v>
          </cell>
          <cell r="P18">
            <v>2269916.805</v>
          </cell>
          <cell r="Q18">
            <v>2339938.59</v>
          </cell>
        </row>
        <row r="19">
          <cell r="G19">
            <v>345913.317</v>
          </cell>
          <cell r="H19">
            <v>357105.807</v>
          </cell>
          <cell r="I19">
            <v>335499.104</v>
          </cell>
          <cell r="J19">
            <v>308067.795</v>
          </cell>
          <cell r="K19">
            <v>341389.08</v>
          </cell>
          <cell r="L19">
            <v>333453.08</v>
          </cell>
          <cell r="M19">
            <v>399076.01</v>
          </cell>
          <cell r="N19">
            <v>410419.53</v>
          </cell>
          <cell r="O19">
            <v>459193.878</v>
          </cell>
          <cell r="P19">
            <v>466435.134</v>
          </cell>
          <cell r="Q19">
            <v>501609.312</v>
          </cell>
        </row>
        <row r="20">
          <cell r="G20">
            <v>397625.116</v>
          </cell>
          <cell r="H20">
            <v>388466.764</v>
          </cell>
          <cell r="I20">
            <v>529160.382</v>
          </cell>
          <cell r="J20">
            <v>529223.142</v>
          </cell>
          <cell r="K20">
            <v>628191.046</v>
          </cell>
          <cell r="L20">
            <v>395191.696</v>
          </cell>
          <cell r="M20">
            <v>663850.308</v>
          </cell>
          <cell r="N20">
            <v>931592.832</v>
          </cell>
          <cell r="O20">
            <v>824301.667</v>
          </cell>
          <cell r="P20">
            <v>872475.373</v>
          </cell>
          <cell r="Q20">
            <v>720192.654</v>
          </cell>
        </row>
        <row r="21">
          <cell r="G21">
            <v>4101550.526</v>
          </cell>
          <cell r="H21">
            <v>3855472.8</v>
          </cell>
          <cell r="I21">
            <v>3319790.319</v>
          </cell>
          <cell r="J21">
            <v>3634731.152</v>
          </cell>
          <cell r="K21">
            <v>4194139.05</v>
          </cell>
          <cell r="L21">
            <v>3972584.865</v>
          </cell>
          <cell r="M21">
            <v>4062975.719</v>
          </cell>
          <cell r="N21">
            <v>4195125.761</v>
          </cell>
          <cell r="O21">
            <v>4569984.15</v>
          </cell>
          <cell r="P21">
            <v>5562397.416</v>
          </cell>
          <cell r="Q21">
            <v>5987133.1</v>
          </cell>
        </row>
        <row r="22">
          <cell r="G22">
            <v>993938.358</v>
          </cell>
          <cell r="H22">
            <v>978533.14</v>
          </cell>
          <cell r="I22">
            <v>858174.705</v>
          </cell>
          <cell r="J22">
            <v>853699.392</v>
          </cell>
          <cell r="K22">
            <v>920399.193</v>
          </cell>
          <cell r="L22">
            <v>937561.152</v>
          </cell>
          <cell r="M22">
            <v>1059308.026</v>
          </cell>
          <cell r="N22">
            <v>1107113.432</v>
          </cell>
          <cell r="O22">
            <v>1254995.511</v>
          </cell>
          <cell r="P22">
            <v>1443509.518</v>
          </cell>
          <cell r="Q22">
            <v>1676710.512</v>
          </cell>
        </row>
        <row r="23">
          <cell r="G23">
            <v>1979469.58</v>
          </cell>
          <cell r="H23">
            <v>1839665.829</v>
          </cell>
          <cell r="I23">
            <v>1565773.356</v>
          </cell>
          <cell r="J23">
            <v>1692470.385</v>
          </cell>
          <cell r="K23">
            <v>1774673.1</v>
          </cell>
          <cell r="L23">
            <v>1640772.595</v>
          </cell>
          <cell r="M23">
            <v>1837013.808</v>
          </cell>
          <cell r="N23">
            <v>1893269.28</v>
          </cell>
          <cell r="O23">
            <v>2024764.44</v>
          </cell>
          <cell r="P23">
            <v>2457926.49</v>
          </cell>
          <cell r="Q23">
            <v>2620140.19</v>
          </cell>
        </row>
        <row r="24">
          <cell r="G24">
            <v>3562736.792</v>
          </cell>
          <cell r="H24">
            <v>3865508.92</v>
          </cell>
          <cell r="I24">
            <v>3077162.92</v>
          </cell>
          <cell r="J24">
            <v>3450639.008</v>
          </cell>
          <cell r="K24">
            <v>3863271.636</v>
          </cell>
          <cell r="L24">
            <v>3687833.055</v>
          </cell>
          <cell r="M24">
            <v>3923125.29</v>
          </cell>
          <cell r="N24">
            <v>4459545.858</v>
          </cell>
          <cell r="O24">
            <v>4517727.445</v>
          </cell>
          <cell r="P24">
            <v>5349771.522</v>
          </cell>
          <cell r="Q24">
            <v>5838568.892</v>
          </cell>
        </row>
        <row r="25">
          <cell r="G25">
            <v>1010096.64</v>
          </cell>
          <cell r="H25">
            <v>1071032.85</v>
          </cell>
          <cell r="I25">
            <v>943997.561</v>
          </cell>
          <cell r="J25">
            <v>921040.992</v>
          </cell>
          <cell r="K25">
            <v>1001983.853</v>
          </cell>
          <cell r="L25">
            <v>979028.7</v>
          </cell>
          <cell r="M25">
            <v>1135000.395</v>
          </cell>
          <cell r="N25">
            <v>1229582.655</v>
          </cell>
          <cell r="O25">
            <v>1355524.992</v>
          </cell>
          <cell r="P25">
            <v>1595178.289</v>
          </cell>
          <cell r="Q25">
            <v>1776565.314</v>
          </cell>
        </row>
        <row r="26">
          <cell r="G26">
            <v>1229760.666</v>
          </cell>
          <cell r="H26">
            <v>1312156.674</v>
          </cell>
          <cell r="I26">
            <v>1153358.088</v>
          </cell>
          <cell r="J26">
            <v>931685.142</v>
          </cell>
          <cell r="K26">
            <v>1137072.65</v>
          </cell>
          <cell r="L26">
            <v>1128460.172</v>
          </cell>
          <cell r="M26">
            <v>1302544.056</v>
          </cell>
          <cell r="N26">
            <v>1359806.736</v>
          </cell>
          <cell r="O26">
            <v>1607966.091</v>
          </cell>
          <cell r="P26">
            <v>1785507.651</v>
          </cell>
          <cell r="Q26">
            <v>1772627.024</v>
          </cell>
        </row>
        <row r="27">
          <cell r="G27">
            <v>46968.465</v>
          </cell>
          <cell r="H27">
            <v>48907.176</v>
          </cell>
          <cell r="I27">
            <v>43540.959</v>
          </cell>
          <cell r="J27">
            <v>35601.576</v>
          </cell>
          <cell r="K27">
            <v>49793.232</v>
          </cell>
          <cell r="L27">
            <v>29181.842</v>
          </cell>
          <cell r="M27">
            <v>30708.838</v>
          </cell>
          <cell r="N27">
            <v>32275.982</v>
          </cell>
          <cell r="O27">
            <v>33068.602</v>
          </cell>
          <cell r="P27">
            <v>33034.894</v>
          </cell>
          <cell r="Q27">
            <v>52122.015</v>
          </cell>
        </row>
        <row r="28">
          <cell r="G28">
            <v>620486.624</v>
          </cell>
          <cell r="H28">
            <v>652916.664</v>
          </cell>
          <cell r="I28">
            <v>580402.872</v>
          </cell>
          <cell r="J28">
            <v>527578.86</v>
          </cell>
          <cell r="K28">
            <v>546679.71</v>
          </cell>
          <cell r="L28">
            <v>595857.353</v>
          </cell>
          <cell r="M28">
            <v>595874.531</v>
          </cell>
          <cell r="N28">
            <v>649856.704</v>
          </cell>
          <cell r="O28">
            <v>657134.8</v>
          </cell>
          <cell r="P28">
            <v>837984.32</v>
          </cell>
          <cell r="Q28">
            <v>804258.024</v>
          </cell>
        </row>
        <row r="29">
          <cell r="G29">
            <v>226957.734</v>
          </cell>
          <cell r="H29">
            <v>214303.272</v>
          </cell>
          <cell r="I29">
            <v>214086.786</v>
          </cell>
          <cell r="J29">
            <v>236239.115</v>
          </cell>
          <cell r="K29">
            <v>261916.602</v>
          </cell>
          <cell r="L29">
            <v>206844.985</v>
          </cell>
          <cell r="M29">
            <v>246605.496</v>
          </cell>
          <cell r="N29">
            <v>267800.28</v>
          </cell>
          <cell r="O29">
            <v>322905.982</v>
          </cell>
          <cell r="P29">
            <v>346157.798</v>
          </cell>
          <cell r="Q29">
            <v>431563.784</v>
          </cell>
        </row>
        <row r="30">
          <cell r="G30">
            <v>170112.075</v>
          </cell>
          <cell r="H30">
            <v>181380.143</v>
          </cell>
          <cell r="I30">
            <v>162412.344</v>
          </cell>
          <cell r="J30">
            <v>159298.575</v>
          </cell>
          <cell r="K30">
            <v>160948.605</v>
          </cell>
          <cell r="L30">
            <v>160862.93</v>
          </cell>
          <cell r="M30">
            <v>197860.848</v>
          </cell>
          <cell r="N30">
            <v>202700.112</v>
          </cell>
          <cell r="O30">
            <v>213894.6</v>
          </cell>
          <cell r="P30">
            <v>278272.218</v>
          </cell>
          <cell r="Q30">
            <v>303047.115</v>
          </cell>
        </row>
        <row r="31">
          <cell r="G31">
            <v>1399572.36</v>
          </cell>
          <cell r="H31">
            <v>1437689.925</v>
          </cell>
          <cell r="I31">
            <v>1348130.442</v>
          </cell>
          <cell r="J31">
            <v>3441926.208</v>
          </cell>
          <cell r="K31">
            <v>1594612.134</v>
          </cell>
          <cell r="L31">
            <v>1634617.128</v>
          </cell>
          <cell r="M31">
            <v>1681351.494</v>
          </cell>
          <cell r="N31">
            <v>1790115.444</v>
          </cell>
          <cell r="O31">
            <v>2207257.731</v>
          </cell>
          <cell r="P31">
            <v>2362615.493</v>
          </cell>
          <cell r="Q31">
            <v>2554339.011</v>
          </cell>
        </row>
        <row r="32">
          <cell r="G32">
            <v>186573.42</v>
          </cell>
          <cell r="H32">
            <v>197070.084</v>
          </cell>
          <cell r="I32">
            <v>221039.91</v>
          </cell>
          <cell r="J32">
            <v>185194.597</v>
          </cell>
          <cell r="K32">
            <v>208422.606</v>
          </cell>
          <cell r="L32">
            <v>166477.752</v>
          </cell>
          <cell r="M32">
            <v>200575.361</v>
          </cell>
          <cell r="N32">
            <v>197155.294</v>
          </cell>
          <cell r="O32">
            <v>224738.486</v>
          </cell>
          <cell r="P32">
            <v>270091.784</v>
          </cell>
          <cell r="Q32">
            <v>292816.464</v>
          </cell>
        </row>
        <row r="33">
          <cell r="G33">
            <v>321380.616</v>
          </cell>
          <cell r="H33">
            <v>309425.094</v>
          </cell>
          <cell r="I33">
            <v>280324.24</v>
          </cell>
          <cell r="J33">
            <v>228529.616</v>
          </cell>
          <cell r="K33">
            <v>246379.041</v>
          </cell>
          <cell r="L33">
            <v>232567.632</v>
          </cell>
          <cell r="M33">
            <v>247478.18</v>
          </cell>
          <cell r="N33">
            <v>249844.93</v>
          </cell>
          <cell r="O33">
            <v>284305.329</v>
          </cell>
          <cell r="P33">
            <v>302666.749</v>
          </cell>
          <cell r="Q33">
            <v>319535.436</v>
          </cell>
        </row>
        <row r="34">
          <cell r="G34">
            <v>46667.072</v>
          </cell>
          <cell r="H34">
            <v>49456.944</v>
          </cell>
          <cell r="I34">
            <v>38763.816</v>
          </cell>
          <cell r="J34">
            <v>49979.832</v>
          </cell>
          <cell r="K34">
            <v>52661.818</v>
          </cell>
          <cell r="L34">
            <v>57637.558</v>
          </cell>
          <cell r="M34">
            <v>69565.409</v>
          </cell>
          <cell r="N34">
            <v>89058.774</v>
          </cell>
          <cell r="O34">
            <v>105931.075</v>
          </cell>
          <cell r="P34">
            <v>128108.482</v>
          </cell>
          <cell r="Q34">
            <v>149161.946</v>
          </cell>
        </row>
        <row r="35">
          <cell r="G35">
            <v>20864321.002</v>
          </cell>
          <cell r="H35">
            <v>20660665.137</v>
          </cell>
          <cell r="I35">
            <v>18294885.608</v>
          </cell>
          <cell r="J35">
            <v>21085009.695</v>
          </cell>
          <cell r="K35">
            <v>21213516.659</v>
          </cell>
          <cell r="L35">
            <v>20467252.969</v>
          </cell>
          <cell r="M35">
            <v>22229945.884</v>
          </cell>
          <cell r="N35">
            <v>23940193.976</v>
          </cell>
          <cell r="O35">
            <v>26182383.372</v>
          </cell>
          <cell r="P35">
            <v>30476140.554</v>
          </cell>
          <cell r="Q35">
            <v>32732395.272</v>
          </cell>
        </row>
      </sheetData>
      <sheetData sheetId="1"/>
      <sheetData sheetId="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42251-0004"/>
      <sheetName val="Tabelle1"/>
    </sheetNames>
    <sheetDataSet>
      <sheetData sheetId="0"/>
      <sheetData sheetId="1">
        <row r="33">
          <cell r="C33">
            <v>220883.08</v>
          </cell>
          <cell r="D33">
            <v>198312.219</v>
          </cell>
          <cell r="E33">
            <v>220909.864</v>
          </cell>
          <cell r="F33">
            <v>189263.74</v>
          </cell>
          <cell r="G33">
            <v>180523.161</v>
          </cell>
          <cell r="H33">
            <v>179331.225</v>
          </cell>
          <cell r="I33">
            <v>171683.079</v>
          </cell>
          <cell r="J33">
            <v>105377.52</v>
          </cell>
          <cell r="K33">
            <v>109123.112</v>
          </cell>
          <cell r="L33">
            <v>118420.804</v>
          </cell>
        </row>
        <row r="34">
          <cell r="C34">
            <v>61510.528</v>
          </cell>
          <cell r="D34">
            <v>64754.558</v>
          </cell>
          <cell r="E34">
            <v>66879.936</v>
          </cell>
          <cell r="F34">
            <v>75999.576</v>
          </cell>
          <cell r="G34">
            <v>64927.74</v>
          </cell>
          <cell r="H34">
            <v>65647.185</v>
          </cell>
          <cell r="I34">
            <v>69063.96</v>
          </cell>
          <cell r="J34">
            <v>50781.006</v>
          </cell>
          <cell r="K34">
            <v>54545.458</v>
          </cell>
          <cell r="L34">
            <v>57712.952</v>
          </cell>
        </row>
        <row r="36">
          <cell r="C36">
            <v>465315.7</v>
          </cell>
          <cell r="D36">
            <v>404498.948</v>
          </cell>
          <cell r="E36">
            <v>429624.939</v>
          </cell>
          <cell r="F36">
            <v>500141.04</v>
          </cell>
          <cell r="G36">
            <v>469287.72</v>
          </cell>
          <cell r="H36">
            <v>476346.242</v>
          </cell>
          <cell r="I36">
            <v>514002.534</v>
          </cell>
          <cell r="J36">
            <v>480977.983</v>
          </cell>
          <cell r="K36">
            <v>453375.714</v>
          </cell>
          <cell r="L36">
            <v>486832.145</v>
          </cell>
        </row>
        <row r="38">
          <cell r="C38">
            <v>3402904.824</v>
          </cell>
          <cell r="D38">
            <v>3354231.322</v>
          </cell>
          <cell r="E38">
            <v>3376946.95</v>
          </cell>
          <cell r="F38">
            <v>3501545.736</v>
          </cell>
          <cell r="G38">
            <v>3696590.664</v>
          </cell>
          <cell r="H38">
            <v>3855660.576</v>
          </cell>
          <cell r="I38">
            <v>3710266.942</v>
          </cell>
          <cell r="J38">
            <v>3586724.65</v>
          </cell>
          <cell r="K38">
            <v>3385299.771</v>
          </cell>
          <cell r="L38">
            <v>3427507.12</v>
          </cell>
        </row>
        <row r="39">
          <cell r="C39">
            <v>557066.916</v>
          </cell>
          <cell r="D39">
            <v>523267.864</v>
          </cell>
          <cell r="E39">
            <v>536556.057</v>
          </cell>
          <cell r="F39">
            <v>563787.36</v>
          </cell>
          <cell r="G39">
            <v>531163.164</v>
          </cell>
          <cell r="H39">
            <v>555666.39</v>
          </cell>
          <cell r="I39">
            <v>535849.048</v>
          </cell>
          <cell r="J39">
            <v>522506.646</v>
          </cell>
          <cell r="K39">
            <v>494490.95</v>
          </cell>
          <cell r="L39">
            <v>496265.775</v>
          </cell>
        </row>
        <row r="40">
          <cell r="C40">
            <v>51861.459</v>
          </cell>
          <cell r="D40">
            <v>50875.584</v>
          </cell>
          <cell r="E40">
            <v>50572.77</v>
          </cell>
          <cell r="F40">
            <v>71594.78</v>
          </cell>
          <cell r="G40">
            <v>53162.121</v>
          </cell>
          <cell r="H40">
            <v>52060.86</v>
          </cell>
          <cell r="I40">
            <v>53644.404</v>
          </cell>
          <cell r="J40">
            <v>56026.926</v>
          </cell>
          <cell r="K40">
            <v>35906.652</v>
          </cell>
          <cell r="L40">
            <v>37016.082</v>
          </cell>
        </row>
        <row r="41">
          <cell r="C41">
            <v>429973.855</v>
          </cell>
          <cell r="D41">
            <v>360802.377</v>
          </cell>
          <cell r="E41">
            <v>407082.621</v>
          </cell>
          <cell r="F41">
            <v>442174.161</v>
          </cell>
          <cell r="G41">
            <v>429263.796</v>
          </cell>
          <cell r="H41">
            <v>424134.72</v>
          </cell>
          <cell r="I41">
            <v>380209.896</v>
          </cell>
          <cell r="J41">
            <v>379462.208</v>
          </cell>
          <cell r="K41">
            <v>348058.783</v>
          </cell>
          <cell r="L41">
            <v>342379.576</v>
          </cell>
        </row>
        <row r="42">
          <cell r="C42">
            <v>50723.388</v>
          </cell>
          <cell r="D42">
            <v>44907.354</v>
          </cell>
          <cell r="E42">
            <v>45675.174</v>
          </cell>
          <cell r="F42">
            <v>51164.31</v>
          </cell>
          <cell r="G42">
            <v>49238.748</v>
          </cell>
          <cell r="H42">
            <v>48140.016</v>
          </cell>
          <cell r="I42">
            <v>56152.887</v>
          </cell>
          <cell r="J42">
            <v>46834.122</v>
          </cell>
          <cell r="K42">
            <v>38849.97</v>
          </cell>
          <cell r="L42">
            <v>46503.264</v>
          </cell>
        </row>
        <row r="43">
          <cell r="C43">
            <v>25832.76</v>
          </cell>
          <cell r="D43">
            <v>21310.04</v>
          </cell>
          <cell r="E43">
            <v>21591.765</v>
          </cell>
          <cell r="F43">
            <v>23612.22</v>
          </cell>
          <cell r="G43">
            <v>24959.03</v>
          </cell>
          <cell r="H43">
            <v>27890.621</v>
          </cell>
          <cell r="I43">
            <v>24625.377</v>
          </cell>
          <cell r="J43">
            <v>24548.868</v>
          </cell>
          <cell r="K43">
            <v>25927.07</v>
          </cell>
          <cell r="L43">
            <v>24665.08</v>
          </cell>
        </row>
        <row r="44">
          <cell r="C44">
            <v>622734.174</v>
          </cell>
          <cell r="D44">
            <v>597139.714</v>
          </cell>
          <cell r="E44">
            <v>635711.726</v>
          </cell>
          <cell r="F44">
            <v>706065.265</v>
          </cell>
          <cell r="G44">
            <v>649815.752</v>
          </cell>
          <cell r="H44">
            <v>693262.22</v>
          </cell>
          <cell r="I44">
            <v>687058.264</v>
          </cell>
          <cell r="J44">
            <v>632952.73</v>
          </cell>
          <cell r="K44">
            <v>559715.772</v>
          </cell>
          <cell r="L44">
            <v>552656.655</v>
          </cell>
        </row>
        <row r="45">
          <cell r="C45">
            <v>2742044.566</v>
          </cell>
          <cell r="D45">
            <v>2490494.572</v>
          </cell>
          <cell r="E45">
            <v>2565821.544</v>
          </cell>
          <cell r="F45">
            <v>2642053.824</v>
          </cell>
          <cell r="G45">
            <v>2709850.456</v>
          </cell>
          <cell r="H45">
            <v>2587475.154</v>
          </cell>
          <cell r="I45">
            <v>2348089.92</v>
          </cell>
          <cell r="J45">
            <v>2189485.98</v>
          </cell>
          <cell r="K45">
            <v>1881661.497</v>
          </cell>
          <cell r="L45">
            <v>1894646.88</v>
          </cell>
        </row>
        <row r="46">
          <cell r="C46">
            <v>431154.528</v>
          </cell>
          <cell r="D46">
            <v>412056.624</v>
          </cell>
          <cell r="E46">
            <v>396643.92</v>
          </cell>
          <cell r="F46">
            <v>419606.2</v>
          </cell>
          <cell r="G46">
            <v>420644.744</v>
          </cell>
          <cell r="H46">
            <v>450026.843</v>
          </cell>
          <cell r="I46">
            <v>425333.888</v>
          </cell>
          <cell r="J46">
            <v>387361.806</v>
          </cell>
          <cell r="K46">
            <v>375017.35</v>
          </cell>
          <cell r="L46">
            <v>381530.24</v>
          </cell>
        </row>
        <row r="47">
          <cell r="C47">
            <v>805065.21</v>
          </cell>
          <cell r="D47">
            <v>828385.312</v>
          </cell>
          <cell r="E47">
            <v>967545.16</v>
          </cell>
          <cell r="F47">
            <v>1246000.302</v>
          </cell>
          <cell r="G47">
            <v>1177093.24</v>
          </cell>
          <cell r="H47">
            <v>977293.436</v>
          </cell>
          <cell r="I47">
            <v>1044772.888</v>
          </cell>
          <cell r="J47">
            <v>857717.44</v>
          </cell>
          <cell r="K47">
            <v>588953.718</v>
          </cell>
          <cell r="L47">
            <v>863993.052</v>
          </cell>
        </row>
        <row r="48">
          <cell r="C48">
            <v>6877799.65</v>
          </cell>
          <cell r="D48">
            <v>6121058.454</v>
          </cell>
          <cell r="E48">
            <v>7112981.808</v>
          </cell>
          <cell r="F48">
            <v>7144571.984</v>
          </cell>
          <cell r="G48">
            <v>7341640.756</v>
          </cell>
          <cell r="H48">
            <v>7480441.662</v>
          </cell>
          <cell r="I48">
            <v>6718645.5</v>
          </cell>
          <cell r="J48">
            <v>5961282.158</v>
          </cell>
          <cell r="K48">
            <v>5089967.424</v>
          </cell>
          <cell r="L48">
            <v>5544107.177</v>
          </cell>
        </row>
        <row r="50">
          <cell r="C50">
            <v>1815887.996</v>
          </cell>
          <cell r="D50">
            <v>1750570.11</v>
          </cell>
          <cell r="E50">
            <v>1824594.417</v>
          </cell>
          <cell r="F50">
            <v>2119906.684</v>
          </cell>
          <cell r="G50">
            <v>2122194.172</v>
          </cell>
          <cell r="H50">
            <v>2230410.88</v>
          </cell>
          <cell r="I50">
            <v>2215485.58</v>
          </cell>
          <cell r="J50">
            <v>2183298.759</v>
          </cell>
          <cell r="K50">
            <v>2009911.704</v>
          </cell>
          <cell r="L50">
            <v>2118014.448</v>
          </cell>
        </row>
        <row r="51">
          <cell r="C51">
            <v>2822491.512</v>
          </cell>
          <cell r="D51">
            <v>2567203.042</v>
          </cell>
          <cell r="E51">
            <v>2664244.062</v>
          </cell>
          <cell r="F51">
            <v>2920118.976</v>
          </cell>
          <cell r="G51">
            <v>3088565.4</v>
          </cell>
          <cell r="H51">
            <v>3031870.602</v>
          </cell>
          <cell r="I51">
            <v>2937341.247</v>
          </cell>
          <cell r="J51">
            <v>2655718.506</v>
          </cell>
          <cell r="K51">
            <v>2419977.168</v>
          </cell>
          <cell r="L51">
            <v>2414147.562</v>
          </cell>
        </row>
        <row r="52">
          <cell r="C52">
            <v>6977870.28</v>
          </cell>
          <cell r="D52">
            <v>6033586.562</v>
          </cell>
          <cell r="E52">
            <v>6621059.489</v>
          </cell>
          <cell r="F52">
            <v>5813904.936</v>
          </cell>
          <cell r="G52">
            <v>5874071.616</v>
          </cell>
          <cell r="H52">
            <v>5973957.78</v>
          </cell>
          <cell r="I52">
            <v>4692536.16</v>
          </cell>
          <cell r="J52">
            <v>4998846.498</v>
          </cell>
          <cell r="K52">
            <v>4707004.812</v>
          </cell>
          <cell r="L52">
            <v>5111687.056</v>
          </cell>
        </row>
        <row r="53">
          <cell r="C53">
            <v>2010059.533</v>
          </cell>
          <cell r="D53">
            <v>1773227.676</v>
          </cell>
          <cell r="E53">
            <v>2057931.7</v>
          </cell>
          <cell r="F53">
            <v>2363843.592</v>
          </cell>
          <cell r="G53">
            <v>2339804.896</v>
          </cell>
          <cell r="H53">
            <v>2546237.64</v>
          </cell>
          <cell r="I53">
            <v>2606627.544</v>
          </cell>
          <cell r="J53">
            <v>2431657.668</v>
          </cell>
          <cell r="K53">
            <v>2393873.853</v>
          </cell>
          <cell r="L53">
            <v>2552133.297</v>
          </cell>
        </row>
        <row r="54">
          <cell r="C54">
            <v>645125.6</v>
          </cell>
          <cell r="D54">
            <v>553245.12</v>
          </cell>
          <cell r="E54">
            <v>643201.55</v>
          </cell>
          <cell r="F54">
            <v>702852.3</v>
          </cell>
          <cell r="G54">
            <v>712851.095</v>
          </cell>
          <cell r="H54">
            <v>711629.941</v>
          </cell>
          <cell r="I54">
            <v>747931.041</v>
          </cell>
          <cell r="J54">
            <v>712178.19</v>
          </cell>
          <cell r="K54">
            <v>756086.418</v>
          </cell>
          <cell r="L54">
            <v>679771.472</v>
          </cell>
        </row>
        <row r="55">
          <cell r="C55">
            <v>961597.647</v>
          </cell>
          <cell r="D55">
            <v>929563.97</v>
          </cell>
          <cell r="E55">
            <v>927825.237</v>
          </cell>
          <cell r="F55">
            <v>1139796.94</v>
          </cell>
          <cell r="G55">
            <v>1113017.66</v>
          </cell>
          <cell r="H55">
            <v>1105054.07</v>
          </cell>
          <cell r="I55">
            <v>1032728.805</v>
          </cell>
          <cell r="J55">
            <v>1003156.065</v>
          </cell>
          <cell r="K55">
            <v>917174.688</v>
          </cell>
          <cell r="L55">
            <v>969878.36</v>
          </cell>
        </row>
        <row r="56">
          <cell r="C56">
            <v>2139382.539</v>
          </cell>
          <cell r="D56">
            <v>1811073.75</v>
          </cell>
          <cell r="E56">
            <v>2018473.04</v>
          </cell>
          <cell r="F56">
            <v>2323574.92</v>
          </cell>
          <cell r="G56">
            <v>2357455.25</v>
          </cell>
          <cell r="H56">
            <v>2384068.03</v>
          </cell>
          <cell r="I56">
            <v>2457869.85</v>
          </cell>
          <cell r="J56">
            <v>2269399.455</v>
          </cell>
          <cell r="K56">
            <v>2355961.329</v>
          </cell>
          <cell r="L56">
            <v>2249518.424</v>
          </cell>
        </row>
        <row r="57">
          <cell r="C57">
            <v>2751937.784</v>
          </cell>
          <cell r="D57">
            <v>2428470.153</v>
          </cell>
          <cell r="E57">
            <v>2592248.32</v>
          </cell>
          <cell r="F57">
            <v>2636463.046</v>
          </cell>
          <cell r="G57">
            <v>3078856.856</v>
          </cell>
          <cell r="H57">
            <v>3114226.296</v>
          </cell>
          <cell r="I57">
            <v>2942055.025</v>
          </cell>
          <cell r="J57">
            <v>2775060.828</v>
          </cell>
          <cell r="K57">
            <v>2413664.46</v>
          </cell>
          <cell r="L57">
            <v>2489228.74</v>
          </cell>
        </row>
        <row r="58">
          <cell r="C58">
            <v>252974.048</v>
          </cell>
          <cell r="D58">
            <v>242772.352</v>
          </cell>
          <cell r="E58">
            <v>258959.112</v>
          </cell>
          <cell r="F58">
            <v>298324.629</v>
          </cell>
          <cell r="G58">
            <v>319513.59</v>
          </cell>
          <cell r="H58">
            <v>339449.58</v>
          </cell>
          <cell r="I58">
            <v>328816.208</v>
          </cell>
          <cell r="J58">
            <v>388900.773</v>
          </cell>
          <cell r="K58">
            <v>272026.23</v>
          </cell>
          <cell r="L58">
            <v>266903.74</v>
          </cell>
        </row>
        <row r="59">
          <cell r="C59">
            <v>262718.586</v>
          </cell>
          <cell r="D59">
            <v>225344.378</v>
          </cell>
          <cell r="E59">
            <v>246534.195</v>
          </cell>
          <cell r="F59">
            <v>261933.99</v>
          </cell>
          <cell r="G59">
            <v>268630.23</v>
          </cell>
          <cell r="H59">
            <v>258554.895</v>
          </cell>
          <cell r="I59">
            <v>264684.705</v>
          </cell>
          <cell r="J59">
            <v>260806.448</v>
          </cell>
          <cell r="K59">
            <v>232319.232</v>
          </cell>
          <cell r="L59">
            <v>233025.24</v>
          </cell>
        </row>
        <row r="63">
          <cell r="D63">
            <v>667565.725</v>
          </cell>
          <cell r="E63">
            <v>717414.739</v>
          </cell>
          <cell r="F63">
            <v>765404.356</v>
          </cell>
          <cell r="G63">
            <v>714738.621</v>
          </cell>
          <cell r="H63">
            <v>721324.652</v>
          </cell>
          <cell r="I63">
            <v>754749.573</v>
          </cell>
          <cell r="J63">
            <v>637136.509</v>
          </cell>
          <cell r="K63">
            <v>617044.284</v>
          </cell>
          <cell r="L63">
            <v>662965.901</v>
          </cell>
        </row>
        <row r="64">
          <cell r="C64">
            <v>37581207.166</v>
          </cell>
          <cell r="D64">
            <v>34115730.202</v>
          </cell>
          <cell r="E64">
            <v>36981163.053</v>
          </cell>
          <cell r="F64">
            <v>38433020.467</v>
          </cell>
          <cell r="G64">
            <v>39501115.496</v>
          </cell>
          <cell r="H64">
            <v>39998448.024</v>
          </cell>
          <cell r="I64">
            <v>37362688.759</v>
          </cell>
          <cell r="J64">
            <v>35399037.124</v>
          </cell>
          <cell r="K64">
            <v>32427278.469</v>
          </cell>
          <cell r="L64">
            <v>33730412.932</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42251-0004"/>
      <sheetName val="Tabelle1"/>
    </sheetNames>
    <sheetDataSet>
      <sheetData sheetId="0"/>
      <sheetData sheetId="1">
        <row r="33">
          <cell r="M33">
            <v>176295.276</v>
          </cell>
          <cell r="N33">
            <v>103299.26</v>
          </cell>
        </row>
        <row r="34">
          <cell r="M34">
            <v>53603.334</v>
          </cell>
          <cell r="N34">
            <v>52232.114</v>
          </cell>
        </row>
        <row r="36">
          <cell r="M36">
            <v>456810.005</v>
          </cell>
          <cell r="N36">
            <v>434312.928</v>
          </cell>
        </row>
        <row r="38">
          <cell r="M38">
            <v>3537511.635</v>
          </cell>
          <cell r="N38">
            <v>3464714.42</v>
          </cell>
        </row>
        <row r="39">
          <cell r="M39">
            <v>523549.299</v>
          </cell>
          <cell r="N39">
            <v>528034.414</v>
          </cell>
        </row>
        <row r="40">
          <cell r="M40">
            <v>54824.571</v>
          </cell>
          <cell r="N40">
            <v>36631.318</v>
          </cell>
        </row>
        <row r="41">
          <cell r="M41">
            <v>329727.132</v>
          </cell>
          <cell r="N41">
            <v>325408.692</v>
          </cell>
        </row>
        <row r="42">
          <cell r="M42">
            <v>37732.105</v>
          </cell>
          <cell r="N42">
            <v>36193.02</v>
          </cell>
        </row>
        <row r="43">
          <cell r="M43">
            <v>47400.6</v>
          </cell>
          <cell r="N43">
            <v>25087.72</v>
          </cell>
        </row>
        <row r="44">
          <cell r="M44">
            <v>582383.979</v>
          </cell>
          <cell r="N44">
            <v>595296.548</v>
          </cell>
        </row>
        <row r="45">
          <cell r="M45">
            <v>2104668.432</v>
          </cell>
          <cell r="N45">
            <v>1897894.44</v>
          </cell>
        </row>
        <row r="46">
          <cell r="M46">
            <v>352673.15</v>
          </cell>
          <cell r="N46">
            <v>343771.9</v>
          </cell>
        </row>
        <row r="47">
          <cell r="M47">
            <v>1030272.82</v>
          </cell>
          <cell r="N47">
            <v>1005855.74</v>
          </cell>
        </row>
        <row r="48">
          <cell r="M48">
            <v>6039646.272</v>
          </cell>
          <cell r="N48">
            <v>5713704.71</v>
          </cell>
        </row>
        <row r="50">
          <cell r="M50">
            <v>2176291.68</v>
          </cell>
          <cell r="N50">
            <v>2123554.896</v>
          </cell>
        </row>
        <row r="51">
          <cell r="M51">
            <v>2599190.748</v>
          </cell>
          <cell r="N51">
            <v>2562467.585</v>
          </cell>
        </row>
        <row r="52">
          <cell r="M52">
            <v>5117046.698</v>
          </cell>
          <cell r="N52">
            <v>5043880.807</v>
          </cell>
        </row>
        <row r="53">
          <cell r="M53">
            <v>2641223.613</v>
          </cell>
          <cell r="N53">
            <v>2567896.695</v>
          </cell>
        </row>
        <row r="54">
          <cell r="M54">
            <v>722928.056</v>
          </cell>
          <cell r="N54">
            <v>821384.811</v>
          </cell>
        </row>
        <row r="55">
          <cell r="M55">
            <v>846220.865</v>
          </cell>
          <cell r="N55">
            <v>951590.008</v>
          </cell>
        </row>
        <row r="56">
          <cell r="M56">
            <v>2346527.32</v>
          </cell>
          <cell r="N56">
            <v>2311935.664</v>
          </cell>
        </row>
        <row r="57">
          <cell r="M57">
            <v>3071670.102</v>
          </cell>
          <cell r="N57">
            <v>2595310.775</v>
          </cell>
        </row>
        <row r="58">
          <cell r="M58">
            <v>254796.485</v>
          </cell>
          <cell r="N58">
            <v>278666.3</v>
          </cell>
        </row>
        <row r="59">
          <cell r="M59">
            <v>254448.623</v>
          </cell>
          <cell r="N59">
            <v>237446.676</v>
          </cell>
        </row>
        <row r="63">
          <cell r="M63">
            <v>686708.615</v>
          </cell>
          <cell r="N63">
            <v>589844.302</v>
          </cell>
        </row>
        <row r="64">
          <cell r="M64">
            <v>35864373.205</v>
          </cell>
          <cell r="N64">
            <v>34614417.205</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halt"/>
      <sheetName val="Welt, Reserven, Ressourcen"/>
      <sheetName val="Regionen, Reserven, EJ"/>
      <sheetName val="Regionen, Ressourcen, EJ"/>
      <sheetName val="Regionen, Förderung, EJ"/>
      <sheetName val="Regionen, Verbrauch, EJ"/>
      <sheetName val="Rohöllieferländer"/>
      <sheetName val="Erdgas, Herkunft, Gesamtauf..."/>
      <sheetName val="Import von Steinkohle"/>
      <sheetName val="EUR, Erdöl, 2014, Mio. t"/>
      <sheetName val="EUR, Erdöl, 2014, Mio. t, s."/>
      <sheetName val="Öl, Ressourcen, 2014"/>
      <sheetName val="Ölreserven, 2014"/>
      <sheetName val="Ölproduktion, 2014"/>
      <sheetName val="Ölverbrauch, 2014"/>
      <sheetName val="Ölexport, 2014"/>
      <sheetName val="Rohölimport, 2014"/>
      <sheetName val="EUR, Erdgas, 2014, Mrd. m^3"/>
      <sheetName val="EUR, Erdgas, 2014, Mrd. m^3, s."/>
      <sheetName val="Gasressourcen, 2014"/>
      <sheetName val="Gasreserven, 2014"/>
      <sheetName val="Gasförderung, 2014"/>
      <sheetName val="Gasverbrauch, 2014"/>
      <sheetName val="Gasexport, 2014"/>
      <sheetName val="Gasimport, 2014"/>
      <sheetName val="EUR, Hartkohle, 2014, Mt"/>
      <sheetName val="EUR, Hartkohle, 2014, Mt, s."/>
      <sheetName val="Hartkohle, Ressourcen, 2014"/>
      <sheetName val="Hartkohle, Reserven, 2014"/>
      <sheetName val="Hartkohle, Förderung, 2014"/>
      <sheetName val="Hartkohle, Verbrauch, 2014"/>
      <sheetName val="Hartkohle, Export, 2014"/>
      <sheetName val="Hartkohle, Import, 2014"/>
      <sheetName val="EUR, Weichbraunkohle, 2014, Mt"/>
      <sheetName val="EUR, Weichbraunkohle, 2014,..."/>
      <sheetName val="Weichbraunkohle, Ressourcen..."/>
      <sheetName val="Weichbraunkohle, Reserven, 2014"/>
      <sheetName val="Weichbraunkohleförderung, 2014"/>
      <sheetName val="Weichbraunkohleverbrauch, 2014"/>
      <sheetName val="EUR, Uran, 2014, kt"/>
      <sheetName val="EUR, Uran, 2014, kt, s."/>
      <sheetName val="U, Ressourcen"/>
      <sheetName val="U, Reserven (_80 USD_kg), 2014"/>
      <sheetName val="U, Reserven  (_130 USD_kg),..."/>
      <sheetName val="U, Produktion, 2014"/>
      <sheetName val="U, Verbrauch, 2014"/>
      <sheetName val="Geothermie, 2014"/>
      <sheetName val="Geothermie, 2014, s."/>
      <sheetName val="Geothermie, elektrisch, ins..."/>
      <sheetName val="Geothermie, Ressourc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5">
          <cell r="B145" t="str">
            <v>Welt</v>
          </cell>
        </row>
        <row r="147">
          <cell r="B147" t="str">
            <v>GUS</v>
          </cell>
        </row>
        <row r="150">
          <cell r="B150" t="str">
            <v>Austral-Asien</v>
          </cell>
        </row>
        <row r="151">
          <cell r="B151" t="str">
            <v>Nordamerika</v>
          </cell>
        </row>
        <row r="152">
          <cell r="B152" t="str">
            <v>Lateinamerika</v>
          </cell>
        </row>
        <row r="153">
          <cell r="B153" t="str">
            <v>OPEC 2009</v>
          </cell>
        </row>
        <row r="155">
          <cell r="B155" t="str">
            <v>OECD 2010</v>
          </cell>
        </row>
        <row r="156">
          <cell r="B156" t="str">
            <v>EU-28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Inhalt"/>
      <sheetName val="Reserven und Ressourcen nic..."/>
      <sheetName val="A-1, Reserven nicht-erneuer..."/>
      <sheetName val="A-2, Ressourcen nicht-erneu..."/>
      <sheetName val="A-3, Förderung nicht-erneue..."/>
      <sheetName val="A-4, Verbrauch nicht-erneue..."/>
      <sheetName val="A-5, Deutschland, Rohöllief..."/>
      <sheetName val="A-6, Deutschland, Herkunft ..."/>
      <sheetName val="A-7, Deutschland, Import vo..."/>
      <sheetName val="A-8, Übersicht Erdöl, 2018 ..."/>
      <sheetName val="s. A-8, Übersicht Erdöl, 20..."/>
      <sheetName val="A-9, Erdölressourcen 2018"/>
      <sheetName val="A-10, Erdölreserven 2018"/>
      <sheetName val="A-11, Erdölförderung 2018"/>
      <sheetName val="A-12, Mineralölverbrauch 2018"/>
      <sheetName val="A-13, Erdölexport 2018"/>
      <sheetName val="A-14, Erdölimport 2018"/>
      <sheetName val="A-15, Übersicht Erdgas, 201..."/>
      <sheetName val="s. A-15, Übersicht Erdgas, ..."/>
      <sheetName val="A-16, Erdgasressourcen 2018"/>
      <sheetName val="A-17, Erdgasreserven 2018"/>
      <sheetName val="A-18, Erdgasförderung 2018"/>
      <sheetName val="A-19, Erdgasverbrauch 2018"/>
      <sheetName val="A-20, Erdgasexport 2018"/>
      <sheetName val="A-21, Erdgasimport 2018"/>
      <sheetName val="A-22, Übersicht Hartkohle, ..."/>
      <sheetName val="s. A-22, Übersicht Hartkohl..."/>
      <sheetName val="A-23, Hartkohleressourcen 2018"/>
      <sheetName val="A-24, Hartkohlereserven 2018"/>
      <sheetName val="A-25, Hartkohleförderung 2018"/>
      <sheetName val="A-26, Hartkohleverbrauch 2018"/>
      <sheetName val="A-27, Hartkohleexport 2018"/>
      <sheetName val="A-28, HartkohleImport 2018"/>
      <sheetName val="A-29, Übersicht Weichbraunk..."/>
      <sheetName val="s. A-29, Übersicht Weichbra..."/>
      <sheetName val="A-30, Weichbraunkohleressou..."/>
      <sheetName val="A-31, Weichbraunkohlereserv..."/>
      <sheetName val="A-32, Weichbraunkohleförder..."/>
      <sheetName val="A-33, Weichbraunkohleverbra..."/>
      <sheetName val="A-34, Übersicht Uran, 2018 (kt)"/>
      <sheetName val="s. A-34, Übersicht Uran, 20..."/>
      <sheetName val="A-35, Uranressourcen"/>
      <sheetName val="A-36, Uranreserven (gewinnb..."/>
      <sheetName val="A-37, Uranreserven  (Ressou..."/>
      <sheetName val="A-38, Natururanproduktion 2018"/>
      <sheetName val="A-39, Uranverbrauch 2018"/>
      <sheetName val="A-40, Übersicht Geothermie,..."/>
      <sheetName val="s. A-40, Übersicht Geotherm..."/>
      <sheetName val="A-41, Geothermie - elektris..."/>
      <sheetName val="A-42, Geothermie - Ressourcen"/>
      <sheetName val="A-44, Erneuerbare Energien ..."/>
      <sheetName val="A-45, Erneuerbare Energien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7">
          <cell r="D147">
            <v>124616</v>
          </cell>
        </row>
        <row r="149">
          <cell r="D149">
            <v>33105</v>
          </cell>
        </row>
        <row r="152">
          <cell r="D152">
            <v>11907</v>
          </cell>
        </row>
        <row r="153">
          <cell r="D153">
            <v>45872</v>
          </cell>
        </row>
        <row r="154">
          <cell r="D154">
            <v>4627</v>
          </cell>
        </row>
        <row r="155">
          <cell r="D155">
            <v>14630</v>
          </cell>
        </row>
        <row r="157">
          <cell r="D157">
            <v>59701</v>
          </cell>
        </row>
        <row r="158">
          <cell r="D158">
            <v>10784</v>
          </cell>
        </row>
      </sheetData>
      <sheetData sheetId="18"/>
      <sheetData sheetId="19">
        <row r="26">
          <cell r="C26">
            <v>628979</v>
          </cell>
          <cell r="D26">
            <v>324050</v>
          </cell>
        </row>
        <row r="28">
          <cell r="C28">
            <v>172364</v>
          </cell>
          <cell r="D28">
            <v>130988</v>
          </cell>
        </row>
        <row r="31">
          <cell r="C31">
            <v>126774</v>
          </cell>
          <cell r="D31">
            <v>44115</v>
          </cell>
        </row>
        <row r="32">
          <cell r="C32">
            <v>110052</v>
          </cell>
          <cell r="D32">
            <v>40720</v>
          </cell>
        </row>
        <row r="33">
          <cell r="C33">
            <v>62731</v>
          </cell>
          <cell r="D33">
            <v>21425</v>
          </cell>
        </row>
        <row r="34">
          <cell r="C34">
            <v>94279</v>
          </cell>
          <cell r="D34">
            <v>49100</v>
          </cell>
        </row>
        <row r="36">
          <cell r="C36">
            <v>164899</v>
          </cell>
          <cell r="D36">
            <v>55728</v>
          </cell>
        </row>
        <row r="37">
          <cell r="C37">
            <v>17981</v>
          </cell>
          <cell r="D37">
            <v>4984</v>
          </cell>
        </row>
      </sheetData>
      <sheetData sheetId="20">
        <row r="26">
          <cell r="C26">
            <v>202239</v>
          </cell>
          <cell r="D26">
            <v>190598</v>
          </cell>
        </row>
        <row r="28">
          <cell r="C28">
            <v>63284</v>
          </cell>
          <cell r="D28">
            <v>63236</v>
          </cell>
        </row>
        <row r="31">
          <cell r="C31">
            <v>18412</v>
          </cell>
          <cell r="D31">
            <v>16886</v>
          </cell>
        </row>
        <row r="32">
          <cell r="C32">
            <v>14113</v>
          </cell>
          <cell r="D32">
            <v>4053</v>
          </cell>
        </row>
        <row r="33">
          <cell r="C33">
            <v>7564</v>
          </cell>
          <cell r="D33">
            <v>7564</v>
          </cell>
        </row>
        <row r="34">
          <cell r="C34">
            <v>94760</v>
          </cell>
          <cell r="D34">
            <v>94760</v>
          </cell>
        </row>
        <row r="36">
          <cell r="C36">
            <v>20145</v>
          </cell>
          <cell r="D36">
            <v>9200</v>
          </cell>
        </row>
        <row r="37">
          <cell r="C37">
            <v>854</v>
          </cell>
          <cell r="D37">
            <v>847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44 "/>
    </sheetNames>
    <sheetDataSet>
      <sheetData sheetId="0">
        <row r="21">
          <cell r="A21" t="str">
            <v>1) in den Bereichen erneuerbare Energien, Eco-Gebäude, Polygeneration, alternative Kraftstoffe</v>
          </cell>
        </row>
        <row r="22">
          <cell r="A22" t="str">
            <v>2) in den Bereichen Brennstoffzellen, Energieträger/-transport/-speicherung (insbesondere Wasserstoff), erneuerbare Energien, CO2-Abtrennung, Sozioökonomie; ab 2009 Brennstoffzellen/Wasserstoff (FCH-JTI) anteilig unter FuE- bzw. Demonstrationsmaßnahmen au</v>
          </cell>
        </row>
        <row r="23">
          <cell r="A23" t="str">
            <v>3) Ohne Forschungsaufwendungen der Bundesländer und bis 2003 auch ohne institutionelle Forschungsförderung (Ausnahme Kernfusion). </v>
          </cell>
        </row>
        <row r="24">
          <cell r="A24" t="str">
            <v>*) 2004 wurden ausschließlich Demonstrationsvorhaben ausgeschrieben.</v>
          </cell>
        </row>
        <row r="25">
          <cell r="A25" t="str">
            <v>**) Verbreitung von Energietechnologien ist integraler Bestandteil der geförderten Projekte  und wird daher ab 2003 nicht mehr separat ausgewiesen.</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019"/>
      <sheetName val="2018"/>
      <sheetName val="2017"/>
      <sheetName val="2016"/>
      <sheetName val="2015"/>
      <sheetName val="2014"/>
      <sheetName val="2013"/>
      <sheetName val="2012"/>
      <sheetName val="2011"/>
      <sheetName val="2010"/>
      <sheetName val="2009"/>
      <sheetName val="2008"/>
      <sheetName val="2007"/>
      <sheetName val="2006"/>
      <sheetName val="2005"/>
    </sheetNames>
    <sheetDataSet>
      <sheetData sheetId="0">
        <row r="8">
          <cell r="C8">
            <v>27373.6988292708</v>
          </cell>
          <cell r="D8">
            <v>6538.09564088823</v>
          </cell>
          <cell r="E8">
            <v>0.934000915424827</v>
          </cell>
        </row>
        <row r="9">
          <cell r="C9">
            <v>31397.2602739726</v>
          </cell>
          <cell r="D9">
            <v>7499.10678178385</v>
          </cell>
          <cell r="E9">
            <v>1.07128634754922</v>
          </cell>
        </row>
        <row r="10">
          <cell r="C10">
            <v>28738.7084733109</v>
          </cell>
          <cell r="D10">
            <v>6864.12259322417</v>
          </cell>
          <cell r="E10">
            <v>0.980575558663537</v>
          </cell>
        </row>
        <row r="12">
          <cell r="C12">
            <v>9061.25787503424</v>
          </cell>
          <cell r="D12">
            <v>2164.24426173551</v>
          </cell>
          <cell r="E12">
            <v>0.309173531971961</v>
          </cell>
        </row>
        <row r="13">
          <cell r="C13">
            <v>19603.7991858887</v>
          </cell>
          <cell r="D13">
            <v>4682.28699385897</v>
          </cell>
          <cell r="E13">
            <v>0.668889012757225</v>
          </cell>
        </row>
        <row r="14">
          <cell r="C14">
            <v>21829.5834261528</v>
          </cell>
          <cell r="D14">
            <v>5213.9064264242</v>
          </cell>
          <cell r="E14">
            <v>0.744833609463383</v>
          </cell>
        </row>
        <row r="15">
          <cell r="C15">
            <v>42505</v>
          </cell>
          <cell r="D15">
            <v>10152.1448361517</v>
          </cell>
          <cell r="E15">
            <v>1.45028661116419</v>
          </cell>
        </row>
        <row r="16">
          <cell r="C16">
            <v>42281</v>
          </cell>
          <cell r="D16">
            <v>10098.6433553072</v>
          </cell>
          <cell r="E16">
            <v>1.44264364678586</v>
          </cell>
        </row>
        <row r="17">
          <cell r="C17">
            <v>44000</v>
          </cell>
          <cell r="D17">
            <v>10509.2194516098</v>
          </cell>
          <cell r="E17">
            <v>1.50129657431418</v>
          </cell>
        </row>
        <row r="18">
          <cell r="C18">
            <v>42800</v>
          </cell>
          <cell r="D18">
            <v>10222.6043756568</v>
          </cell>
          <cell r="E18">
            <v>1.46035212228743</v>
          </cell>
        </row>
        <row r="19">
          <cell r="C19">
            <v>42648</v>
          </cell>
          <cell r="D19">
            <v>10186.2997993694</v>
          </cell>
          <cell r="E19">
            <v>1.45516582503071</v>
          </cell>
        </row>
        <row r="20">
          <cell r="C20">
            <v>42816</v>
          </cell>
          <cell r="D20">
            <v>10226.4259100029</v>
          </cell>
          <cell r="E20">
            <v>1.46089804831445</v>
          </cell>
        </row>
        <row r="21">
          <cell r="C21">
            <v>40343</v>
          </cell>
          <cell r="D21">
            <v>9635.76000764307</v>
          </cell>
          <cell r="E21">
            <v>1.37651835676266</v>
          </cell>
        </row>
        <row r="22">
          <cell r="C22">
            <v>32000</v>
          </cell>
          <cell r="D22">
            <v>7643.06869207987</v>
          </cell>
          <cell r="E22">
            <v>1.09185205404668</v>
          </cell>
        </row>
        <row r="23">
          <cell r="C23">
            <v>43074</v>
          </cell>
          <cell r="D23">
            <v>10288.0481513328</v>
          </cell>
          <cell r="E23">
            <v>1.4697011055002</v>
          </cell>
        </row>
        <row r="24">
          <cell r="C24">
            <v>45492</v>
          </cell>
          <cell r="D24">
            <v>10865.577529378</v>
          </cell>
          <cell r="E24">
            <v>1.55220417633411</v>
          </cell>
        </row>
        <row r="25">
          <cell r="C25">
            <v>39501</v>
          </cell>
          <cell r="D25">
            <v>9434.65176268272</v>
          </cell>
          <cell r="E25">
            <v>1.34778899959056</v>
          </cell>
        </row>
        <row r="26">
          <cell r="C26">
            <v>15993.767140364</v>
          </cell>
          <cell r="D26">
            <v>3820.04565309162</v>
          </cell>
          <cell r="E26">
            <v>0.545713359504709</v>
          </cell>
        </row>
        <row r="27">
          <cell r="C27">
            <v>4187.02900205526</v>
          </cell>
          <cell r="D27">
            <v>1000.05469620122</v>
          </cell>
          <cell r="E27">
            <v>0.14286300675772</v>
          </cell>
        </row>
        <row r="28">
          <cell r="C28">
            <v>3600.00112003405</v>
          </cell>
          <cell r="D28">
            <v>859.845495374522</v>
          </cell>
          <cell r="E28">
            <v>0.122833394296235</v>
          </cell>
        </row>
        <row r="29">
          <cell r="C29">
            <v>17688.9400921659</v>
          </cell>
          <cell r="D29">
            <v>4224.93075670343</v>
          </cell>
          <cell r="E29">
            <v>0.603553299173123</v>
          </cell>
        </row>
        <row r="30">
          <cell r="C30">
            <v>3599.99967175286</v>
          </cell>
          <cell r="D30">
            <v>859.845149458502</v>
          </cell>
          <cell r="E30">
            <v>0.122833344880335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j"/>
      <sheetName val="ske"/>
      <sheetName val="nat"/>
      <sheetName val="Tabelle1"/>
    </sheetNames>
    <sheetDataSet>
      <sheetData sheetId="0">
        <row r="9">
          <cell r="AT9">
            <v>10818955</v>
          </cell>
        </row>
        <row r="12">
          <cell r="AT12">
            <v>957341</v>
          </cell>
        </row>
        <row r="13">
          <cell r="AT13">
            <v>86882</v>
          </cell>
        </row>
      </sheetData>
      <sheetData sheetId="1"/>
      <sheetData sheetId="2"/>
      <sheetData sheetId="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j"/>
      <sheetName val="ske"/>
      <sheetName val="nat"/>
    </sheetNames>
    <sheetDataSet>
      <sheetData sheetId="0">
        <row r="9">
          <cell r="AT9">
            <v>11484363</v>
          </cell>
        </row>
        <row r="12">
          <cell r="AT12">
            <v>1003680</v>
          </cell>
        </row>
        <row r="13">
          <cell r="AT13">
            <v>85989</v>
          </cell>
        </row>
      </sheetData>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tj"/>
      <sheetName val="ske"/>
      <sheetName val="nat"/>
    </sheetNames>
    <sheetDataSet>
      <sheetData sheetId="0">
        <row r="9">
          <cell r="AT9">
            <v>11599935</v>
          </cell>
        </row>
        <row r="12">
          <cell r="AT12">
            <v>1015780</v>
          </cell>
        </row>
        <row r="13">
          <cell r="AT13">
            <v>91600</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j"/>
      <sheetName val="ske"/>
      <sheetName val="nat"/>
    </sheetNames>
    <sheetDataSet>
      <sheetData sheetId="0">
        <row r="9">
          <cell r="AT9">
            <v>11795626</v>
          </cell>
        </row>
        <row r="12">
          <cell r="AT12">
            <v>1035234</v>
          </cell>
        </row>
        <row r="13">
          <cell r="AT13">
            <v>86916</v>
          </cell>
        </row>
      </sheetData>
      <sheetData sheetId="1"/>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j"/>
      <sheetName val="ske"/>
      <sheetName val="nat"/>
    </sheetNames>
    <sheetDataSet>
      <sheetData sheetId="0">
        <row r="9">
          <cell r="AT9">
            <v>11652776</v>
          </cell>
        </row>
        <row r="12">
          <cell r="AT12">
            <v>1162532</v>
          </cell>
        </row>
        <row r="13">
          <cell r="AT13">
            <v>88481</v>
          </cell>
        </row>
      </sheetData>
      <sheetData sheetId="1"/>
      <sheetData sheetId="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j"/>
      <sheetName val="ske"/>
      <sheetName val="nat"/>
    </sheetNames>
    <sheetDataSet>
      <sheetData sheetId="0">
        <row r="9">
          <cell r="AT9">
            <v>11904074</v>
          </cell>
        </row>
        <row r="12">
          <cell r="AT12">
            <v>1442246.616</v>
          </cell>
        </row>
        <row r="13">
          <cell r="AT13">
            <v>92743</v>
          </cell>
        </row>
      </sheetData>
      <sheetData sheetId="1"/>
      <sheetData sheetId="2"/>
    </sheetDataSet>
  </externalBook>
</externalLink>
</file>

<file path=xl/worksheets/_rels/sheet1.xml.rels><?xml version="1.0" encoding="UTF-8"?>
<Relationships xmlns="http://schemas.openxmlformats.org/package/2006/relationships"><Relationship Id="rId1" Type="http://schemas.openxmlformats.org/officeDocument/2006/relationships/hyperlink" Target="http://www.bmwi.de/DE/Themen/Energie/energiedaten.html" TargetMode="External"/><Relationship Id="rId2"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9.xml"/>
</Relationships>
</file>

<file path=xl/worksheets/_rels/sheet11.xml.rels><?xml version="1.0" encoding="UTF-8"?>
<Relationships xmlns="http://schemas.openxmlformats.org/package/2006/relationships"><Relationship Id="rId1" Type="http://schemas.openxmlformats.org/officeDocument/2006/relationships/drawing" Target="../drawings/drawing10.xml"/>
</Relationships>
</file>

<file path=xl/worksheets/_rels/sheet12.xml.rels><?xml version="1.0" encoding="UTF-8"?>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1.xml"/><Relationship Id="rId3" Type="http://schemas.openxmlformats.org/officeDocument/2006/relationships/vmlDrawing" Target="../drawings/vmlDrawing1.vml"/>
</Relationships>
</file>

<file path=xl/worksheets/_rels/sheet13.xml.rels><?xml version="1.0" encoding="UTF-8"?>
<Relationships xmlns="http://schemas.openxmlformats.org/package/2006/relationships"><Relationship Id="rId1" Type="http://schemas.openxmlformats.org/officeDocument/2006/relationships/drawing" Target="../drawings/drawing12.xml"/>
</Relationships>
</file>

<file path=xl/worksheets/_rels/sheet14.xml.rels><?xml version="1.0" encoding="UTF-8"?>
<Relationships xmlns="http://schemas.openxmlformats.org/package/2006/relationships"><Relationship Id="rId1" Type="http://schemas.openxmlformats.org/officeDocument/2006/relationships/drawing" Target="../drawings/drawing13.xml"/>
</Relationships>
</file>

<file path=xl/worksheets/_rels/sheet15.xml.rels><?xml version="1.0" encoding="UTF-8"?>
<Relationships xmlns="http://schemas.openxmlformats.org/package/2006/relationships"><Relationship Id="rId1" Type="http://schemas.openxmlformats.org/officeDocument/2006/relationships/drawing" Target="../drawings/drawing14.xml"/>
</Relationships>
</file>

<file path=xl/worksheets/_rels/sheet16.xml.rels><?xml version="1.0" encoding="UTF-8"?>
<Relationships xmlns="http://schemas.openxmlformats.org/package/2006/relationships"><Relationship Id="rId1" Type="http://schemas.openxmlformats.org/officeDocument/2006/relationships/drawing" Target="../drawings/drawing15.xml"/>
</Relationships>
</file>

<file path=xl/worksheets/_rels/sheet17.xml.rels><?xml version="1.0" encoding="UTF-8"?>
<Relationships xmlns="http://schemas.openxmlformats.org/package/2006/relationships"><Relationship Id="rId1" Type="http://schemas.openxmlformats.org/officeDocument/2006/relationships/drawing" Target="../drawings/drawing16.xml"/>
</Relationships>
</file>

<file path=xl/worksheets/_rels/sheet18.xml.rels><?xml version="1.0" encoding="UTF-8"?>
<Relationships xmlns="http://schemas.openxmlformats.org/package/2006/relationships"><Relationship Id="rId1" Type="http://schemas.openxmlformats.org/officeDocument/2006/relationships/drawing" Target="../drawings/drawing17.xml"/>
</Relationships>
</file>

<file path=xl/worksheets/_rels/sheet19.xml.rels><?xml version="1.0" encoding="UTF-8"?>
<Relationships xmlns="http://schemas.openxmlformats.org/package/2006/relationships"><Relationship Id="rId1" Type="http://schemas.openxmlformats.org/officeDocument/2006/relationships/drawing" Target="../drawings/drawing18.xml"/>
</Relationships>
</file>

<file path=xl/worksheets/_rels/sheet20.xml.rels><?xml version="1.0" encoding="UTF-8"?>
<Relationships xmlns="http://schemas.openxmlformats.org/package/2006/relationships"><Relationship Id="rId1" Type="http://schemas.openxmlformats.org/officeDocument/2006/relationships/drawing" Target="../drawings/drawing19.xml"/>
</Relationships>
</file>

<file path=xl/worksheets/_rels/sheet21.xml.rels><?xml version="1.0" encoding="UTF-8"?>
<Relationships xmlns="http://schemas.openxmlformats.org/package/2006/relationships"><Relationship Id="rId1" Type="http://schemas.openxmlformats.org/officeDocument/2006/relationships/drawing" Target="../drawings/drawing20.xml"/>
</Relationships>
</file>

<file path=xl/worksheets/_rels/sheet22.xml.rels><?xml version="1.0" encoding="UTF-8"?>
<Relationships xmlns="http://schemas.openxmlformats.org/package/2006/relationships"><Relationship Id="rId1" Type="http://schemas.openxmlformats.org/officeDocument/2006/relationships/drawing" Target="../drawings/drawing21.xml"/>
</Relationships>
</file>

<file path=xl/worksheets/_rels/sheet23.xml.rels><?xml version="1.0" encoding="UTF-8"?>
<Relationships xmlns="http://schemas.openxmlformats.org/package/2006/relationships"><Relationship Id="rId1" Type="http://schemas.openxmlformats.org/officeDocument/2006/relationships/drawing" Target="../drawings/drawing22.xml"/>
</Relationships>
</file>

<file path=xl/worksheets/_rels/sheet24.xml.rels><?xml version="1.0" encoding="UTF-8"?>
<Relationships xmlns="http://schemas.openxmlformats.org/package/2006/relationships"><Relationship Id="rId1" Type="http://schemas.openxmlformats.org/officeDocument/2006/relationships/drawing" Target="../drawings/drawing23.xml"/>
</Relationships>
</file>

<file path=xl/worksheets/_rels/sheet25.xml.rels><?xml version="1.0" encoding="UTF-8"?>
<Relationships xmlns="http://schemas.openxmlformats.org/package/2006/relationships"><Relationship Id="rId1" Type="http://schemas.openxmlformats.org/officeDocument/2006/relationships/drawing" Target="../drawings/drawing24.xml"/>
</Relationships>
</file>

<file path=xl/worksheets/_rels/sheet26.xml.rels><?xml version="1.0" encoding="UTF-8"?>
<Relationships xmlns="http://schemas.openxmlformats.org/package/2006/relationships"><Relationship Id="rId1" Type="http://schemas.openxmlformats.org/officeDocument/2006/relationships/drawing" Target="../drawings/drawing25.xml"/>
</Relationships>
</file>

<file path=xl/worksheets/_rels/sheet27.xml.rels><?xml version="1.0" encoding="UTF-8"?>
<Relationships xmlns="http://schemas.openxmlformats.org/package/2006/relationships"><Relationship Id="rId1" Type="http://schemas.openxmlformats.org/officeDocument/2006/relationships/comments" Target="../comments27.xml"/><Relationship Id="rId2" Type="http://schemas.openxmlformats.org/officeDocument/2006/relationships/drawing" Target="../drawings/drawing26.xml"/><Relationship Id="rId3" Type="http://schemas.openxmlformats.org/officeDocument/2006/relationships/vmlDrawing" Target="../drawings/vmlDrawing2.vml"/>
</Relationships>
</file>

<file path=xl/worksheets/_rels/sheet28.xml.rels><?xml version="1.0" encoding="UTF-8"?>
<Relationships xmlns="http://schemas.openxmlformats.org/package/2006/relationships"><Relationship Id="rId1" Type="http://schemas.openxmlformats.org/officeDocument/2006/relationships/drawing" Target="../drawings/drawing27.xml"/>
</Relationships>
</file>

<file path=xl/worksheets/_rels/sheet29.xml.rels><?xml version="1.0" encoding="UTF-8"?>
<Relationships xmlns="http://schemas.openxmlformats.org/package/2006/relationships"><Relationship Id="rId1" Type="http://schemas.openxmlformats.org/officeDocument/2006/relationships/drawing" Target="../drawings/drawing28.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30.xml.rels><?xml version="1.0" encoding="UTF-8"?>
<Relationships xmlns="http://schemas.openxmlformats.org/package/2006/relationships"><Relationship Id="rId1" Type="http://schemas.openxmlformats.org/officeDocument/2006/relationships/drawing" Target="../drawings/drawing29.xml"/>
</Relationships>
</file>

<file path=xl/worksheets/_rels/sheet31.xml.rels><?xml version="1.0" encoding="UTF-8"?>
<Relationships xmlns="http://schemas.openxmlformats.org/package/2006/relationships"><Relationship Id="rId1" Type="http://schemas.openxmlformats.org/officeDocument/2006/relationships/drawing" Target="../drawings/drawing30.xml"/>
</Relationships>
</file>

<file path=xl/worksheets/_rels/sheet32.xml.rels><?xml version="1.0" encoding="UTF-8"?>
<Relationships xmlns="http://schemas.openxmlformats.org/package/2006/relationships"><Relationship Id="rId1" Type="http://schemas.openxmlformats.org/officeDocument/2006/relationships/drawing" Target="../drawings/drawing31.xml"/>
</Relationships>
</file>

<file path=xl/worksheets/_rels/sheet33.xml.rels><?xml version="1.0" encoding="UTF-8"?>
<Relationships xmlns="http://schemas.openxmlformats.org/package/2006/relationships"><Relationship Id="rId1" Type="http://schemas.openxmlformats.org/officeDocument/2006/relationships/drawing" Target="../drawings/drawing32.xml"/>
</Relationships>
</file>

<file path=xl/worksheets/_rels/sheet34.xml.rels><?xml version="1.0" encoding="UTF-8"?>
<Relationships xmlns="http://schemas.openxmlformats.org/package/2006/relationships"><Relationship Id="rId1" Type="http://schemas.openxmlformats.org/officeDocument/2006/relationships/drawing" Target="../drawings/drawing33.xml"/>
</Relationships>
</file>

<file path=xl/worksheets/_rels/sheet35.xml.rels><?xml version="1.0" encoding="UTF-8"?>
<Relationships xmlns="http://schemas.openxmlformats.org/package/2006/relationships"><Relationship Id="rId1" Type="http://schemas.openxmlformats.org/officeDocument/2006/relationships/drawing" Target="../drawings/drawing34.xml"/>
</Relationships>
</file>

<file path=xl/worksheets/_rels/sheet36.xml.rels><?xml version="1.0" encoding="UTF-8"?>
<Relationships xmlns="http://schemas.openxmlformats.org/package/2006/relationships"><Relationship Id="rId1" Type="http://schemas.openxmlformats.org/officeDocument/2006/relationships/drawing" Target="../drawings/drawing35.xml"/>
</Relationships>
</file>

<file path=xl/worksheets/_rels/sheet37.xml.rels><?xml version="1.0" encoding="UTF-8"?>
<Relationships xmlns="http://schemas.openxmlformats.org/package/2006/relationships"><Relationship Id="rId1" Type="http://schemas.openxmlformats.org/officeDocument/2006/relationships/drawing" Target="../drawings/drawing36.xml"/>
</Relationships>
</file>

<file path=xl/worksheets/_rels/sheet38.xml.rels><?xml version="1.0" encoding="UTF-8"?>
<Relationships xmlns="http://schemas.openxmlformats.org/package/2006/relationships"><Relationship Id="rId1" Type="http://schemas.openxmlformats.org/officeDocument/2006/relationships/drawing" Target="../drawings/drawing37.xml"/>
</Relationships>
</file>

<file path=xl/worksheets/_rels/sheet39.xml.rels><?xml version="1.0" encoding="UTF-8"?>
<Relationships xmlns="http://schemas.openxmlformats.org/package/2006/relationships"><Relationship Id="rId1" Type="http://schemas.openxmlformats.org/officeDocument/2006/relationships/drawing" Target="../drawings/drawing38.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40.xml.rels><?xml version="1.0" encoding="UTF-8"?>
<Relationships xmlns="http://schemas.openxmlformats.org/package/2006/relationships"><Relationship Id="rId1" Type="http://schemas.openxmlformats.org/officeDocument/2006/relationships/drawing" Target="../drawings/drawing39.xml"/>
</Relationships>
</file>

<file path=xl/worksheets/_rels/sheet41.xml.rels><?xml version="1.0" encoding="UTF-8"?>
<Relationships xmlns="http://schemas.openxmlformats.org/package/2006/relationships"><Relationship Id="rId1" Type="http://schemas.openxmlformats.org/officeDocument/2006/relationships/drawing" Target="../drawings/drawing40.xml"/>
</Relationships>
</file>

<file path=xl/worksheets/_rels/sheet42.xml.rels><?xml version="1.0" encoding="UTF-8"?>
<Relationships xmlns="http://schemas.openxmlformats.org/package/2006/relationships"><Relationship Id="rId1" Type="http://schemas.openxmlformats.org/officeDocument/2006/relationships/drawing" Target="../drawings/drawing41.xml"/>
</Relationships>
</file>

<file path=xl/worksheets/_rels/sheet43.xml.rels><?xml version="1.0" encoding="UTF-8"?>
<Relationships xmlns="http://schemas.openxmlformats.org/package/2006/relationships"><Relationship Id="rId1" Type="http://schemas.openxmlformats.org/officeDocument/2006/relationships/drawing" Target="../drawings/drawing42.xml"/>
</Relationships>
</file>

<file path=xl/worksheets/_rels/sheet44.xml.rels><?xml version="1.0" encoding="UTF-8"?>
<Relationships xmlns="http://schemas.openxmlformats.org/package/2006/relationships"><Relationship Id="rId1" Type="http://schemas.openxmlformats.org/officeDocument/2006/relationships/drawing" Target="../drawings/drawing43.xml"/>
</Relationships>
</file>

<file path=xl/worksheets/_rels/sheet45.xml.rels><?xml version="1.0" encoding="UTF-8"?>
<Relationships xmlns="http://schemas.openxmlformats.org/package/2006/relationships"><Relationship Id="rId1" Type="http://schemas.openxmlformats.org/officeDocument/2006/relationships/drawing" Target="../drawings/drawing44.xml"/>
</Relationships>
</file>

<file path=xl/worksheets/_rels/sheet46.xml.rels><?xml version="1.0" encoding="UTF-8"?>
<Relationships xmlns="http://schemas.openxmlformats.org/package/2006/relationships"><Relationship Id="rId1" Type="http://schemas.openxmlformats.org/officeDocument/2006/relationships/drawing" Target="../drawings/drawing45.xml"/>
</Relationships>
</file>

<file path=xl/worksheets/_rels/sheet47.xml.rels><?xml version="1.0" encoding="UTF-8"?>
<Relationships xmlns="http://schemas.openxmlformats.org/package/2006/relationships"><Relationship Id="rId1" Type="http://schemas.openxmlformats.org/officeDocument/2006/relationships/drawing" Target="../drawings/drawing46.xml"/>
</Relationships>
</file>

<file path=xl/worksheets/_rels/sheet48.xml.rels><?xml version="1.0" encoding="UTF-8"?>
<Relationships xmlns="http://schemas.openxmlformats.org/package/2006/relationships"><Relationship Id="rId1" Type="http://schemas.openxmlformats.org/officeDocument/2006/relationships/comments" Target="../comments48.xml"/><Relationship Id="rId2" Type="http://schemas.openxmlformats.org/officeDocument/2006/relationships/drawing" Target="../drawings/drawing47.xml"/><Relationship Id="rId3" Type="http://schemas.openxmlformats.org/officeDocument/2006/relationships/vmlDrawing" Target="../drawings/vmlDrawing3.vml"/>
</Relationships>
</file>

<file path=xl/worksheets/_rels/sheet49.xml.rels><?xml version="1.0" encoding="UTF-8"?>
<Relationships xmlns="http://schemas.openxmlformats.org/package/2006/relationships"><Relationship Id="rId1" Type="http://schemas.openxmlformats.org/officeDocument/2006/relationships/drawing" Target="../drawings/drawing48.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50.xml.rels><?xml version="1.0" encoding="UTF-8"?>
<Relationships xmlns="http://schemas.openxmlformats.org/package/2006/relationships"><Relationship Id="rId1" Type="http://schemas.openxmlformats.org/officeDocument/2006/relationships/drawing" Target="../drawings/drawing49.xml"/>
</Relationships>
</file>

<file path=xl/worksheets/_rels/sheet51.xml.rels><?xml version="1.0" encoding="UTF-8"?>
<Relationships xmlns="http://schemas.openxmlformats.org/package/2006/relationships"><Relationship Id="rId1" Type="http://schemas.openxmlformats.org/officeDocument/2006/relationships/drawing" Target="../drawings/drawing50.xml"/>
</Relationships>
</file>

<file path=xl/worksheets/_rels/sheet52.xml.rels><?xml version="1.0" encoding="UTF-8"?>
<Relationships xmlns="http://schemas.openxmlformats.org/package/2006/relationships"><Relationship Id="rId1" Type="http://schemas.openxmlformats.org/officeDocument/2006/relationships/drawing" Target="../drawings/drawing51.xml"/>
</Relationships>
</file>

<file path=xl/worksheets/_rels/sheet53.xml.rels><?xml version="1.0" encoding="UTF-8"?>
<Relationships xmlns="http://schemas.openxmlformats.org/package/2006/relationships"><Relationship Id="rId1" Type="http://schemas.openxmlformats.org/officeDocument/2006/relationships/drawing" Target="../drawings/drawing52.xml"/>
</Relationships>
</file>

<file path=xl/worksheets/_rels/sheet55.xml.rels><?xml version="1.0" encoding="UTF-8"?>
<Relationships xmlns="http://schemas.openxmlformats.org/package/2006/relationships"><Relationship Id="rId1" Type="http://schemas.openxmlformats.org/officeDocument/2006/relationships/drawing" Target="../drawings/drawing53.xml"/>
</Relationships>
</file>

<file path=xl/worksheets/_rels/sheet56.xml.rels><?xml version="1.0" encoding="UTF-8"?>
<Relationships xmlns="http://schemas.openxmlformats.org/package/2006/relationships"><Relationship Id="rId1" Type="http://schemas.openxmlformats.org/officeDocument/2006/relationships/drawing" Target="../drawings/drawing54.xml"/>
</Relationships>
</file>

<file path=xl/worksheets/_rels/sheet57.xml.rels><?xml version="1.0" encoding="UTF-8"?>
<Relationships xmlns="http://schemas.openxmlformats.org/package/2006/relationships"><Relationship Id="rId1" Type="http://schemas.openxmlformats.org/officeDocument/2006/relationships/drawing" Target="../drawings/drawing55.xml"/>
</Relationships>
</file>

<file path=xl/worksheets/_rels/sheet58.xml.rels><?xml version="1.0" encoding="UTF-8"?>
<Relationships xmlns="http://schemas.openxmlformats.org/package/2006/relationships"><Relationship Id="rId1" Type="http://schemas.openxmlformats.org/officeDocument/2006/relationships/drawing" Target="../drawings/drawing56.xml"/>
</Relationships>
</file>

<file path=xl/worksheets/_rels/sheet59.xml.rels><?xml version="1.0" encoding="UTF-8"?>
<Relationships xmlns="http://schemas.openxmlformats.org/package/2006/relationships"><Relationship Id="rId1" Type="http://schemas.openxmlformats.org/officeDocument/2006/relationships/drawing" Target="../drawings/drawing57.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_rels/sheet60.xml.rels><?xml version="1.0" encoding="UTF-8"?>
<Relationships xmlns="http://schemas.openxmlformats.org/package/2006/relationships"><Relationship Id="rId1" Type="http://schemas.openxmlformats.org/officeDocument/2006/relationships/drawing" Target="../drawings/drawing58.xml"/>
</Relationships>
</file>

<file path=xl/worksheets/_rels/sheet61.xml.rels><?xml version="1.0" encoding="UTF-8"?>
<Relationships xmlns="http://schemas.openxmlformats.org/package/2006/relationships"><Relationship Id="rId1" Type="http://schemas.openxmlformats.org/officeDocument/2006/relationships/drawing" Target="../drawings/drawing59.xml"/>
</Relationships>
</file>

<file path=xl/worksheets/_rels/sheet62.xml.rels><?xml version="1.0" encoding="UTF-8"?>
<Relationships xmlns="http://schemas.openxmlformats.org/package/2006/relationships"><Relationship Id="rId1" Type="http://schemas.openxmlformats.org/officeDocument/2006/relationships/drawing" Target="../drawings/drawing60.xml"/>
</Relationships>
</file>

<file path=xl/worksheets/_rels/sheet7.xml.rels><?xml version="1.0" encoding="UTF-8"?>
<Relationships xmlns="http://schemas.openxmlformats.org/package/2006/relationships"><Relationship Id="rId1" Type="http://schemas.openxmlformats.org/officeDocument/2006/relationships/drawing" Target="../drawings/drawing6.xml"/>
</Relationships>
</file>

<file path=xl/worksheets/_rels/sheet8.xml.rels><?xml version="1.0" encoding="UTF-8"?>
<Relationships xmlns="http://schemas.openxmlformats.org/package/2006/relationships"><Relationship Id="rId1" Type="http://schemas.openxmlformats.org/officeDocument/2006/relationships/drawing" Target="../drawings/drawing7.xml"/>
</Relationships>
</file>

<file path=xl/worksheets/_rels/sheet9.xml.rels><?xml version="1.0" encoding="UTF-8"?>
<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37:L42"/>
  <sheetViews>
    <sheetView showFormulas="false" showGridLines="true" showRowColHeaders="true" showZeros="true" rightToLeft="false" tabSelected="false" showOutlineSymbols="true" defaultGridColor="true" view="normal" topLeftCell="A32" colorId="64" zoomScale="100" zoomScaleNormal="100" zoomScalePageLayoutView="100" workbookViewId="0">
      <selection pane="topLeft" activeCell="A39" activeCellId="1" sqref="AD8:AF76 A39"/>
    </sheetView>
  </sheetViews>
  <sheetFormatPr defaultColWidth="11.01953125" defaultRowHeight="15.75" zeroHeight="false" outlineLevelRow="0" outlineLevelCol="0"/>
  <cols>
    <col collapsed="false" customWidth="true" hidden="false" outlineLevel="0" max="6" min="6" style="0" width="15"/>
  </cols>
  <sheetData>
    <row r="37" customFormat="false" ht="15.75" hidden="false" customHeight="false" outlineLevel="0" collapsed="false">
      <c r="A37" s="1"/>
      <c r="B37" s="1"/>
      <c r="C37" s="1"/>
      <c r="D37" s="1"/>
      <c r="E37" s="1"/>
      <c r="F37" s="1"/>
      <c r="G37" s="1"/>
      <c r="H37" s="2"/>
      <c r="I37" s="3"/>
      <c r="J37" s="3"/>
      <c r="K37" s="3"/>
      <c r="L37" s="3"/>
    </row>
    <row r="39" customFormat="false" ht="15.75" hidden="false" customHeight="false" outlineLevel="0" collapsed="false">
      <c r="A39" s="4" t="s">
        <v>0</v>
      </c>
      <c r="B39" s="5"/>
      <c r="C39" s="5"/>
      <c r="D39" s="5"/>
      <c r="E39" s="5"/>
      <c r="F39" s="5"/>
      <c r="G39" s="5"/>
      <c r="H39" s="5"/>
      <c r="I39" s="5"/>
    </row>
    <row r="40" customFormat="false" ht="24.75" hidden="false" customHeight="true" outlineLevel="0" collapsed="false">
      <c r="A40" s="6" t="s">
        <v>1</v>
      </c>
      <c r="B40" s="6"/>
      <c r="C40" s="6"/>
      <c r="D40" s="6"/>
      <c r="E40" s="6"/>
      <c r="F40" s="6"/>
      <c r="G40" s="6"/>
      <c r="H40" s="6"/>
      <c r="I40" s="7"/>
    </row>
    <row r="41" customFormat="false" ht="15.75" hidden="false" customHeight="false" outlineLevel="0" collapsed="false">
      <c r="A41" s="8"/>
      <c r="B41" s="9"/>
      <c r="C41" s="9"/>
      <c r="D41" s="9"/>
      <c r="E41" s="9"/>
      <c r="F41" s="9"/>
      <c r="G41" s="9"/>
      <c r="H41" s="9"/>
      <c r="I41" s="7"/>
    </row>
    <row r="42" customFormat="false" ht="15.75" hidden="false" customHeight="false" outlineLevel="0" collapsed="false">
      <c r="A42" s="10" t="s">
        <v>2</v>
      </c>
      <c r="B42" s="11"/>
      <c r="C42" s="11"/>
      <c r="D42" s="11"/>
      <c r="E42" s="11"/>
      <c r="F42" s="11"/>
      <c r="G42" s="11"/>
      <c r="H42" s="7"/>
      <c r="I42" s="7"/>
    </row>
  </sheetData>
  <hyperlinks>
    <hyperlink ref="A42" r:id="rId1" display="http://www.bmwi.de/Navigation/DE/Themen/energiedaten.html"/>
  </hyperlinks>
  <printOptions headings="false" gridLines="false" gridLinesSet="true" horizontalCentered="true" verticalCentered="true"/>
  <pageMargins left="0.118055555555556" right="0.157638888888889" top="0.236111111111111" bottom="0.236111111111111"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A1:AF4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1" activeCellId="1" sqref="AD8:AF76 A1"/>
    </sheetView>
  </sheetViews>
  <sheetFormatPr defaultColWidth="9.01171875" defaultRowHeight="15.75" zeroHeight="false" outlineLevelRow="0" outlineLevelCol="0"/>
  <cols>
    <col collapsed="false" customWidth="true" hidden="false" outlineLevel="0" max="1" min="1" style="427" width="25.5"/>
    <col collapsed="false" customWidth="true" hidden="false" outlineLevel="0" max="14" min="2" style="427" width="7.51"/>
    <col collapsed="false" customWidth="true" hidden="false" outlineLevel="0" max="29" min="15" style="427" width="7.75"/>
    <col collapsed="false" customWidth="false" hidden="false" outlineLevel="0" max="1024" min="30" style="427" width="9"/>
  </cols>
  <sheetData>
    <row r="1" customFormat="false" ht="13.7" hidden="false" customHeight="true" outlineLevel="0" collapsed="false">
      <c r="A1" s="420"/>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6"/>
      <c r="AE1" s="617"/>
      <c r="AF1" s="618"/>
    </row>
    <row r="2" customFormat="false" ht="18" hidden="false" customHeight="true" outlineLevel="0" collapsed="false">
      <c r="A2" s="101"/>
      <c r="B2" s="619" t="s">
        <v>20</v>
      </c>
      <c r="C2" s="619"/>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101" t="s">
        <v>75</v>
      </c>
      <c r="AE2" s="101"/>
      <c r="AF2" s="101"/>
    </row>
    <row r="3" customFormat="false" ht="18" hidden="false" customHeight="true" outlineLevel="0" collapsed="false">
      <c r="A3" s="101"/>
      <c r="B3" s="620"/>
      <c r="C3" s="621"/>
      <c r="D3" s="621"/>
      <c r="E3" s="621"/>
      <c r="F3" s="621"/>
      <c r="G3" s="621"/>
      <c r="H3" s="621"/>
      <c r="I3" s="622"/>
      <c r="J3" s="622"/>
      <c r="K3" s="622"/>
      <c r="L3" s="622"/>
      <c r="M3" s="623"/>
      <c r="N3" s="623"/>
      <c r="O3" s="623"/>
      <c r="P3" s="623"/>
      <c r="Q3" s="623"/>
      <c r="R3" s="623"/>
      <c r="S3" s="623"/>
      <c r="T3" s="623"/>
      <c r="U3" s="623"/>
      <c r="V3" s="623"/>
      <c r="W3" s="623"/>
      <c r="X3" s="623"/>
      <c r="Y3" s="623"/>
      <c r="Z3" s="623"/>
      <c r="AA3" s="623"/>
      <c r="AB3" s="623"/>
      <c r="AC3" s="623"/>
      <c r="AD3" s="101" t="s">
        <v>339</v>
      </c>
      <c r="AE3" s="101"/>
      <c r="AF3" s="101"/>
    </row>
    <row r="4" customFormat="false" ht="17.45" hidden="false" customHeight="true" outlineLevel="0" collapsed="false">
      <c r="A4" s="101"/>
      <c r="B4" s="624" t="s">
        <v>276</v>
      </c>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105" t="s">
        <v>298</v>
      </c>
      <c r="AE4" s="105"/>
      <c r="AF4" s="105"/>
    </row>
    <row r="5" customFormat="false" ht="13.15" hidden="false" customHeight="true" outlineLevel="0" collapsed="false">
      <c r="A5" s="625"/>
      <c r="B5" s="626"/>
      <c r="C5" s="626"/>
      <c r="D5" s="626"/>
      <c r="E5" s="626"/>
      <c r="F5" s="626"/>
      <c r="G5" s="626"/>
      <c r="H5" s="626"/>
      <c r="I5" s="626"/>
      <c r="J5" s="626"/>
      <c r="K5" s="626"/>
      <c r="L5" s="626"/>
      <c r="M5" s="626"/>
      <c r="N5" s="626"/>
      <c r="O5" s="626"/>
      <c r="P5" s="626"/>
      <c r="Q5" s="626"/>
      <c r="R5" s="626"/>
      <c r="S5" s="626"/>
      <c r="T5" s="626"/>
      <c r="U5" s="626"/>
      <c r="V5" s="626"/>
      <c r="W5" s="626"/>
      <c r="X5" s="626"/>
      <c r="Y5" s="626"/>
      <c r="Z5" s="626"/>
      <c r="AA5" s="626"/>
      <c r="AB5" s="626"/>
      <c r="AC5" s="626"/>
      <c r="AD5" s="627"/>
      <c r="AE5" s="628"/>
      <c r="AF5" s="629"/>
    </row>
    <row r="6" customFormat="false" ht="10.15" hidden="false" customHeight="true" outlineLevel="0" collapsed="false">
      <c r="L6" s="448"/>
      <c r="M6" s="448"/>
      <c r="N6" s="448"/>
      <c r="O6" s="448"/>
    </row>
    <row r="7" customFormat="false" ht="15" hidden="false" customHeight="true" outlineLevel="0" collapsed="false">
      <c r="A7" s="630" t="s">
        <v>324</v>
      </c>
      <c r="B7" s="631"/>
      <c r="C7" s="631"/>
      <c r="D7" s="631"/>
      <c r="E7" s="631"/>
      <c r="F7" s="631"/>
      <c r="G7" s="631"/>
      <c r="H7" s="631"/>
      <c r="I7" s="631"/>
      <c r="J7" s="631"/>
      <c r="K7" s="631"/>
      <c r="L7" s="632"/>
      <c r="M7" s="632"/>
      <c r="N7" s="632"/>
      <c r="O7" s="632"/>
      <c r="P7" s="632"/>
      <c r="Q7" s="632"/>
      <c r="R7" s="632"/>
      <c r="S7" s="632"/>
      <c r="T7" s="632"/>
      <c r="U7" s="632"/>
      <c r="V7" s="632"/>
      <c r="W7" s="632"/>
      <c r="X7" s="633"/>
    </row>
    <row r="8" customFormat="false" ht="18" hidden="false" customHeight="true" outlineLevel="0" collapsed="false">
      <c r="A8" s="634"/>
      <c r="B8" s="243" t="n">
        <v>1990</v>
      </c>
      <c r="C8" s="243" t="n">
        <v>1991</v>
      </c>
      <c r="D8" s="243" t="n">
        <v>1992</v>
      </c>
      <c r="E8" s="243" t="n">
        <v>1993</v>
      </c>
      <c r="F8" s="243" t="n">
        <v>1994</v>
      </c>
      <c r="G8" s="243" t="n">
        <v>1995</v>
      </c>
      <c r="H8" s="243" t="n">
        <v>1996</v>
      </c>
      <c r="I8" s="243" t="n">
        <v>1997</v>
      </c>
      <c r="J8" s="243" t="n">
        <v>1998</v>
      </c>
      <c r="K8" s="442" t="n">
        <v>1999</v>
      </c>
      <c r="L8" s="243" t="n">
        <v>2000</v>
      </c>
      <c r="M8" s="243" t="n">
        <v>2001</v>
      </c>
      <c r="N8" s="243" t="n">
        <v>2002</v>
      </c>
      <c r="O8" s="243" t="n">
        <v>2003</v>
      </c>
      <c r="P8" s="243" t="n">
        <v>2004</v>
      </c>
      <c r="Q8" s="243" t="n">
        <v>2005</v>
      </c>
      <c r="R8" s="243" t="n">
        <v>2006</v>
      </c>
      <c r="S8" s="243" t="n">
        <v>2007</v>
      </c>
      <c r="T8" s="635" t="n">
        <v>2008</v>
      </c>
      <c r="U8" s="363" t="n">
        <v>2009</v>
      </c>
      <c r="V8" s="243" t="n">
        <v>2010</v>
      </c>
      <c r="W8" s="363" t="n">
        <v>2011</v>
      </c>
      <c r="X8" s="243" t="n">
        <v>2012</v>
      </c>
      <c r="Y8" s="243" t="n">
        <v>2013</v>
      </c>
      <c r="Z8" s="243" t="n">
        <v>2014</v>
      </c>
      <c r="AA8" s="243" t="n">
        <v>2015</v>
      </c>
      <c r="AB8" s="243" t="n">
        <v>2016</v>
      </c>
      <c r="AC8" s="243" t="n">
        <v>2017</v>
      </c>
      <c r="AD8" s="243" t="n">
        <v>2018</v>
      </c>
      <c r="AE8" s="243" t="n">
        <v>2019</v>
      </c>
      <c r="AF8" s="243" t="n">
        <v>2020</v>
      </c>
    </row>
    <row r="9" s="448" customFormat="true" ht="15.75" hidden="false" customHeight="false" outlineLevel="0" collapsed="false">
      <c r="A9" s="636" t="s">
        <v>340</v>
      </c>
      <c r="B9" s="637" t="n">
        <v>14905.236</v>
      </c>
      <c r="C9" s="637" t="n">
        <v>14609.771</v>
      </c>
      <c r="D9" s="637" t="n">
        <v>14319.456</v>
      </c>
      <c r="E9" s="637" t="n">
        <v>14309.02</v>
      </c>
      <c r="F9" s="637" t="n">
        <v>14185.249</v>
      </c>
      <c r="G9" s="637" t="n">
        <v>14236.01</v>
      </c>
      <c r="H9" s="637" t="n">
        <v>14668.639</v>
      </c>
      <c r="I9" s="637" t="n">
        <v>14458.22538852</v>
      </c>
      <c r="J9" s="637" t="n">
        <v>14383.505</v>
      </c>
      <c r="K9" s="637" t="n">
        <v>14323.277</v>
      </c>
      <c r="L9" s="637" t="n">
        <v>14400.802142</v>
      </c>
      <c r="M9" s="637" t="n">
        <v>14678.626196</v>
      </c>
      <c r="N9" s="637" t="n">
        <v>14427.36</v>
      </c>
      <c r="O9" s="637" t="n">
        <v>14600.0758527225</v>
      </c>
      <c r="P9" s="637" t="n">
        <v>14591.3411400948</v>
      </c>
      <c r="Q9" s="637" t="n">
        <v>14558.3583202425</v>
      </c>
      <c r="R9" s="637" t="n">
        <v>14836.7936849163</v>
      </c>
      <c r="S9" s="637" t="n">
        <v>14196.8736960858</v>
      </c>
      <c r="T9" s="637" t="n">
        <v>14379.686386625</v>
      </c>
      <c r="U9" s="637" t="n">
        <v>13530.8659398974</v>
      </c>
      <c r="V9" s="637" t="n">
        <v>14216.755</v>
      </c>
      <c r="W9" s="638" t="n">
        <v>13599.332</v>
      </c>
      <c r="X9" s="639" t="n">
        <v>13447.058</v>
      </c>
      <c r="Y9" s="639" t="n">
        <v>13821.607</v>
      </c>
      <c r="Z9" s="638" t="n">
        <v>13179.587</v>
      </c>
      <c r="AA9" s="638" t="n">
        <v>13261.512</v>
      </c>
      <c r="AB9" s="638" t="n">
        <v>13490.62</v>
      </c>
      <c r="AC9" s="639" t="n">
        <v>13522.99</v>
      </c>
      <c r="AD9" s="640" t="n">
        <v>13129.042</v>
      </c>
      <c r="AE9" s="640" t="n">
        <v>12804.542</v>
      </c>
      <c r="AF9" s="641" t="n">
        <v>11899.251364</v>
      </c>
    </row>
    <row r="10" customFormat="false" ht="1.15" hidden="false" customHeight="true" outlineLevel="0" collapsed="false">
      <c r="A10" s="642"/>
      <c r="B10" s="444"/>
      <c r="C10" s="444"/>
      <c r="D10" s="444"/>
      <c r="E10" s="444"/>
      <c r="F10" s="444"/>
      <c r="G10" s="643"/>
      <c r="H10" s="643"/>
      <c r="I10" s="643"/>
      <c r="J10" s="444"/>
      <c r="K10" s="643"/>
      <c r="L10" s="644"/>
      <c r="M10" s="644"/>
      <c r="N10" s="644"/>
      <c r="O10" s="644"/>
      <c r="P10" s="644"/>
      <c r="Q10" s="644"/>
      <c r="R10" s="644"/>
      <c r="S10" s="644"/>
      <c r="T10" s="644"/>
      <c r="U10" s="644"/>
      <c r="V10" s="644"/>
      <c r="W10" s="644"/>
      <c r="X10" s="645"/>
      <c r="Y10" s="645"/>
      <c r="Z10" s="644"/>
      <c r="AA10" s="644"/>
      <c r="AB10" s="644"/>
      <c r="AC10" s="645"/>
      <c r="AD10" s="646"/>
      <c r="AE10" s="646"/>
      <c r="AF10" s="647"/>
    </row>
    <row r="11" s="653" customFormat="true" ht="1.15" hidden="false" customHeight="true" outlineLevel="0" collapsed="false">
      <c r="A11" s="648"/>
      <c r="B11" s="649"/>
      <c r="C11" s="649"/>
      <c r="D11" s="649"/>
      <c r="E11" s="649"/>
      <c r="F11" s="649"/>
      <c r="G11" s="649"/>
      <c r="H11" s="649"/>
      <c r="I11" s="649"/>
      <c r="J11" s="649"/>
      <c r="K11" s="650"/>
      <c r="L11" s="650"/>
      <c r="M11" s="650"/>
      <c r="N11" s="650"/>
      <c r="O11" s="650"/>
      <c r="P11" s="650"/>
      <c r="Q11" s="650"/>
      <c r="R11" s="650"/>
      <c r="S11" s="650"/>
      <c r="T11" s="650"/>
      <c r="U11" s="650"/>
      <c r="V11" s="650"/>
      <c r="W11" s="650"/>
      <c r="X11" s="649"/>
      <c r="Y11" s="649"/>
      <c r="Z11" s="650"/>
      <c r="AA11" s="650"/>
      <c r="AB11" s="650"/>
      <c r="AC11" s="649"/>
      <c r="AD11" s="651"/>
      <c r="AE11" s="651"/>
      <c r="AF11" s="652"/>
    </row>
    <row r="12" s="659" customFormat="true" ht="39.75" hidden="false" customHeight="true" outlineLevel="0" collapsed="false">
      <c r="A12" s="654" t="s">
        <v>341</v>
      </c>
      <c r="B12" s="655" t="n">
        <v>4475.126</v>
      </c>
      <c r="C12" s="655" t="n">
        <v>4353.812</v>
      </c>
      <c r="D12" s="655" t="n">
        <v>4280.939</v>
      </c>
      <c r="E12" s="655" t="n">
        <v>4187.939</v>
      </c>
      <c r="F12" s="655" t="n">
        <v>4111.012</v>
      </c>
      <c r="G12" s="655" t="n">
        <v>3950.329</v>
      </c>
      <c r="H12" s="655" t="n">
        <v>4029.342</v>
      </c>
      <c r="I12" s="655" t="n">
        <v>3910.86938852</v>
      </c>
      <c r="J12" s="655" t="n">
        <v>3880.038</v>
      </c>
      <c r="K12" s="655" t="n">
        <v>3988.371</v>
      </c>
      <c r="L12" s="655" t="n">
        <v>4098.438148</v>
      </c>
      <c r="M12" s="655" t="n">
        <v>4192.109202</v>
      </c>
      <c r="N12" s="655" t="n">
        <v>4155.332</v>
      </c>
      <c r="O12" s="655" t="n">
        <v>4214.80830781027</v>
      </c>
      <c r="P12" s="655" t="n">
        <v>4275.01006972735</v>
      </c>
      <c r="Q12" s="655" t="n">
        <v>4316.60803061182</v>
      </c>
      <c r="R12" s="655" t="n">
        <v>4472.02809662752</v>
      </c>
      <c r="S12" s="655" t="n">
        <v>4368.36667341916</v>
      </c>
      <c r="T12" s="655" t="n">
        <v>4210.02093448494</v>
      </c>
      <c r="U12" s="655" t="n">
        <v>3913.66863715721</v>
      </c>
      <c r="V12" s="655" t="n">
        <v>3873.028</v>
      </c>
      <c r="W12" s="656" t="n">
        <v>3690.679</v>
      </c>
      <c r="X12" s="655" t="n">
        <v>3552.334</v>
      </c>
      <c r="Y12" s="655" t="n">
        <v>3671.14</v>
      </c>
      <c r="Z12" s="656" t="n">
        <v>3491.107</v>
      </c>
      <c r="AA12" s="656" t="n">
        <v>3402.097</v>
      </c>
      <c r="AB12" s="656" t="n">
        <v>3455.617</v>
      </c>
      <c r="AC12" s="655" t="n">
        <v>3343.292</v>
      </c>
      <c r="AD12" s="657" t="n">
        <v>3256.01</v>
      </c>
      <c r="AE12" s="657" t="n">
        <v>2906.205</v>
      </c>
      <c r="AF12" s="658" t="n">
        <v>2614.474336</v>
      </c>
    </row>
    <row r="13" customFormat="false" ht="15" hidden="false" customHeight="true" outlineLevel="0" collapsed="false">
      <c r="A13" s="660" t="s">
        <v>342</v>
      </c>
      <c r="B13" s="661" t="n">
        <v>957.848</v>
      </c>
      <c r="C13" s="661" t="n">
        <v>890.212</v>
      </c>
      <c r="D13" s="661" t="n">
        <v>911.477</v>
      </c>
      <c r="E13" s="661" t="n">
        <v>887.196</v>
      </c>
      <c r="F13" s="661" t="n">
        <v>964.187</v>
      </c>
      <c r="G13" s="661" t="n">
        <v>963.484</v>
      </c>
      <c r="H13" s="661" t="n">
        <v>952.816</v>
      </c>
      <c r="I13" s="661" t="n">
        <v>1012.443</v>
      </c>
      <c r="J13" s="661" t="n">
        <v>1045.838</v>
      </c>
      <c r="K13" s="661" t="n">
        <v>1034.835</v>
      </c>
      <c r="L13" s="661" t="n">
        <v>1067.788</v>
      </c>
      <c r="M13" s="661" t="n">
        <v>1031.142</v>
      </c>
      <c r="N13" s="661" t="n">
        <v>1045.628</v>
      </c>
      <c r="O13" s="661" t="n">
        <v>1025.036</v>
      </c>
      <c r="P13" s="661" t="n">
        <v>1032.75021097497</v>
      </c>
      <c r="Q13" s="661" t="n">
        <v>1114.354645</v>
      </c>
      <c r="R13" s="661" t="n">
        <v>1067.771714488</v>
      </c>
      <c r="S13" s="661" t="n">
        <v>1032.447126337</v>
      </c>
      <c r="T13" s="661" t="n">
        <v>1010.853452</v>
      </c>
      <c r="U13" s="661" t="n">
        <v>952.107562</v>
      </c>
      <c r="V13" s="661" t="n">
        <v>1034.021</v>
      </c>
      <c r="W13" s="662" t="n">
        <v>1027.281</v>
      </c>
      <c r="X13" s="661" t="n">
        <v>976.179</v>
      </c>
      <c r="Y13" s="661" t="n">
        <v>971.94</v>
      </c>
      <c r="Z13" s="662" t="n">
        <v>989.678</v>
      </c>
      <c r="AA13" s="662" t="n">
        <v>961.321</v>
      </c>
      <c r="AB13" s="662" t="n">
        <v>963.811</v>
      </c>
      <c r="AC13" s="661" t="n">
        <v>989.204</v>
      </c>
      <c r="AD13" s="663" t="n">
        <v>948.973</v>
      </c>
      <c r="AE13" s="663" t="n">
        <v>924.981</v>
      </c>
      <c r="AF13" s="664" t="n">
        <v>944.142785</v>
      </c>
    </row>
    <row r="14" customFormat="false" ht="15" hidden="false" customHeight="true" outlineLevel="0" collapsed="false">
      <c r="A14" s="665"/>
      <c r="B14" s="666"/>
      <c r="C14" s="666"/>
      <c r="D14" s="666"/>
      <c r="E14" s="666"/>
      <c r="F14" s="666"/>
      <c r="G14" s="667"/>
      <c r="H14" s="667"/>
      <c r="I14" s="667"/>
      <c r="J14" s="667"/>
      <c r="K14" s="667"/>
      <c r="L14" s="667"/>
      <c r="M14" s="667"/>
      <c r="N14" s="667"/>
      <c r="O14" s="667"/>
      <c r="P14" s="667"/>
      <c r="Q14" s="667"/>
      <c r="R14" s="667"/>
      <c r="S14" s="667"/>
      <c r="T14" s="667"/>
      <c r="U14" s="667"/>
      <c r="V14" s="667"/>
      <c r="W14" s="667"/>
      <c r="X14" s="666"/>
      <c r="Y14" s="666"/>
      <c r="Z14" s="667"/>
      <c r="AA14" s="667"/>
      <c r="AB14" s="667"/>
      <c r="AC14" s="666"/>
      <c r="AD14" s="668"/>
      <c r="AE14" s="668"/>
      <c r="AF14" s="669"/>
    </row>
    <row r="15" s="448" customFormat="true" ht="15" hidden="false" customHeight="true" outlineLevel="0" collapsed="false">
      <c r="A15" s="670" t="s">
        <v>343</v>
      </c>
      <c r="B15" s="465" t="n">
        <v>9472.262</v>
      </c>
      <c r="C15" s="465" t="n">
        <v>9365.747</v>
      </c>
      <c r="D15" s="465" t="n">
        <v>9127.04</v>
      </c>
      <c r="E15" s="465" t="n">
        <v>9233.885</v>
      </c>
      <c r="F15" s="465" t="n">
        <v>9110.05</v>
      </c>
      <c r="G15" s="465" t="n">
        <v>9322.197</v>
      </c>
      <c r="H15" s="465" t="n">
        <v>9686.481</v>
      </c>
      <c r="I15" s="465" t="n">
        <v>9534.913</v>
      </c>
      <c r="J15" s="465" t="n">
        <v>9457.629</v>
      </c>
      <c r="K15" s="465" t="n">
        <v>9300.071</v>
      </c>
      <c r="L15" s="465" t="n">
        <v>9234.575994</v>
      </c>
      <c r="M15" s="465" t="n">
        <v>9455.374994</v>
      </c>
      <c r="N15" s="465" t="n">
        <v>9226.4</v>
      </c>
      <c r="O15" s="465" t="n">
        <v>9360.23154491226</v>
      </c>
      <c r="P15" s="465" t="n">
        <v>9283.58085939251</v>
      </c>
      <c r="Q15" s="465" t="n">
        <v>9127.39564463063</v>
      </c>
      <c r="R15" s="465" t="n">
        <v>9296.99387380079</v>
      </c>
      <c r="S15" s="465" t="n">
        <v>8796.05989632967</v>
      </c>
      <c r="T15" s="465" t="n">
        <v>9158.8120001401</v>
      </c>
      <c r="U15" s="465" t="n">
        <v>8665.08974074019</v>
      </c>
      <c r="V15" s="465" t="n">
        <v>9309.706</v>
      </c>
      <c r="W15" s="671" t="n">
        <v>8881.372</v>
      </c>
      <c r="X15" s="465" t="n">
        <v>8918.545</v>
      </c>
      <c r="Y15" s="465" t="n">
        <v>9178.527</v>
      </c>
      <c r="Z15" s="671" t="n">
        <v>8698.802</v>
      </c>
      <c r="AA15" s="671" t="n">
        <v>8898.094</v>
      </c>
      <c r="AB15" s="671" t="n">
        <v>9071.192</v>
      </c>
      <c r="AC15" s="465" t="n">
        <v>9190.494</v>
      </c>
      <c r="AD15" s="672" t="n">
        <v>8924.059</v>
      </c>
      <c r="AE15" s="672" t="n">
        <v>8973.356</v>
      </c>
      <c r="AF15" s="673" t="n">
        <v>8340.634243</v>
      </c>
    </row>
    <row r="16" s="448" customFormat="true" ht="18" hidden="false" customHeight="true" outlineLevel="0" collapsed="false">
      <c r="A16" s="660" t="s">
        <v>344</v>
      </c>
      <c r="B16" s="662" t="n">
        <v>2976.991</v>
      </c>
      <c r="C16" s="662" t="n">
        <v>2693.716</v>
      </c>
      <c r="D16" s="662" t="n">
        <v>2559.837</v>
      </c>
      <c r="E16" s="662" t="n">
        <v>2431.87</v>
      </c>
      <c r="F16" s="662" t="n">
        <v>2463.381</v>
      </c>
      <c r="G16" s="662" t="n">
        <v>2474.005</v>
      </c>
      <c r="H16" s="662" t="n">
        <v>2424.365</v>
      </c>
      <c r="I16" s="662" t="n">
        <v>2440.156</v>
      </c>
      <c r="J16" s="662" t="n">
        <v>2396.789</v>
      </c>
      <c r="K16" s="662" t="n">
        <v>2383.914</v>
      </c>
      <c r="L16" s="662" t="n">
        <v>2421.385994</v>
      </c>
      <c r="M16" s="662" t="n">
        <v>2365.396994</v>
      </c>
      <c r="N16" s="662" t="n">
        <v>2322.127</v>
      </c>
      <c r="O16" s="662" t="n">
        <v>2544.65511808</v>
      </c>
      <c r="P16" s="662" t="n">
        <v>2581.198905656</v>
      </c>
      <c r="Q16" s="662" t="n">
        <v>2513.58582047</v>
      </c>
      <c r="R16" s="662" t="n">
        <v>2525.349194147</v>
      </c>
      <c r="S16" s="662" t="n">
        <v>2628.453153889</v>
      </c>
      <c r="T16" s="662" t="n">
        <v>2586.76887603645</v>
      </c>
      <c r="U16" s="662" t="n">
        <v>2290.979597</v>
      </c>
      <c r="V16" s="662" t="n">
        <v>2592.237</v>
      </c>
      <c r="W16" s="662" t="n">
        <v>2633.976</v>
      </c>
      <c r="X16" s="661" t="n">
        <v>2587.103</v>
      </c>
      <c r="Y16" s="661" t="n">
        <v>2550.672</v>
      </c>
      <c r="Z16" s="662" t="n">
        <v>2545.39</v>
      </c>
      <c r="AA16" s="662" t="n">
        <v>2547.894</v>
      </c>
      <c r="AB16" s="662" t="n">
        <v>2609.261</v>
      </c>
      <c r="AC16" s="661" t="n">
        <v>2665.969</v>
      </c>
      <c r="AD16" s="663" t="n">
        <v>2600.786</v>
      </c>
      <c r="AE16" s="663" t="n">
        <v>2511.751</v>
      </c>
      <c r="AF16" s="664" t="n">
        <v>2363.983766</v>
      </c>
    </row>
    <row r="17" s="448" customFormat="true" ht="18" hidden="false" customHeight="true" outlineLevel="0" collapsed="false">
      <c r="A17" s="642" t="s">
        <v>345</v>
      </c>
      <c r="B17" s="643" t="n">
        <v>2378.814</v>
      </c>
      <c r="C17" s="643" t="n">
        <v>2428.118</v>
      </c>
      <c r="D17" s="643" t="n">
        <v>2522.22</v>
      </c>
      <c r="E17" s="643" t="n">
        <v>2595.997</v>
      </c>
      <c r="F17" s="643" t="n">
        <v>2553.188</v>
      </c>
      <c r="G17" s="643" t="n">
        <v>2613.845</v>
      </c>
      <c r="H17" s="643" t="n">
        <v>2624.885</v>
      </c>
      <c r="I17" s="643" t="n">
        <v>2642.7</v>
      </c>
      <c r="J17" s="643" t="n">
        <v>2691.023</v>
      </c>
      <c r="K17" s="643" t="n">
        <v>2780.519</v>
      </c>
      <c r="L17" s="643" t="n">
        <v>2751.332</v>
      </c>
      <c r="M17" s="643" t="n">
        <v>2697.575</v>
      </c>
      <c r="N17" s="643" t="n">
        <v>2671.615</v>
      </c>
      <c r="O17" s="643" t="n">
        <v>2600.553</v>
      </c>
      <c r="P17" s="643" t="n">
        <v>2616.283</v>
      </c>
      <c r="Q17" s="643" t="n">
        <v>2586.16422443822</v>
      </c>
      <c r="R17" s="643" t="n">
        <v>2614.32365966347</v>
      </c>
      <c r="S17" s="643" t="n">
        <v>2600.83127932377</v>
      </c>
      <c r="T17" s="643" t="n">
        <v>2570.98223028461</v>
      </c>
      <c r="U17" s="643" t="n">
        <v>2541.01418124545</v>
      </c>
      <c r="V17" s="643" t="n">
        <v>2559.299</v>
      </c>
      <c r="W17" s="643" t="n">
        <v>2567.836</v>
      </c>
      <c r="X17" s="444" t="n">
        <v>2558.619</v>
      </c>
      <c r="Y17" s="444" t="n">
        <v>2611.563</v>
      </c>
      <c r="Z17" s="643" t="n">
        <v>2615.541</v>
      </c>
      <c r="AA17" s="643" t="n">
        <v>2620.787</v>
      </c>
      <c r="AB17" s="643" t="n">
        <v>2689.673</v>
      </c>
      <c r="AC17" s="444" t="n">
        <v>2765.254</v>
      </c>
      <c r="AD17" s="674" t="n">
        <v>2704.277</v>
      </c>
      <c r="AE17" s="674" t="n">
        <v>2721.889</v>
      </c>
      <c r="AF17" s="675" t="n">
        <v>2292.433832</v>
      </c>
    </row>
    <row r="18" s="165" customFormat="true" ht="18" hidden="false" customHeight="true" outlineLevel="0" collapsed="false">
      <c r="A18" s="498" t="s">
        <v>346</v>
      </c>
      <c r="B18" s="450" t="n">
        <v>2367.454</v>
      </c>
      <c r="C18" s="450" t="n">
        <v>2515.913</v>
      </c>
      <c r="D18" s="450" t="n">
        <v>2435.983</v>
      </c>
      <c r="E18" s="450" t="n">
        <v>2618.018</v>
      </c>
      <c r="F18" s="450" t="n">
        <v>2558.481</v>
      </c>
      <c r="G18" s="450" t="n">
        <v>2654.978</v>
      </c>
      <c r="H18" s="450" t="n">
        <v>2890.405</v>
      </c>
      <c r="I18" s="450" t="n">
        <v>2854.005</v>
      </c>
      <c r="J18" s="450" t="n">
        <v>2781.838</v>
      </c>
      <c r="K18" s="450" t="n">
        <v>2612.458</v>
      </c>
      <c r="L18" s="450" t="n">
        <v>2584.225</v>
      </c>
      <c r="M18" s="450" t="n">
        <v>2821.678</v>
      </c>
      <c r="N18" s="450" t="n">
        <v>2688.686</v>
      </c>
      <c r="O18" s="450" t="n">
        <v>2749.65953</v>
      </c>
      <c r="P18" s="450" t="n">
        <v>2634.150469</v>
      </c>
      <c r="Q18" s="450" t="n">
        <v>2590.757422487</v>
      </c>
      <c r="R18" s="450" t="n">
        <v>2622.20001443435</v>
      </c>
      <c r="S18" s="450" t="n">
        <v>2258.56625742262</v>
      </c>
      <c r="T18" s="450" t="n">
        <v>2558.14248580891</v>
      </c>
      <c r="U18" s="450" t="n">
        <v>2477.71854855981</v>
      </c>
      <c r="V18" s="450" t="n">
        <v>2675.664</v>
      </c>
      <c r="W18" s="450" t="n">
        <v>2333.445</v>
      </c>
      <c r="X18" s="449" t="n">
        <v>2427.458</v>
      </c>
      <c r="Y18" s="449" t="n">
        <v>2555.97</v>
      </c>
      <c r="Z18" s="450" t="n">
        <v>2188.041</v>
      </c>
      <c r="AA18" s="450" t="n">
        <v>2301.657</v>
      </c>
      <c r="AB18" s="450" t="n">
        <v>2376.268</v>
      </c>
      <c r="AC18" s="449" t="n">
        <v>2342.306</v>
      </c>
      <c r="AD18" s="676" t="n">
        <v>2319.9</v>
      </c>
      <c r="AE18" s="676" t="n">
        <v>2424.811</v>
      </c>
      <c r="AF18" s="451" t="n">
        <v>2411.406791</v>
      </c>
    </row>
    <row r="19" s="165" customFormat="true" ht="3.2" hidden="false" customHeight="true" outlineLevel="0" collapsed="false">
      <c r="A19" s="642"/>
      <c r="B19" s="444"/>
      <c r="C19" s="444"/>
      <c r="D19" s="444"/>
      <c r="E19" s="444"/>
      <c r="F19" s="444"/>
      <c r="G19" s="444"/>
      <c r="H19" s="444"/>
      <c r="I19" s="444"/>
      <c r="J19" s="444"/>
      <c r="K19" s="444"/>
      <c r="L19" s="444"/>
      <c r="M19" s="444"/>
      <c r="N19" s="444"/>
      <c r="O19" s="444"/>
      <c r="P19" s="444"/>
      <c r="Q19" s="444"/>
      <c r="R19" s="444"/>
      <c r="S19" s="444"/>
      <c r="T19" s="444"/>
      <c r="U19" s="444"/>
      <c r="V19" s="444"/>
      <c r="W19" s="643"/>
      <c r="X19" s="444"/>
      <c r="Y19" s="444"/>
      <c r="Z19" s="643"/>
      <c r="AA19" s="643"/>
      <c r="AB19" s="643"/>
      <c r="AC19" s="444"/>
      <c r="AD19" s="674"/>
      <c r="AE19" s="674"/>
      <c r="AF19" s="675"/>
    </row>
    <row r="20" s="681" customFormat="true" ht="26.45" hidden="false" customHeight="true" outlineLevel="0" collapsed="false">
      <c r="A20" s="654" t="s">
        <v>347</v>
      </c>
      <c r="B20" s="677" t="n">
        <v>1749</v>
      </c>
      <c r="C20" s="677" t="n">
        <v>1728</v>
      </c>
      <c r="D20" s="677" t="n">
        <v>1609</v>
      </c>
      <c r="E20" s="677" t="n">
        <v>1588</v>
      </c>
      <c r="F20" s="677" t="n">
        <v>1535</v>
      </c>
      <c r="G20" s="677" t="n">
        <v>1579.369</v>
      </c>
      <c r="H20" s="677" t="n">
        <v>1746.826</v>
      </c>
      <c r="I20" s="677" t="n">
        <v>1598.052</v>
      </c>
      <c r="J20" s="677" t="n">
        <v>1587.979</v>
      </c>
      <c r="K20" s="677" t="n">
        <v>1523.18</v>
      </c>
      <c r="L20" s="677" t="n">
        <v>1477.633</v>
      </c>
      <c r="M20" s="677" t="n">
        <v>1570.725</v>
      </c>
      <c r="N20" s="677" t="n">
        <v>1543.972</v>
      </c>
      <c r="O20" s="677" t="n">
        <v>1465.36389683226</v>
      </c>
      <c r="P20" s="677" t="n">
        <v>1451.94848473651</v>
      </c>
      <c r="Q20" s="677" t="n">
        <v>1436.88817723542</v>
      </c>
      <c r="R20" s="677" t="n">
        <v>1535.12100555598</v>
      </c>
      <c r="S20" s="677" t="n">
        <v>1308.20920569427</v>
      </c>
      <c r="T20" s="677" t="n">
        <v>1442.91840801013</v>
      </c>
      <c r="U20" s="677" t="n">
        <v>1355.37741393493</v>
      </c>
      <c r="V20" s="677" t="n">
        <v>1482.506</v>
      </c>
      <c r="W20" s="677" t="n">
        <v>1346.115</v>
      </c>
      <c r="X20" s="678" t="n">
        <v>1345.365</v>
      </c>
      <c r="Y20" s="678" t="n">
        <v>1460.322</v>
      </c>
      <c r="Z20" s="677" t="n">
        <v>1349.83</v>
      </c>
      <c r="AA20" s="677" t="n">
        <v>1427.756</v>
      </c>
      <c r="AB20" s="677" t="n">
        <v>1395.99</v>
      </c>
      <c r="AC20" s="678" t="n">
        <v>1416.965</v>
      </c>
      <c r="AD20" s="679" t="n">
        <v>1299.096</v>
      </c>
      <c r="AE20" s="679" t="n">
        <v>1314.905</v>
      </c>
      <c r="AF20" s="680" t="n">
        <v>1272.809854</v>
      </c>
    </row>
    <row r="21" s="684" customFormat="true" ht="10.15" hidden="false" customHeight="true" outlineLevel="0" collapsed="false">
      <c r="A21" s="682"/>
      <c r="B21" s="683"/>
      <c r="C21" s="683"/>
      <c r="D21" s="683"/>
      <c r="E21" s="683"/>
      <c r="F21" s="683"/>
      <c r="G21" s="683"/>
      <c r="H21" s="683"/>
      <c r="I21" s="683"/>
      <c r="J21" s="683"/>
      <c r="K21" s="683"/>
      <c r="L21" s="683"/>
      <c r="M21" s="683"/>
      <c r="N21" s="683"/>
      <c r="O21" s="683"/>
      <c r="P21" s="683"/>
      <c r="Q21" s="683"/>
      <c r="R21" s="683"/>
      <c r="S21" s="683"/>
      <c r="T21" s="683"/>
      <c r="U21" s="683"/>
      <c r="V21" s="683"/>
      <c r="W21" s="683"/>
      <c r="X21" s="683"/>
      <c r="Y21" s="683"/>
      <c r="Z21" s="683"/>
    </row>
    <row r="22" s="86" customFormat="true" ht="27" hidden="false" customHeight="true" outlineLevel="0" collapsed="false">
      <c r="A22" s="685" t="s">
        <v>348</v>
      </c>
      <c r="B22" s="686"/>
      <c r="C22" s="686"/>
      <c r="D22" s="686"/>
      <c r="E22" s="686"/>
      <c r="F22" s="686"/>
      <c r="G22" s="686"/>
      <c r="H22" s="686"/>
      <c r="I22" s="686"/>
      <c r="J22" s="686"/>
      <c r="K22" s="686"/>
      <c r="L22" s="686"/>
      <c r="M22" s="686"/>
      <c r="N22" s="686"/>
      <c r="O22" s="686"/>
      <c r="T22" s="687"/>
      <c r="U22" s="687"/>
    </row>
    <row r="23" customFormat="false" ht="18" hidden="false" customHeight="true" outlineLevel="0" collapsed="false">
      <c r="A23" s="634"/>
      <c r="B23" s="243" t="n">
        <v>1990</v>
      </c>
      <c r="C23" s="243" t="n">
        <v>1991</v>
      </c>
      <c r="D23" s="243" t="n">
        <v>1992</v>
      </c>
      <c r="E23" s="243" t="n">
        <v>1993</v>
      </c>
      <c r="F23" s="243" t="n">
        <v>1994</v>
      </c>
      <c r="G23" s="243" t="n">
        <v>1995</v>
      </c>
      <c r="H23" s="243" t="n">
        <v>1996</v>
      </c>
      <c r="I23" s="243" t="n">
        <v>1997</v>
      </c>
      <c r="J23" s="243" t="n">
        <v>1998</v>
      </c>
      <c r="K23" s="442" t="n">
        <v>1999</v>
      </c>
      <c r="L23" s="243" t="n">
        <v>2000</v>
      </c>
      <c r="M23" s="243" t="n">
        <v>2001</v>
      </c>
      <c r="N23" s="243" t="n">
        <v>2002</v>
      </c>
      <c r="O23" s="243" t="n">
        <v>2003</v>
      </c>
      <c r="P23" s="243" t="n">
        <v>2004</v>
      </c>
      <c r="Q23" s="243" t="n">
        <v>2005</v>
      </c>
      <c r="R23" s="243" t="n">
        <v>2006</v>
      </c>
      <c r="S23" s="243" t="n">
        <v>2007</v>
      </c>
      <c r="T23" s="243" t="n">
        <v>2008</v>
      </c>
      <c r="U23" s="243" t="n">
        <v>2009</v>
      </c>
      <c r="V23" s="243" t="n">
        <v>2010</v>
      </c>
      <c r="W23" s="243" t="n">
        <v>2011</v>
      </c>
      <c r="X23" s="243" t="n">
        <v>2012</v>
      </c>
      <c r="Y23" s="243" t="n">
        <v>2013</v>
      </c>
      <c r="Z23" s="243" t="n">
        <v>2014</v>
      </c>
      <c r="AA23" s="243" t="n">
        <v>2015</v>
      </c>
      <c r="AB23" s="243" t="n">
        <v>2016</v>
      </c>
      <c r="AC23" s="243" t="n">
        <v>2017</v>
      </c>
      <c r="AD23" s="243" t="n">
        <v>2018</v>
      </c>
      <c r="AE23" s="243" t="n">
        <v>2019</v>
      </c>
      <c r="AF23" s="243" t="n">
        <v>2020</v>
      </c>
    </row>
    <row r="24" customFormat="false" ht="15" hidden="false" customHeight="true" outlineLevel="0" collapsed="false">
      <c r="A24" s="642" t="s">
        <v>349</v>
      </c>
      <c r="B24" s="444"/>
      <c r="C24" s="444"/>
      <c r="D24" s="444"/>
      <c r="E24" s="444"/>
      <c r="F24" s="444"/>
      <c r="G24" s="643"/>
      <c r="H24" s="643"/>
      <c r="I24" s="643"/>
      <c r="J24" s="444"/>
      <c r="K24" s="643"/>
      <c r="L24" s="643"/>
      <c r="M24" s="643"/>
      <c r="N24" s="643"/>
      <c r="O24" s="688"/>
      <c r="P24" s="689"/>
      <c r="Q24" s="689"/>
      <c r="R24" s="689"/>
      <c r="S24" s="689"/>
      <c r="T24" s="689"/>
      <c r="U24" s="689"/>
      <c r="V24" s="689"/>
      <c r="W24" s="690"/>
      <c r="X24" s="689"/>
      <c r="Y24" s="689"/>
      <c r="Z24" s="690"/>
      <c r="AA24" s="690"/>
      <c r="AB24" s="690"/>
      <c r="AC24" s="689"/>
      <c r="AD24" s="691"/>
      <c r="AE24" s="690"/>
      <c r="AF24" s="692"/>
    </row>
    <row r="25" s="653" customFormat="true" ht="15" hidden="false" customHeight="true" outlineLevel="0" collapsed="false">
      <c r="A25" s="648" t="s">
        <v>350</v>
      </c>
      <c r="B25" s="693"/>
      <c r="C25" s="693"/>
      <c r="D25" s="693"/>
      <c r="E25" s="693"/>
      <c r="F25" s="693"/>
      <c r="G25" s="693"/>
      <c r="H25" s="693"/>
      <c r="I25" s="693"/>
      <c r="J25" s="693"/>
      <c r="K25" s="694"/>
      <c r="L25" s="694"/>
      <c r="M25" s="694"/>
      <c r="N25" s="694"/>
      <c r="O25" s="695"/>
      <c r="P25" s="695"/>
      <c r="Q25" s="695"/>
      <c r="R25" s="695"/>
      <c r="S25" s="695"/>
      <c r="T25" s="695"/>
      <c r="U25" s="695"/>
      <c r="V25" s="695"/>
      <c r="W25" s="696"/>
      <c r="X25" s="695"/>
      <c r="Y25" s="695"/>
      <c r="Z25" s="696"/>
      <c r="AA25" s="696"/>
      <c r="AB25" s="696"/>
      <c r="AC25" s="695"/>
      <c r="AD25" s="697"/>
      <c r="AE25" s="696"/>
      <c r="AF25" s="698"/>
    </row>
    <row r="26" s="659" customFormat="true" ht="18" hidden="false" customHeight="true" outlineLevel="0" collapsed="false">
      <c r="A26" s="699" t="s">
        <v>351</v>
      </c>
      <c r="B26" s="700" t="n">
        <v>30.0238520208603</v>
      </c>
      <c r="C26" s="700" t="n">
        <v>29.800686129851</v>
      </c>
      <c r="D26" s="700" t="n">
        <v>29.8959611314843</v>
      </c>
      <c r="E26" s="700" t="n">
        <v>29.267825469529</v>
      </c>
      <c r="F26" s="700" t="n">
        <v>28.9808941668913</v>
      </c>
      <c r="G26" s="700" t="n">
        <v>27.748849572317</v>
      </c>
      <c r="H26" s="700" t="n">
        <v>27.4690923950068</v>
      </c>
      <c r="I26" s="700" t="n">
        <v>27.0494426765907</v>
      </c>
      <c r="J26" s="700" t="n">
        <v>26.9756085182297</v>
      </c>
      <c r="K26" s="701" t="n">
        <v>27.8453806346132</v>
      </c>
      <c r="L26" s="701" t="n">
        <v>28.4597906949009</v>
      </c>
      <c r="M26" s="701" t="n">
        <v>28.5592748668971</v>
      </c>
      <c r="N26" s="701" t="n">
        <v>28.8017488993135</v>
      </c>
      <c r="O26" s="700" t="n">
        <v>28.8684000708415</v>
      </c>
      <c r="P26" s="700" t="n">
        <v>29.2982668877521</v>
      </c>
      <c r="Q26" s="700" t="n">
        <v>29.6503763381745</v>
      </c>
      <c r="R26" s="700" t="n">
        <v>30.1414725553134</v>
      </c>
      <c r="S26" s="700" t="n">
        <v>30.7699199621925</v>
      </c>
      <c r="T26" s="700" t="n">
        <v>29.2775573909651</v>
      </c>
      <c r="U26" s="700" t="n">
        <v>28.9240071887585</v>
      </c>
      <c r="V26" s="700" t="n">
        <v>27.242700602212</v>
      </c>
      <c r="W26" s="701" t="n">
        <v>27.1386785762712</v>
      </c>
      <c r="X26" s="700" t="n">
        <v>26.4171835951031</v>
      </c>
      <c r="Y26" s="700" t="n">
        <v>26.5608767489916</v>
      </c>
      <c r="Z26" s="701" t="n">
        <v>26.4887435395358</v>
      </c>
      <c r="AA26" s="701" t="n">
        <v>25.6539148778812</v>
      </c>
      <c r="AB26" s="701" t="n">
        <v>25.6149606170806</v>
      </c>
      <c r="AC26" s="700" t="n">
        <v>24.7230235325176</v>
      </c>
      <c r="AD26" s="702" t="n">
        <v>24.8000577650677</v>
      </c>
      <c r="AE26" s="701" t="n">
        <v>22.6966727900147</v>
      </c>
      <c r="AF26" s="703" t="n">
        <v>21.9717548274493</v>
      </c>
    </row>
    <row r="27" customFormat="false" ht="18" hidden="false" customHeight="true" outlineLevel="0" collapsed="false">
      <c r="A27" s="660" t="s">
        <v>342</v>
      </c>
      <c r="B27" s="704" t="n">
        <v>6.42625182184301</v>
      </c>
      <c r="C27" s="704" t="n">
        <v>6.09326456930776</v>
      </c>
      <c r="D27" s="704" t="n">
        <v>6.36530465961835</v>
      </c>
      <c r="E27" s="704" t="n">
        <v>6.20025690089189</v>
      </c>
      <c r="F27" s="704" t="n">
        <v>6.79711015294832</v>
      </c>
      <c r="G27" s="704" t="n">
        <v>6.76793567860658</v>
      </c>
      <c r="H27" s="704" t="n">
        <v>6.49559921680532</v>
      </c>
      <c r="I27" s="704" t="n">
        <v>7.0025398884976</v>
      </c>
      <c r="J27" s="704" t="n">
        <v>7.27109282473222</v>
      </c>
      <c r="K27" s="704" t="n">
        <v>7.22484805676802</v>
      </c>
      <c r="L27" s="704" t="n">
        <v>7.4147814091952</v>
      </c>
      <c r="M27" s="704" t="n">
        <v>7.02478546855421</v>
      </c>
      <c r="N27" s="704" t="n">
        <v>7.24753523860221</v>
      </c>
      <c r="O27" s="704" t="n">
        <v>7.02075804495809</v>
      </c>
      <c r="P27" s="704" t="n">
        <v>7.07782924858857</v>
      </c>
      <c r="Q27" s="704" t="n">
        <v>7.6543977039675</v>
      </c>
      <c r="R27" s="704" t="n">
        <v>7.19678211589301</v>
      </c>
      <c r="S27" s="704" t="n">
        <v>7.27235550895725</v>
      </c>
      <c r="T27" s="704" t="n">
        <v>7.02973225438507</v>
      </c>
      <c r="U27" s="704" t="n">
        <v>7.03656045539994</v>
      </c>
      <c r="V27" s="704" t="n">
        <v>7.2732560981743</v>
      </c>
      <c r="W27" s="705" t="n">
        <v>7.55390779488287</v>
      </c>
      <c r="X27" s="704" t="n">
        <v>7.2594243290986</v>
      </c>
      <c r="Y27" s="704" t="n">
        <v>7.0320332505475</v>
      </c>
      <c r="Z27" s="705" t="n">
        <v>7.50917308713847</v>
      </c>
      <c r="AA27" s="705" t="n">
        <v>7.24895471949202</v>
      </c>
      <c r="AB27" s="705" t="n">
        <v>7.14430470949445</v>
      </c>
      <c r="AC27" s="704" t="n">
        <v>7.31497989719729</v>
      </c>
      <c r="AD27" s="706" t="n">
        <v>7.22804451383429</v>
      </c>
      <c r="AE27" s="705" t="n">
        <v>7.22385072421958</v>
      </c>
      <c r="AF27" s="707" t="n">
        <v>7.93447214550329</v>
      </c>
    </row>
    <row r="28" customFormat="false" ht="18" hidden="false" customHeight="true" outlineLevel="0" collapsed="false">
      <c r="A28" s="708" t="s">
        <v>352</v>
      </c>
      <c r="B28" s="709" t="n">
        <v>63.5498961572967</v>
      </c>
      <c r="C28" s="709" t="n">
        <v>64.1060493008412</v>
      </c>
      <c r="D28" s="709" t="n">
        <v>63.7387342088973</v>
      </c>
      <c r="E28" s="709" t="n">
        <v>64.5319176295791</v>
      </c>
      <c r="F28" s="709" t="n">
        <v>64.2219956801604</v>
      </c>
      <c r="G28" s="709" t="n">
        <v>65.4832147490765</v>
      </c>
      <c r="H28" s="709" t="n">
        <v>66.0353083881879</v>
      </c>
      <c r="I28" s="709" t="n">
        <v>65.9480174349117</v>
      </c>
      <c r="J28" s="709" t="n">
        <v>65.753298657038</v>
      </c>
      <c r="K28" s="710" t="n">
        <v>64.9297713086188</v>
      </c>
      <c r="L28" s="710" t="n">
        <v>64.1254278959039</v>
      </c>
      <c r="M28" s="710" t="n">
        <v>64.4159396645487</v>
      </c>
      <c r="N28" s="710" t="n">
        <v>63.9507158620843</v>
      </c>
      <c r="O28" s="709" t="n">
        <v>64.1108418842004</v>
      </c>
      <c r="P28" s="709" t="n">
        <v>63.6239038636594</v>
      </c>
      <c r="Q28" s="709" t="n">
        <v>62.695225957858</v>
      </c>
      <c r="R28" s="709" t="n">
        <v>62.6617453287936</v>
      </c>
      <c r="S28" s="709" t="n">
        <v>61.9577245288503</v>
      </c>
      <c r="T28" s="709" t="n">
        <v>63.6927103546499</v>
      </c>
      <c r="U28" s="709" t="n">
        <v>64.0394323558415</v>
      </c>
      <c r="V28" s="709" t="n">
        <v>65.4840432996137</v>
      </c>
      <c r="W28" s="710" t="n">
        <v>65.3074136288459</v>
      </c>
      <c r="X28" s="709" t="n">
        <v>66.3233920757983</v>
      </c>
      <c r="Y28" s="709" t="n">
        <v>66.4070900004609</v>
      </c>
      <c r="Z28" s="710" t="n">
        <v>66.0020833733257</v>
      </c>
      <c r="AA28" s="710" t="n">
        <v>67.0971304026268</v>
      </c>
      <c r="AB28" s="710" t="n">
        <v>67.2407346734249</v>
      </c>
      <c r="AC28" s="709" t="n">
        <v>67.9619965702851</v>
      </c>
      <c r="AD28" s="711" t="n">
        <v>67.971897721098</v>
      </c>
      <c r="AE28" s="710" t="n">
        <v>70.0794764857658</v>
      </c>
      <c r="AF28" s="712" t="n">
        <v>70.0937730270474</v>
      </c>
    </row>
    <row r="29" customFormat="false" ht="10.15" hidden="false" customHeight="true" outlineLevel="0" collapsed="false">
      <c r="A29" s="691"/>
      <c r="B29" s="713"/>
      <c r="C29" s="713"/>
      <c r="D29" s="713"/>
      <c r="E29" s="714"/>
      <c r="F29" s="714"/>
      <c r="G29" s="714"/>
      <c r="H29" s="714"/>
      <c r="I29" s="714"/>
      <c r="J29" s="714"/>
      <c r="K29" s="714"/>
      <c r="L29" s="714"/>
      <c r="M29" s="714"/>
      <c r="N29" s="714"/>
      <c r="O29" s="691"/>
      <c r="P29" s="715"/>
      <c r="Q29" s="716"/>
      <c r="R29" s="716"/>
      <c r="S29" s="716"/>
      <c r="T29" s="716"/>
      <c r="U29" s="716"/>
    </row>
    <row r="30" customFormat="false" ht="26.25" hidden="false" customHeight="true" outlineLevel="0" collapsed="false">
      <c r="A30" s="685" t="s">
        <v>353</v>
      </c>
      <c r="B30" s="686"/>
      <c r="C30" s="686"/>
      <c r="D30" s="686"/>
      <c r="E30" s="686"/>
      <c r="F30" s="686"/>
      <c r="G30" s="686"/>
      <c r="H30" s="686"/>
      <c r="I30" s="686"/>
      <c r="J30" s="686"/>
      <c r="K30" s="686"/>
      <c r="L30" s="686"/>
      <c r="M30" s="686"/>
      <c r="N30" s="686"/>
      <c r="O30" s="686"/>
      <c r="Q30" s="717"/>
      <c r="R30" s="717"/>
      <c r="S30" s="717"/>
      <c r="T30" s="717"/>
      <c r="U30" s="717"/>
    </row>
    <row r="31" customFormat="false" ht="18" hidden="false" customHeight="true" outlineLevel="0" collapsed="false">
      <c r="A31" s="634"/>
      <c r="B31" s="243" t="n">
        <v>1990</v>
      </c>
      <c r="C31" s="243" t="n">
        <v>1991</v>
      </c>
      <c r="D31" s="243" t="n">
        <v>1992</v>
      </c>
      <c r="E31" s="243" t="n">
        <v>1993</v>
      </c>
      <c r="F31" s="243" t="n">
        <v>1994</v>
      </c>
      <c r="G31" s="243" t="n">
        <v>1995</v>
      </c>
      <c r="H31" s="243" t="n">
        <v>1996</v>
      </c>
      <c r="I31" s="243" t="n">
        <v>1997</v>
      </c>
      <c r="J31" s="243" t="n">
        <v>1998</v>
      </c>
      <c r="K31" s="442" t="n">
        <v>1999</v>
      </c>
      <c r="L31" s="243" t="n">
        <v>2000</v>
      </c>
      <c r="M31" s="243" t="n">
        <v>2001</v>
      </c>
      <c r="N31" s="243" t="n">
        <v>2002</v>
      </c>
      <c r="O31" s="243" t="n">
        <v>2003</v>
      </c>
      <c r="P31" s="243" t="n">
        <v>2004</v>
      </c>
      <c r="Q31" s="243" t="n">
        <v>2005</v>
      </c>
      <c r="R31" s="243" t="n">
        <v>2006</v>
      </c>
      <c r="S31" s="243" t="n">
        <v>2007</v>
      </c>
      <c r="T31" s="635" t="n">
        <v>2008</v>
      </c>
      <c r="U31" s="363" t="n">
        <v>2009</v>
      </c>
      <c r="V31" s="363" t="n">
        <v>2010</v>
      </c>
      <c r="W31" s="363" t="n">
        <v>2011</v>
      </c>
      <c r="X31" s="363" t="n">
        <v>2012</v>
      </c>
      <c r="Y31" s="363" t="n">
        <v>2013</v>
      </c>
      <c r="Z31" s="363" t="n">
        <v>2014</v>
      </c>
      <c r="AA31" s="363" t="n">
        <v>2015</v>
      </c>
      <c r="AB31" s="363" t="n">
        <v>2016</v>
      </c>
      <c r="AC31" s="363" t="n">
        <v>2017</v>
      </c>
      <c r="AD31" s="363" t="n">
        <v>2018</v>
      </c>
      <c r="AE31" s="363" t="n">
        <v>2019</v>
      </c>
      <c r="AF31" s="363" t="n">
        <v>2020</v>
      </c>
    </row>
    <row r="32" customFormat="false" ht="18" hidden="false" customHeight="true" outlineLevel="0" collapsed="false">
      <c r="A32" s="660" t="s">
        <v>354</v>
      </c>
      <c r="B32" s="718" t="n">
        <v>31.4285120069525</v>
      </c>
      <c r="C32" s="718" t="n">
        <v>28.7613577432745</v>
      </c>
      <c r="D32" s="718" t="n">
        <v>28.0467380443167</v>
      </c>
      <c r="E32" s="718" t="n">
        <v>26.3363687115445</v>
      </c>
      <c r="F32" s="718" t="n">
        <v>27.040257737334</v>
      </c>
      <c r="G32" s="718" t="n">
        <v>26.5388620300558</v>
      </c>
      <c r="H32" s="718" t="n">
        <v>25.0283358837952</v>
      </c>
      <c r="I32" s="718" t="n">
        <v>25.5918014144439</v>
      </c>
      <c r="J32" s="718" t="n">
        <v>25.3423876111021</v>
      </c>
      <c r="K32" s="719" t="n">
        <v>25.633288175972</v>
      </c>
      <c r="L32" s="719" t="n">
        <v>26.2208681326923</v>
      </c>
      <c r="M32" s="719" t="n">
        <v>25.0164271168619</v>
      </c>
      <c r="N32" s="719" t="n">
        <v>25.1682888233764</v>
      </c>
      <c r="O32" s="718" t="n">
        <v>27.1858137896508</v>
      </c>
      <c r="P32" s="720" t="n">
        <v>27.8039147259057</v>
      </c>
      <c r="Q32" s="718" t="n">
        <v>27.5389160099427</v>
      </c>
      <c r="R32" s="718" t="n">
        <v>27.1630725848224</v>
      </c>
      <c r="S32" s="718" t="n">
        <v>29.8821652520326</v>
      </c>
      <c r="T32" s="718" t="n">
        <v>28.2434979121405</v>
      </c>
      <c r="U32" s="720" t="n">
        <v>26.4391906552176</v>
      </c>
      <c r="V32" s="720" t="n">
        <v>27.8444560977543</v>
      </c>
      <c r="W32" s="721" t="n">
        <v>29.6573097039511</v>
      </c>
      <c r="X32" s="720" t="n">
        <v>29.0081285680568</v>
      </c>
      <c r="Y32" s="720" t="n">
        <v>27.7895570825253</v>
      </c>
      <c r="Z32" s="721" t="n">
        <v>29.2613856482766</v>
      </c>
      <c r="AA32" s="721" t="n">
        <v>28.6341546852618</v>
      </c>
      <c r="AB32" s="721" t="n">
        <v>28.7642572222041</v>
      </c>
      <c r="AC32" s="720" t="n">
        <v>29.0078966375474</v>
      </c>
      <c r="AD32" s="722" t="n">
        <v>29.1435321079791</v>
      </c>
      <c r="AE32" s="721" t="n">
        <v>27.9912108691553</v>
      </c>
      <c r="AF32" s="723" t="n">
        <v>28.3429736531608</v>
      </c>
    </row>
    <row r="33" customFormat="false" ht="18" hidden="false" customHeight="true" outlineLevel="0" collapsed="false">
      <c r="A33" s="660" t="s">
        <v>355</v>
      </c>
      <c r="B33" s="718" t="n">
        <v>25.1134734237714</v>
      </c>
      <c r="C33" s="718" t="n">
        <v>25.9255134694542</v>
      </c>
      <c r="D33" s="718" t="n">
        <v>27.6345890891242</v>
      </c>
      <c r="E33" s="718" t="n">
        <v>28.1138112506274</v>
      </c>
      <c r="F33" s="718" t="n">
        <v>28.0260591324965</v>
      </c>
      <c r="G33" s="718" t="n">
        <v>28.0389376023699</v>
      </c>
      <c r="H33" s="718" t="n">
        <v>27.0984375027422</v>
      </c>
      <c r="I33" s="718" t="n">
        <v>27.7160368427064</v>
      </c>
      <c r="J33" s="718" t="n">
        <v>28.4534633363182</v>
      </c>
      <c r="K33" s="719" t="n">
        <v>29.8978255112246</v>
      </c>
      <c r="L33" s="719" t="n">
        <v>29.7938097189046</v>
      </c>
      <c r="M33" s="719" t="n">
        <v>28.5295400945153</v>
      </c>
      <c r="N33" s="719" t="n">
        <v>28.9562017688372</v>
      </c>
      <c r="O33" s="718" t="n">
        <v>27.7829986098317</v>
      </c>
      <c r="P33" s="718" t="n">
        <v>28.181830261682</v>
      </c>
      <c r="Q33" s="718" t="n">
        <v>28.3340870181253</v>
      </c>
      <c r="R33" s="718" t="n">
        <v>28.120096615646</v>
      </c>
      <c r="S33" s="718" t="n">
        <v>29.5681397122935</v>
      </c>
      <c r="T33" s="718" t="n">
        <v>28.071132263063</v>
      </c>
      <c r="U33" s="718" t="n">
        <v>29.3247301213569</v>
      </c>
      <c r="V33" s="718" t="n">
        <v>27.4906533031226</v>
      </c>
      <c r="W33" s="719" t="n">
        <v>28.9126049443712</v>
      </c>
      <c r="X33" s="718" t="n">
        <v>28.6887491177092</v>
      </c>
      <c r="Y33" s="718" t="n">
        <v>28.4529641847761</v>
      </c>
      <c r="Z33" s="719" t="n">
        <v>30.0678300299283</v>
      </c>
      <c r="AA33" s="719" t="n">
        <v>29.4533525943871</v>
      </c>
      <c r="AB33" s="719" t="n">
        <v>29.6507118358866</v>
      </c>
      <c r="AC33" s="718" t="n">
        <v>30.0881976529227</v>
      </c>
      <c r="AD33" s="724" t="n">
        <v>30.3032174036501</v>
      </c>
      <c r="AE33" s="719" t="n">
        <v>30.3330103029457</v>
      </c>
      <c r="AF33" s="725" t="n">
        <v>27.485126013336</v>
      </c>
    </row>
    <row r="34" customFormat="false" ht="18" hidden="false" customHeight="true" outlineLevel="0" collapsed="false">
      <c r="A34" s="660" t="s">
        <v>356</v>
      </c>
      <c r="B34" s="718" t="n">
        <v>24.993544308635</v>
      </c>
      <c r="C34" s="718" t="n">
        <v>26.8629186758942</v>
      </c>
      <c r="D34" s="718" t="n">
        <v>26.6897373080429</v>
      </c>
      <c r="E34" s="718" t="n">
        <v>28.3522915869106</v>
      </c>
      <c r="F34" s="718" t="n">
        <v>28.0841598015379</v>
      </c>
      <c r="G34" s="718" t="n">
        <v>28.4801747914145</v>
      </c>
      <c r="H34" s="718" t="n">
        <v>29.8395774481982</v>
      </c>
      <c r="I34" s="718" t="n">
        <v>29.9321556473562</v>
      </c>
      <c r="J34" s="718" t="n">
        <v>29.4136934320431</v>
      </c>
      <c r="K34" s="719" t="n">
        <v>28.0907317804348</v>
      </c>
      <c r="L34" s="719" t="n">
        <v>27.9842301550072</v>
      </c>
      <c r="M34" s="719" t="n">
        <v>29.8420528195923</v>
      </c>
      <c r="N34" s="719" t="n">
        <v>29.1412251799185</v>
      </c>
      <c r="O34" s="718" t="n">
        <v>29.3759776860923</v>
      </c>
      <c r="P34" s="718" t="n">
        <v>28.3742933776996</v>
      </c>
      <c r="Q34" s="718" t="n">
        <v>28.3844102234251</v>
      </c>
      <c r="R34" s="718" t="n">
        <v>28.2048159870663</v>
      </c>
      <c r="S34" s="718" t="n">
        <v>25.677022258171</v>
      </c>
      <c r="T34" s="718" t="n">
        <v>27.9309421982871</v>
      </c>
      <c r="U34" s="718" t="n">
        <v>28.5942629873809</v>
      </c>
      <c r="V34" s="718" t="n">
        <v>28.7405853632757</v>
      </c>
      <c r="W34" s="719" t="n">
        <v>26.2734744136379</v>
      </c>
      <c r="X34" s="718" t="n">
        <v>27.2180944313226</v>
      </c>
      <c r="Y34" s="718" t="n">
        <v>27.8472787627034</v>
      </c>
      <c r="Z34" s="719" t="n">
        <v>25.1533601983354</v>
      </c>
      <c r="AA34" s="719" t="n">
        <v>25.86685418248</v>
      </c>
      <c r="AB34" s="719" t="n">
        <v>26.1957634674693</v>
      </c>
      <c r="AC34" s="718" t="n">
        <v>25.4861817003526</v>
      </c>
      <c r="AD34" s="724" t="n">
        <v>25.9960181796198</v>
      </c>
      <c r="AE34" s="719" t="n">
        <v>27.0223425884363</v>
      </c>
      <c r="AF34" s="725" t="n">
        <v>28.9115518166236</v>
      </c>
    </row>
    <row r="35" customFormat="false" ht="12.2" hidden="false" customHeight="true" outlineLevel="0" collapsed="false">
      <c r="A35" s="642" t="s">
        <v>357</v>
      </c>
      <c r="B35" s="726"/>
      <c r="C35" s="726"/>
      <c r="D35" s="726"/>
      <c r="E35" s="726"/>
      <c r="F35" s="726"/>
      <c r="G35" s="727"/>
      <c r="H35" s="727"/>
      <c r="I35" s="727"/>
      <c r="J35" s="726"/>
      <c r="K35" s="727"/>
      <c r="L35" s="727"/>
      <c r="M35" s="727"/>
      <c r="N35" s="727"/>
      <c r="O35" s="726"/>
      <c r="P35" s="726"/>
      <c r="Q35" s="726"/>
      <c r="R35" s="726"/>
      <c r="S35" s="726"/>
      <c r="T35" s="726"/>
      <c r="U35" s="726"/>
      <c r="V35" s="726"/>
      <c r="W35" s="727"/>
      <c r="X35" s="726"/>
      <c r="Y35" s="726"/>
      <c r="Z35" s="727"/>
      <c r="AA35" s="727"/>
      <c r="AB35" s="727"/>
      <c r="AC35" s="726"/>
      <c r="AD35" s="728"/>
      <c r="AE35" s="727"/>
      <c r="AF35" s="729"/>
    </row>
    <row r="36" s="659" customFormat="true" ht="12.2" hidden="false" customHeight="true" outlineLevel="0" collapsed="false">
      <c r="A36" s="730" t="s">
        <v>358</v>
      </c>
      <c r="B36" s="731" t="n">
        <v>18.4644385892198</v>
      </c>
      <c r="C36" s="731" t="n">
        <v>18.4502101113771</v>
      </c>
      <c r="D36" s="731" t="n">
        <v>17.6289355585162</v>
      </c>
      <c r="E36" s="731" t="n">
        <v>17.1975284509175</v>
      </c>
      <c r="F36" s="731" t="n">
        <v>16.8495233286316</v>
      </c>
      <c r="G36" s="731" t="n">
        <v>16.9420255761598</v>
      </c>
      <c r="H36" s="731" t="n">
        <v>18.0336491652645</v>
      </c>
      <c r="I36" s="731" t="n">
        <v>16.7600060954935</v>
      </c>
      <c r="J36" s="731" t="n">
        <v>16.7904556205366</v>
      </c>
      <c r="K36" s="732" t="n">
        <v>16.3781545323686</v>
      </c>
      <c r="L36" s="732" t="n">
        <v>16.001091993396</v>
      </c>
      <c r="M36" s="732" t="n">
        <v>16.6119799690305</v>
      </c>
      <c r="N36" s="732" t="n">
        <v>16.7342842278679</v>
      </c>
      <c r="O36" s="731" t="n">
        <v>15.6552099144252</v>
      </c>
      <c r="P36" s="731" t="n">
        <v>15.6399616347126</v>
      </c>
      <c r="Q36" s="731" t="n">
        <v>15.7425867485069</v>
      </c>
      <c r="R36" s="731" t="n">
        <v>16.5120148124653</v>
      </c>
      <c r="S36" s="731" t="n">
        <v>14.8726727775029</v>
      </c>
      <c r="T36" s="731" t="n">
        <v>15.7544276265094</v>
      </c>
      <c r="U36" s="731" t="n">
        <v>15.6418162360446</v>
      </c>
      <c r="V36" s="731" t="n">
        <v>15.9243052358474</v>
      </c>
      <c r="W36" s="732" t="n">
        <v>15.1566109380398</v>
      </c>
      <c r="X36" s="731" t="n">
        <v>15.0850278829114</v>
      </c>
      <c r="Y36" s="731" t="n">
        <v>15.9101999699952</v>
      </c>
      <c r="Z36" s="732" t="n">
        <v>15.5174241234598</v>
      </c>
      <c r="AA36" s="732" t="n">
        <v>16.0456385378711</v>
      </c>
      <c r="AB36" s="732" t="n">
        <v>15.38926747444</v>
      </c>
      <c r="AC36" s="731" t="n">
        <v>15.4177240091773</v>
      </c>
      <c r="AD36" s="733" t="n">
        <v>14.557232308751</v>
      </c>
      <c r="AE36" s="732" t="n">
        <v>14.6534362394627</v>
      </c>
      <c r="AF36" s="734" t="n">
        <v>15.2603485168796</v>
      </c>
    </row>
    <row r="37" s="216" customFormat="true" ht="8.1" hidden="false" customHeight="true" outlineLevel="0" collapsed="false">
      <c r="A37" s="86"/>
    </row>
    <row r="38" s="216" customFormat="true" ht="12.2" hidden="false" customHeight="true" outlineLevel="0" collapsed="false">
      <c r="A38" s="86" t="s">
        <v>359</v>
      </c>
      <c r="B38" s="735"/>
    </row>
    <row r="39" s="216" customFormat="true" ht="12.2" hidden="false" customHeight="true" outlineLevel="0" collapsed="false">
      <c r="A39" s="418" t="s">
        <v>360</v>
      </c>
    </row>
    <row r="40" customFormat="false" ht="12.2" hidden="false" customHeight="true" outlineLevel="0" collapsed="false">
      <c r="A40" s="715"/>
    </row>
    <row r="41" customFormat="false" ht="10.5" hidden="false" customHeight="true" outlineLevel="0" collapsed="false">
      <c r="A41" s="216"/>
    </row>
  </sheetData>
  <mergeCells count="5">
    <mergeCell ref="B2:AC2"/>
    <mergeCell ref="AD2:AF2"/>
    <mergeCell ref="AD3:AF3"/>
    <mergeCell ref="B4:AC4"/>
    <mergeCell ref="AD4:AF4"/>
  </mergeCells>
  <printOptions headings="false" gridLines="false" gridLinesSet="true" horizontalCentered="false" verticalCentered="false"/>
  <pageMargins left="0.240277777777778" right="0.170138888888889" top="0.984027777777778" bottom="0.98402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A1:AJ14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1" activeCellId="1" sqref="AD8:AF76 A1"/>
    </sheetView>
  </sheetViews>
  <sheetFormatPr defaultColWidth="9.01171875" defaultRowHeight="15.75" zeroHeight="false" outlineLevelRow="0" outlineLevelCol="0"/>
  <cols>
    <col collapsed="false" customWidth="true" hidden="false" outlineLevel="0" max="1" min="1" style="427" width="25.5"/>
    <col collapsed="false" customWidth="true" hidden="false" outlineLevel="0" max="15" min="2" style="427" width="7.75"/>
    <col collapsed="false" customWidth="true" hidden="false" outlineLevel="0" max="16" min="16" style="427" width="8.38"/>
    <col collapsed="false" customWidth="false" hidden="false" outlineLevel="0" max="1024" min="17" style="427" width="9"/>
  </cols>
  <sheetData>
    <row r="1" customFormat="false" ht="13.15" hidden="false" customHeight="true" outlineLevel="0" collapsed="false">
      <c r="A1" s="420"/>
      <c r="B1" s="736"/>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8"/>
      <c r="AE1" s="739"/>
      <c r="AF1" s="740"/>
      <c r="AG1" s="741"/>
      <c r="AH1" s="741"/>
      <c r="AI1" s="741"/>
    </row>
    <row r="2" customFormat="false" ht="18" hidden="false" customHeight="true" outlineLevel="0" collapsed="false">
      <c r="A2" s="101"/>
      <c r="B2" s="619" t="s">
        <v>361</v>
      </c>
      <c r="C2" s="619"/>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101" t="s">
        <v>75</v>
      </c>
      <c r="AE2" s="101"/>
      <c r="AF2" s="101"/>
      <c r="AG2" s="741"/>
      <c r="AH2" s="741"/>
      <c r="AI2" s="741"/>
    </row>
    <row r="3" customFormat="false" ht="17.45" hidden="false" customHeight="true" outlineLevel="0" collapsed="false">
      <c r="A3" s="101"/>
      <c r="B3" s="742"/>
      <c r="C3" s="743"/>
      <c r="D3" s="743"/>
      <c r="E3" s="743"/>
      <c r="F3" s="743"/>
      <c r="G3" s="743"/>
      <c r="H3" s="743"/>
      <c r="I3" s="743"/>
      <c r="J3" s="743"/>
      <c r="K3" s="743"/>
      <c r="L3" s="743"/>
      <c r="M3" s="623"/>
      <c r="N3" s="623"/>
      <c r="O3" s="623"/>
      <c r="P3" s="623"/>
      <c r="Q3" s="623"/>
      <c r="R3" s="623"/>
      <c r="S3" s="623"/>
      <c r="T3" s="623"/>
      <c r="U3" s="623"/>
      <c r="V3" s="623"/>
      <c r="W3" s="623"/>
      <c r="X3" s="623"/>
      <c r="Y3" s="623"/>
      <c r="Z3" s="623"/>
      <c r="AA3" s="623"/>
      <c r="AB3" s="623"/>
      <c r="AC3" s="623"/>
      <c r="AD3" s="101" t="s">
        <v>362</v>
      </c>
      <c r="AE3" s="101"/>
      <c r="AF3" s="101"/>
      <c r="AG3" s="741"/>
      <c r="AH3" s="741"/>
      <c r="AI3" s="741"/>
    </row>
    <row r="4" customFormat="false" ht="17.45" hidden="false" customHeight="true" outlineLevel="0" collapsed="false">
      <c r="A4" s="101"/>
      <c r="B4" s="624" t="s">
        <v>276</v>
      </c>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105" t="s">
        <v>298</v>
      </c>
      <c r="AE4" s="105"/>
      <c r="AF4" s="105"/>
      <c r="AG4" s="744"/>
      <c r="AH4" s="744"/>
      <c r="AI4" s="744"/>
    </row>
    <row r="5" customFormat="false" ht="13.15" hidden="false" customHeight="true" outlineLevel="0" collapsed="false">
      <c r="A5" s="625"/>
      <c r="B5" s="745"/>
      <c r="C5" s="745"/>
      <c r="D5" s="745"/>
      <c r="E5" s="745"/>
      <c r="F5" s="745"/>
      <c r="G5" s="745"/>
      <c r="H5" s="746"/>
      <c r="I5" s="746"/>
      <c r="J5" s="746"/>
      <c r="K5" s="746"/>
      <c r="L5" s="746"/>
      <c r="M5" s="745"/>
      <c r="N5" s="745"/>
      <c r="O5" s="745"/>
      <c r="P5" s="745"/>
      <c r="Q5" s="745"/>
      <c r="R5" s="745"/>
      <c r="S5" s="745"/>
      <c r="T5" s="745"/>
      <c r="U5" s="745"/>
      <c r="V5" s="745"/>
      <c r="W5" s="745"/>
      <c r="X5" s="745"/>
      <c r="Y5" s="745"/>
      <c r="Z5" s="745"/>
      <c r="AA5" s="745"/>
      <c r="AB5" s="745"/>
      <c r="AC5" s="745"/>
      <c r="AD5" s="747"/>
      <c r="AE5" s="748"/>
      <c r="AF5" s="749"/>
      <c r="AG5" s="750"/>
      <c r="AH5" s="750"/>
      <c r="AI5" s="750"/>
    </row>
    <row r="6" customFormat="false" ht="10.15" hidden="false" customHeight="true" outlineLevel="0" collapsed="false"/>
    <row r="7" customFormat="false" ht="15" hidden="false" customHeight="true" outlineLevel="0" collapsed="false">
      <c r="A7" s="630" t="s">
        <v>363</v>
      </c>
      <c r="B7" s="120"/>
      <c r="C7" s="120"/>
      <c r="D7" s="120"/>
      <c r="E7" s="120"/>
      <c r="F7" s="120"/>
      <c r="G7" s="120"/>
      <c r="H7" s="120"/>
      <c r="I7" s="120"/>
      <c r="J7" s="120"/>
      <c r="K7" s="120"/>
      <c r="L7" s="120"/>
      <c r="M7" s="120"/>
      <c r="N7" s="120"/>
      <c r="O7" s="239"/>
      <c r="AC7" s="534"/>
      <c r="AD7" s="534"/>
      <c r="AE7" s="534"/>
      <c r="AF7" s="534"/>
    </row>
    <row r="8" customFormat="false" ht="18" hidden="false" customHeight="true" outlineLevel="0" collapsed="false">
      <c r="A8" s="314" t="s">
        <v>300</v>
      </c>
      <c r="B8" s="751" t="n">
        <v>1990</v>
      </c>
      <c r="C8" s="751" t="n">
        <v>1991</v>
      </c>
      <c r="D8" s="751" t="n">
        <v>1992</v>
      </c>
      <c r="E8" s="243" t="n">
        <v>1993</v>
      </c>
      <c r="F8" s="751" t="n">
        <v>1994</v>
      </c>
      <c r="G8" s="751" t="n">
        <v>1995</v>
      </c>
      <c r="H8" s="751" t="n">
        <v>1996</v>
      </c>
      <c r="I8" s="751" t="n">
        <v>1997</v>
      </c>
      <c r="J8" s="751" t="n">
        <v>1998</v>
      </c>
      <c r="K8" s="752" t="n">
        <v>1999</v>
      </c>
      <c r="L8" s="243" t="n">
        <v>2000</v>
      </c>
      <c r="M8" s="243" t="n">
        <v>2001</v>
      </c>
      <c r="N8" s="243" t="n">
        <v>2002</v>
      </c>
      <c r="O8" s="243" t="n">
        <v>2003</v>
      </c>
      <c r="P8" s="243" t="n">
        <v>2004</v>
      </c>
      <c r="Q8" s="243" t="n">
        <v>2005</v>
      </c>
      <c r="R8" s="243" t="n">
        <v>2006</v>
      </c>
      <c r="S8" s="243" t="n">
        <v>2007</v>
      </c>
      <c r="T8" s="243" t="n">
        <v>2008</v>
      </c>
      <c r="U8" s="243" t="n">
        <v>2009</v>
      </c>
      <c r="V8" s="243" t="n">
        <v>2010</v>
      </c>
      <c r="W8" s="243" t="n">
        <v>2011</v>
      </c>
      <c r="X8" s="243" t="n">
        <v>2012</v>
      </c>
      <c r="Y8" s="243" t="n">
        <v>2013</v>
      </c>
      <c r="Z8" s="243" t="n">
        <v>2014</v>
      </c>
      <c r="AA8" s="243" t="n">
        <v>2015</v>
      </c>
      <c r="AB8" s="243" t="n">
        <v>2016</v>
      </c>
      <c r="AC8" s="243" t="n">
        <v>2017</v>
      </c>
      <c r="AD8" s="243" t="n">
        <v>2018</v>
      </c>
      <c r="AE8" s="243" t="n">
        <v>2019</v>
      </c>
      <c r="AF8" s="243" t="n">
        <v>2020</v>
      </c>
    </row>
    <row r="9" customFormat="false" ht="18" hidden="false" customHeight="true" outlineLevel="0" collapsed="false">
      <c r="A9" s="314" t="s">
        <v>302</v>
      </c>
      <c r="B9" s="446" t="n">
        <v>571.476</v>
      </c>
      <c r="C9" s="446" t="n">
        <v>531.76</v>
      </c>
      <c r="D9" s="446" t="n">
        <v>483.357</v>
      </c>
      <c r="E9" s="446" t="n">
        <v>428.09</v>
      </c>
      <c r="F9" s="446" t="n">
        <v>446.228</v>
      </c>
      <c r="G9" s="446" t="n">
        <v>454.814</v>
      </c>
      <c r="H9" s="446" t="n">
        <v>447.25</v>
      </c>
      <c r="I9" s="446" t="n">
        <v>459.929</v>
      </c>
      <c r="J9" s="446" t="n">
        <v>390.147</v>
      </c>
      <c r="K9" s="446" t="n">
        <v>393.398</v>
      </c>
      <c r="L9" s="446" t="n">
        <v>431.867</v>
      </c>
      <c r="M9" s="446" t="n">
        <v>409.099</v>
      </c>
      <c r="N9" s="446" t="n">
        <v>397.85</v>
      </c>
      <c r="O9" s="446" t="n">
        <v>381.752</v>
      </c>
      <c r="P9" s="446" t="n">
        <v>349.6479596</v>
      </c>
      <c r="Q9" s="446" t="n">
        <v>318.773654</v>
      </c>
      <c r="R9" s="446" t="n">
        <v>358.573785</v>
      </c>
      <c r="S9" s="446" t="n">
        <v>375.365294</v>
      </c>
      <c r="T9" s="446" t="n">
        <v>356.862853</v>
      </c>
      <c r="U9" s="446" t="n">
        <v>285.212391</v>
      </c>
      <c r="V9" s="446" t="n">
        <v>375.451</v>
      </c>
      <c r="W9" s="445" t="n">
        <v>387.34</v>
      </c>
      <c r="X9" s="446" t="n">
        <v>340.483</v>
      </c>
      <c r="Y9" s="446" t="n">
        <v>337.869</v>
      </c>
      <c r="Z9" s="446" t="n">
        <v>348.125</v>
      </c>
      <c r="AA9" s="753" t="n">
        <v>382.396</v>
      </c>
      <c r="AB9" s="445" t="n">
        <v>377.664</v>
      </c>
      <c r="AC9" s="445" t="n">
        <v>365.67</v>
      </c>
      <c r="AD9" s="445" t="n">
        <v>360.226</v>
      </c>
      <c r="AE9" s="445" t="n">
        <v>338.845</v>
      </c>
      <c r="AF9" s="447" t="n">
        <v>304.284263</v>
      </c>
      <c r="AG9" s="754"/>
    </row>
    <row r="10" customFormat="false" ht="18" hidden="false" customHeight="true" outlineLevel="0" collapsed="false">
      <c r="A10" s="251" t="s">
        <v>303</v>
      </c>
      <c r="B10" s="449" t="n">
        <v>975.381</v>
      </c>
      <c r="C10" s="449" t="n">
        <v>554.607</v>
      </c>
      <c r="D10" s="449" t="n">
        <v>352.784</v>
      </c>
      <c r="E10" s="449" t="n">
        <v>294.509</v>
      </c>
      <c r="F10" s="449" t="n">
        <v>221.149</v>
      </c>
      <c r="G10" s="449" t="n">
        <v>177.75</v>
      </c>
      <c r="H10" s="449" t="n">
        <v>165.424</v>
      </c>
      <c r="I10" s="449" t="n">
        <v>130.441</v>
      </c>
      <c r="J10" s="449" t="n">
        <v>104.223</v>
      </c>
      <c r="K10" s="449" t="n">
        <v>93.728</v>
      </c>
      <c r="L10" s="449" t="n">
        <v>82.378</v>
      </c>
      <c r="M10" s="449" t="n">
        <v>76.897</v>
      </c>
      <c r="N10" s="449" t="n">
        <v>70.209</v>
      </c>
      <c r="O10" s="449" t="n">
        <v>75.049</v>
      </c>
      <c r="P10" s="449" t="n">
        <v>81.227013556</v>
      </c>
      <c r="Q10" s="449" t="n">
        <v>77.637171</v>
      </c>
      <c r="R10" s="449" t="n">
        <v>81.162731</v>
      </c>
      <c r="S10" s="449" t="n">
        <v>77.83506</v>
      </c>
      <c r="T10" s="449" t="n">
        <v>86.810408</v>
      </c>
      <c r="U10" s="449" t="n">
        <v>79.426639</v>
      </c>
      <c r="V10" s="449" t="n">
        <v>88.826</v>
      </c>
      <c r="W10" s="450" t="n">
        <v>94.332</v>
      </c>
      <c r="X10" s="449" t="n">
        <v>92.339</v>
      </c>
      <c r="Y10" s="449" t="n">
        <v>92.544</v>
      </c>
      <c r="Z10" s="449" t="n">
        <v>85.204</v>
      </c>
      <c r="AA10" s="676" t="n">
        <v>83.503</v>
      </c>
      <c r="AB10" s="450" t="n">
        <v>86.788</v>
      </c>
      <c r="AC10" s="450" t="n">
        <v>88.156</v>
      </c>
      <c r="AD10" s="450" t="n">
        <v>85.755</v>
      </c>
      <c r="AE10" s="450" t="n">
        <v>78.901</v>
      </c>
      <c r="AF10" s="451" t="n">
        <v>77.488233</v>
      </c>
      <c r="AG10" s="754"/>
    </row>
    <row r="11" customFormat="false" ht="18" hidden="false" customHeight="true" outlineLevel="0" collapsed="false">
      <c r="A11" s="251" t="s">
        <v>364</v>
      </c>
      <c r="B11" s="449" t="n">
        <v>2533.463</v>
      </c>
      <c r="C11" s="449" t="n">
        <v>2547.74</v>
      </c>
      <c r="D11" s="449" t="n">
        <v>2618.116</v>
      </c>
      <c r="E11" s="449" t="n">
        <v>2692.863</v>
      </c>
      <c r="F11" s="449" t="n">
        <v>2659.863</v>
      </c>
      <c r="G11" s="449" t="n">
        <v>2711.298</v>
      </c>
      <c r="H11" s="449" t="n">
        <v>2703.766</v>
      </c>
      <c r="I11" s="449" t="n">
        <v>2724.964</v>
      </c>
      <c r="J11" s="449" t="n">
        <v>2776.75</v>
      </c>
      <c r="K11" s="449" t="n">
        <v>2864.737</v>
      </c>
      <c r="L11" s="449" t="n">
        <v>2819.532</v>
      </c>
      <c r="M11" s="449" t="n">
        <v>2750.189</v>
      </c>
      <c r="N11" s="449" t="n">
        <v>2720.587</v>
      </c>
      <c r="O11" s="449" t="n">
        <v>2639.595</v>
      </c>
      <c r="P11" s="449" t="n">
        <v>2640.56</v>
      </c>
      <c r="Q11" s="449" t="n">
        <v>2568.794</v>
      </c>
      <c r="R11" s="449" t="n">
        <v>2523.387</v>
      </c>
      <c r="S11" s="449" t="n">
        <v>2485.003</v>
      </c>
      <c r="T11" s="449" t="n">
        <v>2485.256</v>
      </c>
      <c r="U11" s="449" t="n">
        <v>2463.794</v>
      </c>
      <c r="V11" s="449" t="n">
        <v>2470.66</v>
      </c>
      <c r="W11" s="450" t="n">
        <v>2485.474</v>
      </c>
      <c r="X11" s="449" t="n">
        <v>2478.74</v>
      </c>
      <c r="Y11" s="449" t="n">
        <v>2548.737</v>
      </c>
      <c r="Z11" s="449" t="n">
        <v>2548.432</v>
      </c>
      <c r="AA11" s="676" t="n">
        <v>2577.476</v>
      </c>
      <c r="AB11" s="450" t="n">
        <v>2661.722</v>
      </c>
      <c r="AC11" s="450" t="n">
        <v>2737.42</v>
      </c>
      <c r="AD11" s="450" t="n">
        <v>2653.878</v>
      </c>
      <c r="AE11" s="450" t="n">
        <v>2678.628</v>
      </c>
      <c r="AF11" s="451" t="n">
        <v>2223.740131</v>
      </c>
      <c r="AG11" s="754"/>
    </row>
    <row r="12" customFormat="false" ht="18" hidden="false" customHeight="true" outlineLevel="0" collapsed="false">
      <c r="A12" s="251" t="s">
        <v>365</v>
      </c>
      <c r="B12" s="449" t="n">
        <v>190.269</v>
      </c>
      <c r="C12" s="449" t="n">
        <v>186.814</v>
      </c>
      <c r="D12" s="449" t="n">
        <v>181.355</v>
      </c>
      <c r="E12" s="449" t="n">
        <v>180.245</v>
      </c>
      <c r="F12" s="449" t="n">
        <v>176.911</v>
      </c>
      <c r="G12" s="449" t="n">
        <v>157.287</v>
      </c>
      <c r="H12" s="449" t="n">
        <v>150.399</v>
      </c>
      <c r="I12" s="449" t="n">
        <v>148.883</v>
      </c>
      <c r="J12" s="449" t="n">
        <v>139.03</v>
      </c>
      <c r="K12" s="449" t="n">
        <v>123.58</v>
      </c>
      <c r="L12" s="449" t="n">
        <v>96.566</v>
      </c>
      <c r="M12" s="449" t="n">
        <v>102.927</v>
      </c>
      <c r="N12" s="449" t="n">
        <v>101.48</v>
      </c>
      <c r="O12" s="449" t="n">
        <v>87.458</v>
      </c>
      <c r="P12" s="449" t="n">
        <v>80.966</v>
      </c>
      <c r="Q12" s="449" t="n">
        <v>67.004</v>
      </c>
      <c r="R12" s="449" t="n">
        <v>69.438</v>
      </c>
      <c r="S12" s="449" t="n">
        <v>65.553</v>
      </c>
      <c r="T12" s="449" t="n">
        <v>53.064</v>
      </c>
      <c r="U12" s="449" t="n">
        <v>38.225</v>
      </c>
      <c r="V12" s="449" t="n">
        <v>29.975</v>
      </c>
      <c r="W12" s="450" t="n">
        <v>28.53</v>
      </c>
      <c r="X12" s="449" t="n">
        <v>21.159</v>
      </c>
      <c r="Y12" s="449" t="n">
        <v>15.543</v>
      </c>
      <c r="Z12" s="449" t="n">
        <v>14.174</v>
      </c>
      <c r="AA12" s="676" t="n">
        <v>14.774</v>
      </c>
      <c r="AB12" s="450" t="n">
        <v>12.931</v>
      </c>
      <c r="AC12" s="450" t="n">
        <v>11.337</v>
      </c>
      <c r="AD12" s="450" t="n">
        <v>11.168</v>
      </c>
      <c r="AE12" s="450" t="n">
        <v>9.729</v>
      </c>
      <c r="AF12" s="451" t="n">
        <v>9.509349</v>
      </c>
      <c r="AG12" s="754"/>
      <c r="AI12" s="632"/>
      <c r="AJ12" s="632"/>
    </row>
    <row r="13" customFormat="false" ht="18" hidden="false" customHeight="true" outlineLevel="0" collapsed="false">
      <c r="A13" s="251" t="s">
        <v>366</v>
      </c>
      <c r="B13" s="449" t="n">
        <v>1256.139</v>
      </c>
      <c r="C13" s="449" t="n">
        <v>1500.312</v>
      </c>
      <c r="D13" s="449" t="n">
        <v>1484.172</v>
      </c>
      <c r="E13" s="449" t="n">
        <v>1535.267</v>
      </c>
      <c r="F13" s="449" t="n">
        <v>1460.741</v>
      </c>
      <c r="G13" s="449" t="n">
        <v>1435.951</v>
      </c>
      <c r="H13" s="449" t="n">
        <v>1588.534</v>
      </c>
      <c r="I13" s="449" t="n">
        <v>1495.644</v>
      </c>
      <c r="J13" s="449" t="n">
        <v>1427.06</v>
      </c>
      <c r="K13" s="449" t="n">
        <v>1221.805</v>
      </c>
      <c r="L13" s="449" t="n">
        <v>1149.103</v>
      </c>
      <c r="M13" s="449" t="n">
        <v>1321.261</v>
      </c>
      <c r="N13" s="449" t="n">
        <v>1168.896</v>
      </c>
      <c r="O13" s="449" t="n">
        <v>1151.103</v>
      </c>
      <c r="P13" s="449" t="n">
        <v>1030.411</v>
      </c>
      <c r="Q13" s="449" t="n">
        <v>1025.193</v>
      </c>
      <c r="R13" s="449" t="n">
        <v>1076.6</v>
      </c>
      <c r="S13" s="449" t="n">
        <v>676.523</v>
      </c>
      <c r="T13" s="449" t="n">
        <v>963.964</v>
      </c>
      <c r="U13" s="449" t="n">
        <v>838.164</v>
      </c>
      <c r="V13" s="449" t="n">
        <v>844.245</v>
      </c>
      <c r="W13" s="450" t="n">
        <v>701.458</v>
      </c>
      <c r="X13" s="449" t="n">
        <v>749.956</v>
      </c>
      <c r="Y13" s="449" t="n">
        <v>805.86</v>
      </c>
      <c r="Z13" s="449" t="n">
        <v>679.306</v>
      </c>
      <c r="AA13" s="676" t="n">
        <v>660.069</v>
      </c>
      <c r="AB13" s="450" t="n">
        <v>639.618</v>
      </c>
      <c r="AC13" s="450" t="n">
        <v>642.886</v>
      </c>
      <c r="AD13" s="450" t="n">
        <v>541.635</v>
      </c>
      <c r="AE13" s="450" t="n">
        <v>601.835</v>
      </c>
      <c r="AF13" s="451" t="n">
        <v>608.288731</v>
      </c>
      <c r="AG13" s="754"/>
    </row>
    <row r="14" customFormat="false" ht="18" hidden="false" customHeight="true" outlineLevel="0" collapsed="false">
      <c r="A14" s="251" t="s">
        <v>367</v>
      </c>
      <c r="B14" s="449" t="n">
        <v>1871.011</v>
      </c>
      <c r="C14" s="449" t="n">
        <v>2007.742</v>
      </c>
      <c r="D14" s="449" t="n">
        <v>2005.384</v>
      </c>
      <c r="E14" s="449" t="n">
        <v>2107.891</v>
      </c>
      <c r="F14" s="449" t="n">
        <v>2123.947</v>
      </c>
      <c r="G14" s="449" t="n">
        <v>2260.458</v>
      </c>
      <c r="H14" s="449" t="n">
        <v>2502.048</v>
      </c>
      <c r="I14" s="449" t="n">
        <v>2401.293</v>
      </c>
      <c r="J14" s="449" t="n">
        <v>2414.743</v>
      </c>
      <c r="K14" s="449" t="n">
        <v>2403.626</v>
      </c>
      <c r="L14" s="449" t="n">
        <v>2410.277994</v>
      </c>
      <c r="M14" s="449" t="n">
        <v>2518.493994</v>
      </c>
      <c r="N14" s="449" t="n">
        <v>2464.098</v>
      </c>
      <c r="O14" s="449" t="n">
        <v>2406.03827708</v>
      </c>
      <c r="P14" s="449" t="n">
        <v>2396.643483</v>
      </c>
      <c r="Q14" s="449" t="n">
        <v>2278.6617245319</v>
      </c>
      <c r="R14" s="449" t="n">
        <v>2374.19980779351</v>
      </c>
      <c r="S14" s="449" t="n">
        <v>2269.52818579877</v>
      </c>
      <c r="T14" s="449" t="n">
        <v>2358.72458082406</v>
      </c>
      <c r="U14" s="449" t="n">
        <v>2197.24307074019</v>
      </c>
      <c r="V14" s="449" t="n">
        <v>2438.869</v>
      </c>
      <c r="W14" s="450" t="n">
        <v>2231.481</v>
      </c>
      <c r="X14" s="449" t="n">
        <v>2267.019</v>
      </c>
      <c r="Y14" s="449" t="n">
        <v>2370.286</v>
      </c>
      <c r="Z14" s="449" t="n">
        <v>2132.539</v>
      </c>
      <c r="AA14" s="676" t="n">
        <v>2232.779</v>
      </c>
      <c r="AB14" s="755" t="n">
        <v>2304.859</v>
      </c>
      <c r="AC14" s="450" t="n">
        <v>2326.924</v>
      </c>
      <c r="AD14" s="450" t="n">
        <v>2293.994</v>
      </c>
      <c r="AE14" s="450" t="n">
        <v>2290.337</v>
      </c>
      <c r="AF14" s="451" t="n">
        <v>2200.067609</v>
      </c>
      <c r="AG14" s="754"/>
    </row>
    <row r="15" customFormat="false" ht="18" hidden="false" customHeight="true" outlineLevel="0" collapsed="false">
      <c r="A15" s="251" t="s">
        <v>313</v>
      </c>
      <c r="B15" s="449" t="n">
        <v>1638.284</v>
      </c>
      <c r="C15" s="449" t="n">
        <v>1614.718</v>
      </c>
      <c r="D15" s="449" t="n">
        <v>1602.307</v>
      </c>
      <c r="E15" s="449" t="n">
        <v>1586.815</v>
      </c>
      <c r="F15" s="449" t="n">
        <v>1604.574</v>
      </c>
      <c r="G15" s="449" t="n">
        <v>1648.498</v>
      </c>
      <c r="H15" s="449" t="n">
        <v>1674.158</v>
      </c>
      <c r="I15" s="449" t="n">
        <v>1689.865</v>
      </c>
      <c r="J15" s="449" t="n">
        <v>1708.938</v>
      </c>
      <c r="K15" s="449" t="n">
        <v>1717.663</v>
      </c>
      <c r="L15" s="449" t="n">
        <v>1779.611</v>
      </c>
      <c r="M15" s="449" t="n">
        <v>1777.5</v>
      </c>
      <c r="N15" s="449" t="n">
        <v>1801.005</v>
      </c>
      <c r="O15" s="449" t="n">
        <v>1837.386</v>
      </c>
      <c r="P15" s="449" t="n">
        <v>1860.2496</v>
      </c>
      <c r="Q15" s="449" t="n">
        <v>1863.5796</v>
      </c>
      <c r="R15" s="449" t="n">
        <v>1885.014</v>
      </c>
      <c r="S15" s="449" t="n">
        <v>1893.912</v>
      </c>
      <c r="T15" s="449" t="n">
        <v>1887.486</v>
      </c>
      <c r="U15" s="449" t="n">
        <v>1782.642</v>
      </c>
      <c r="V15" s="449" t="n">
        <v>1898.551</v>
      </c>
      <c r="W15" s="450" t="n">
        <v>1876.318</v>
      </c>
      <c r="X15" s="449" t="n">
        <v>1883.805</v>
      </c>
      <c r="Y15" s="449" t="n">
        <v>1883.6</v>
      </c>
      <c r="Z15" s="449" t="n">
        <v>1846.214</v>
      </c>
      <c r="AA15" s="676" t="n">
        <v>1853.042</v>
      </c>
      <c r="AB15" s="450" t="n">
        <v>1863.209</v>
      </c>
      <c r="AC15" s="450" t="n">
        <v>1868.281</v>
      </c>
      <c r="AD15" s="450" t="n">
        <v>1847.977</v>
      </c>
      <c r="AE15" s="450" t="n">
        <v>1799.749</v>
      </c>
      <c r="AF15" s="451" t="n">
        <v>1746.098489</v>
      </c>
      <c r="AG15" s="754"/>
    </row>
    <row r="16" customFormat="false" ht="18" hidden="false" customHeight="true" outlineLevel="0" collapsed="false">
      <c r="A16" s="251" t="s">
        <v>368</v>
      </c>
      <c r="B16" s="449" t="n">
        <v>383.125</v>
      </c>
      <c r="C16" s="449" t="n">
        <v>377.95</v>
      </c>
      <c r="D16" s="449" t="n">
        <v>355.95</v>
      </c>
      <c r="E16" s="449" t="n">
        <v>354.65</v>
      </c>
      <c r="F16" s="449" t="n">
        <v>348.8</v>
      </c>
      <c r="G16" s="449" t="n">
        <v>365.8</v>
      </c>
      <c r="H16" s="449" t="n">
        <v>344</v>
      </c>
      <c r="I16" s="449" t="n">
        <v>308.781</v>
      </c>
      <c r="J16" s="449" t="n">
        <v>310.45</v>
      </c>
      <c r="K16" s="449" t="n">
        <v>289.724</v>
      </c>
      <c r="L16" s="449" t="n">
        <v>264.73</v>
      </c>
      <c r="M16" s="449" t="n">
        <v>267.64</v>
      </c>
      <c r="N16" s="449" t="n">
        <v>270.418</v>
      </c>
      <c r="O16" s="449" t="n">
        <v>428.500703</v>
      </c>
      <c r="P16" s="449" t="n">
        <v>448.798154</v>
      </c>
      <c r="Q16" s="449" t="n">
        <v>450.317413</v>
      </c>
      <c r="R16" s="449" t="n">
        <v>449.608461</v>
      </c>
      <c r="S16" s="449" t="n">
        <v>427.286928</v>
      </c>
      <c r="T16" s="449" t="n">
        <v>435.9521</v>
      </c>
      <c r="U16" s="449" t="n">
        <v>427.626</v>
      </c>
      <c r="V16" s="449" t="n">
        <v>471.905</v>
      </c>
      <c r="W16" s="450" t="n">
        <v>420.189</v>
      </c>
      <c r="X16" s="449" t="n">
        <v>430.54</v>
      </c>
      <c r="Y16" s="449" t="n">
        <v>434.837</v>
      </c>
      <c r="Z16" s="449" t="n">
        <v>383.096</v>
      </c>
      <c r="AA16" s="676" t="n">
        <v>401.789</v>
      </c>
      <c r="AB16" s="450" t="n">
        <v>409.539</v>
      </c>
      <c r="AC16" s="450" t="n">
        <v>410.601</v>
      </c>
      <c r="AD16" s="450" t="n">
        <v>394.101</v>
      </c>
      <c r="AE16" s="450" t="n">
        <v>403.237</v>
      </c>
      <c r="AF16" s="451" t="n">
        <v>377.228153</v>
      </c>
      <c r="AG16" s="754"/>
    </row>
    <row r="17" customFormat="false" ht="18" hidden="false" customHeight="true" outlineLevel="0" collapsed="false">
      <c r="A17" s="251" t="s">
        <v>369</v>
      </c>
      <c r="B17" s="449" t="n">
        <v>53.114</v>
      </c>
      <c r="C17" s="449" t="n">
        <v>44.104</v>
      </c>
      <c r="D17" s="449" t="n">
        <v>43.078</v>
      </c>
      <c r="E17" s="449" t="n">
        <v>44.544</v>
      </c>
      <c r="F17" s="449" t="n">
        <v>67.853</v>
      </c>
      <c r="G17" s="449" t="n">
        <v>110.341</v>
      </c>
      <c r="H17" s="449" t="n">
        <v>110.902</v>
      </c>
      <c r="I17" s="449" t="n">
        <v>175.113</v>
      </c>
      <c r="J17" s="449" t="n">
        <v>186.288</v>
      </c>
      <c r="K17" s="449" t="n">
        <v>191.81</v>
      </c>
      <c r="L17" s="449" t="n">
        <v>200.511</v>
      </c>
      <c r="M17" s="449" t="n">
        <v>231.368</v>
      </c>
      <c r="N17" s="449" t="n">
        <v>231.857</v>
      </c>
      <c r="O17" s="449" t="n">
        <v>353.349564832261</v>
      </c>
      <c r="P17" s="449" t="n">
        <v>395.077649236512</v>
      </c>
      <c r="Q17" s="449" t="n">
        <v>477.435082098728</v>
      </c>
      <c r="R17" s="449" t="n">
        <v>479.010089007286</v>
      </c>
      <c r="S17" s="449" t="n">
        <v>525.053428530897</v>
      </c>
      <c r="T17" s="449" t="n">
        <v>530.692058316045</v>
      </c>
      <c r="U17" s="449" t="n">
        <v>552.75664</v>
      </c>
      <c r="V17" s="449" t="n">
        <v>691.225</v>
      </c>
      <c r="W17" s="450" t="n">
        <v>656.252</v>
      </c>
      <c r="X17" s="449" t="n">
        <v>654.507</v>
      </c>
      <c r="Y17" s="449" t="n">
        <v>689.252</v>
      </c>
      <c r="Z17" s="449" t="n">
        <v>661.711</v>
      </c>
      <c r="AA17" s="676" t="n">
        <v>692.265</v>
      </c>
      <c r="AB17" s="450" t="n">
        <v>714.861</v>
      </c>
      <c r="AC17" s="450" t="n">
        <v>739.217</v>
      </c>
      <c r="AD17" s="450" t="n">
        <v>735.325</v>
      </c>
      <c r="AE17" s="450" t="n">
        <v>772.092</v>
      </c>
      <c r="AF17" s="451" t="n">
        <v>793.929285</v>
      </c>
      <c r="AG17" s="754"/>
    </row>
    <row r="18" customFormat="false" ht="18" hidden="false" customHeight="true" outlineLevel="0" collapsed="false">
      <c r="A18" s="484" t="s">
        <v>308</v>
      </c>
      <c r="B18" s="467" t="n">
        <v>9472.262</v>
      </c>
      <c r="C18" s="467" t="n">
        <v>9365.747</v>
      </c>
      <c r="D18" s="467" t="n">
        <v>9126.503</v>
      </c>
      <c r="E18" s="467" t="n">
        <v>9224.874</v>
      </c>
      <c r="F18" s="467" t="n">
        <v>9110.066</v>
      </c>
      <c r="G18" s="467" t="n">
        <v>9322.197</v>
      </c>
      <c r="H18" s="467" t="n">
        <v>9686.481</v>
      </c>
      <c r="I18" s="467" t="n">
        <v>9534.913</v>
      </c>
      <c r="J18" s="467" t="n">
        <v>9457.629</v>
      </c>
      <c r="K18" s="467" t="n">
        <v>9300.071</v>
      </c>
      <c r="L18" s="467" t="n">
        <v>9234.575994</v>
      </c>
      <c r="M18" s="466" t="n">
        <v>9455.374994</v>
      </c>
      <c r="N18" s="467" t="n">
        <v>9226.4</v>
      </c>
      <c r="O18" s="467" t="n">
        <v>9360.23154491226</v>
      </c>
      <c r="P18" s="467" t="n">
        <v>9283.58085939251</v>
      </c>
      <c r="Q18" s="467" t="n">
        <v>9127.39564463063</v>
      </c>
      <c r="R18" s="467" t="n">
        <v>9296.99387380079</v>
      </c>
      <c r="S18" s="467" t="n">
        <v>8796.05989632966</v>
      </c>
      <c r="T18" s="467" t="n">
        <v>9158.8120001401</v>
      </c>
      <c r="U18" s="467" t="n">
        <v>8665.08974074019</v>
      </c>
      <c r="V18" s="467" t="n">
        <v>9309.707</v>
      </c>
      <c r="W18" s="466" t="n">
        <v>8881.374</v>
      </c>
      <c r="X18" s="467" t="n">
        <v>8918.548</v>
      </c>
      <c r="Y18" s="467" t="n">
        <v>9178.528</v>
      </c>
      <c r="Z18" s="467" t="n">
        <v>8698.801</v>
      </c>
      <c r="AA18" s="756" t="n">
        <v>8898.093</v>
      </c>
      <c r="AB18" s="756" t="n">
        <v>9071.191</v>
      </c>
      <c r="AC18" s="466" t="n">
        <v>9190.492</v>
      </c>
      <c r="AD18" s="466" t="n">
        <v>8924.059</v>
      </c>
      <c r="AE18" s="757" t="n">
        <v>8973.353</v>
      </c>
      <c r="AF18" s="758" t="n">
        <v>8340.634243</v>
      </c>
      <c r="AG18" s="754"/>
    </row>
    <row r="19" s="761" customFormat="true" ht="10.15" hidden="false" customHeight="true" outlineLevel="0" collapsed="false">
      <c r="A19" s="759"/>
      <c r="B19" s="760"/>
      <c r="C19" s="760"/>
      <c r="D19" s="760"/>
      <c r="E19" s="760"/>
      <c r="F19" s="760"/>
      <c r="G19" s="760"/>
      <c r="H19" s="760"/>
      <c r="I19" s="760"/>
      <c r="J19" s="760"/>
      <c r="K19" s="760"/>
      <c r="L19" s="760"/>
      <c r="M19" s="760"/>
      <c r="N19" s="760"/>
      <c r="O19" s="760"/>
      <c r="P19" s="760"/>
      <c r="Q19" s="760"/>
      <c r="R19" s="760"/>
      <c r="S19" s="760"/>
      <c r="T19" s="760"/>
      <c r="U19" s="760"/>
      <c r="V19" s="760"/>
      <c r="W19" s="760"/>
      <c r="X19" s="760"/>
      <c r="Y19" s="760"/>
      <c r="Z19" s="760"/>
    </row>
    <row r="20" customFormat="false" ht="18" hidden="false" customHeight="true" outlineLevel="0" collapsed="false">
      <c r="A20" s="762" t="s">
        <v>331</v>
      </c>
      <c r="B20" s="407"/>
      <c r="C20" s="407"/>
      <c r="D20" s="407"/>
      <c r="E20" s="407"/>
      <c r="F20" s="407"/>
      <c r="G20" s="407"/>
      <c r="H20" s="407"/>
      <c r="I20" s="407"/>
      <c r="J20" s="407"/>
      <c r="K20" s="407"/>
      <c r="L20" s="407"/>
      <c r="M20" s="407"/>
      <c r="N20" s="407"/>
      <c r="O20" s="239"/>
      <c r="T20" s="763"/>
      <c r="U20" s="763"/>
      <c r="V20" s="763"/>
      <c r="W20" s="763"/>
      <c r="X20" s="763"/>
      <c r="Y20" s="763"/>
      <c r="Z20" s="763"/>
    </row>
    <row r="21" customFormat="false" ht="18" hidden="false" customHeight="true" outlineLevel="0" collapsed="false">
      <c r="A21" s="314" t="s">
        <v>300</v>
      </c>
      <c r="B21" s="751" t="n">
        <v>1990</v>
      </c>
      <c r="C21" s="751" t="n">
        <v>1991</v>
      </c>
      <c r="D21" s="751" t="n">
        <v>1992</v>
      </c>
      <c r="E21" s="243" t="n">
        <v>1993</v>
      </c>
      <c r="F21" s="751" t="n">
        <v>1994</v>
      </c>
      <c r="G21" s="751" t="n">
        <v>1995</v>
      </c>
      <c r="H21" s="751" t="n">
        <v>1996</v>
      </c>
      <c r="I21" s="751" t="n">
        <v>1997</v>
      </c>
      <c r="J21" s="751" t="n">
        <v>1998</v>
      </c>
      <c r="K21" s="752" t="n">
        <v>1999</v>
      </c>
      <c r="L21" s="243" t="n">
        <v>2000</v>
      </c>
      <c r="M21" s="442" t="n">
        <v>2001</v>
      </c>
      <c r="N21" s="243" t="n">
        <v>2002</v>
      </c>
      <c r="O21" s="243" t="n">
        <v>2003</v>
      </c>
      <c r="P21" s="243" t="n">
        <v>2004</v>
      </c>
      <c r="Q21" s="243" t="n">
        <v>2005</v>
      </c>
      <c r="R21" s="243" t="n">
        <v>2006</v>
      </c>
      <c r="S21" s="243" t="n">
        <v>2007</v>
      </c>
      <c r="T21" s="243" t="n">
        <v>2008</v>
      </c>
      <c r="U21" s="243" t="n">
        <v>2009</v>
      </c>
      <c r="V21" s="243" t="n">
        <v>2010</v>
      </c>
      <c r="W21" s="243" t="n">
        <v>2011</v>
      </c>
      <c r="X21" s="243" t="n">
        <v>2012</v>
      </c>
      <c r="Y21" s="243" t="n">
        <v>2013</v>
      </c>
      <c r="Z21" s="243" t="n">
        <v>2014</v>
      </c>
      <c r="AA21" s="243" t="n">
        <v>2015</v>
      </c>
      <c r="AB21" s="243" t="n">
        <v>2016</v>
      </c>
      <c r="AC21" s="243" t="n">
        <v>2017</v>
      </c>
      <c r="AD21" s="243" t="n">
        <v>2018</v>
      </c>
      <c r="AE21" s="243" t="n">
        <v>2019</v>
      </c>
      <c r="AF21" s="243" t="n">
        <v>2020</v>
      </c>
    </row>
    <row r="22" customFormat="false" ht="18" hidden="false" customHeight="true" outlineLevel="0" collapsed="false">
      <c r="A22" s="314" t="s">
        <v>302</v>
      </c>
      <c r="B22" s="764" t="n">
        <v>6.03315237690849</v>
      </c>
      <c r="C22" s="764" t="n">
        <v>5.67771049121869</v>
      </c>
      <c r="D22" s="764" t="n">
        <v>5.29619066580047</v>
      </c>
      <c r="E22" s="764" t="n">
        <v>4.64060538929854</v>
      </c>
      <c r="F22" s="764" t="n">
        <v>4.89818624804694</v>
      </c>
      <c r="G22" s="764" t="n">
        <v>4.87882845642503</v>
      </c>
      <c r="H22" s="764" t="n">
        <v>4.61725986970913</v>
      </c>
      <c r="I22" s="764" t="n">
        <v>4.82363079768006</v>
      </c>
      <c r="J22" s="764" t="n">
        <v>4.12520939444759</v>
      </c>
      <c r="K22" s="764" t="n">
        <v>4.23005372754681</v>
      </c>
      <c r="L22" s="764" t="n">
        <v>4.67663052727703</v>
      </c>
      <c r="M22" s="765" t="n">
        <v>4.32662903649615</v>
      </c>
      <c r="N22" s="764" t="n">
        <v>4.31208271915373</v>
      </c>
      <c r="O22" s="764" t="n">
        <v>4.07844611715295</v>
      </c>
      <c r="P22" s="764" t="n">
        <v>3.7663048870442</v>
      </c>
      <c r="Q22" s="764" t="n">
        <v>3.4924930003174</v>
      </c>
      <c r="R22" s="764" t="n">
        <v>3.85687879186918</v>
      </c>
      <c r="S22" s="764" t="n">
        <v>4.26742539755361</v>
      </c>
      <c r="T22" s="764" t="n">
        <v>3.89638801401908</v>
      </c>
      <c r="U22" s="764" t="n">
        <v>3.29151110413816</v>
      </c>
      <c r="V22" s="764" t="n">
        <v>4.03289813524744</v>
      </c>
      <c r="W22" s="765" t="n">
        <v>4.36126212002782</v>
      </c>
      <c r="X22" s="764" t="n">
        <v>3.81769543652173</v>
      </c>
      <c r="Y22" s="764" t="n">
        <v>3.68108045211607</v>
      </c>
      <c r="Z22" s="764" t="n">
        <v>4.0019883199995</v>
      </c>
      <c r="AA22" s="766" t="n">
        <v>4.29750509463095</v>
      </c>
      <c r="AB22" s="765" t="n">
        <v>4.16333423031221</v>
      </c>
      <c r="AC22" s="765" t="n">
        <v>3.97878590177762</v>
      </c>
      <c r="AD22" s="764" t="n">
        <v>4.03657125081759</v>
      </c>
      <c r="AE22" s="766" t="n">
        <v>3.77612471057363</v>
      </c>
      <c r="AF22" s="767" t="n">
        <v>3.64821492148963</v>
      </c>
    </row>
    <row r="23" customFormat="false" ht="18" hidden="false" customHeight="true" outlineLevel="0" collapsed="false">
      <c r="A23" s="251" t="s">
        <v>303</v>
      </c>
      <c r="B23" s="768" t="n">
        <v>10.2972341770107</v>
      </c>
      <c r="C23" s="768" t="n">
        <v>5.92165259215309</v>
      </c>
      <c r="D23" s="768" t="n">
        <v>3.86548933364729</v>
      </c>
      <c r="E23" s="768" t="n">
        <v>3.19255309069804</v>
      </c>
      <c r="F23" s="768" t="n">
        <v>2.42752357666783</v>
      </c>
      <c r="G23" s="768" t="n">
        <v>1.90673936626742</v>
      </c>
      <c r="H23" s="768" t="n">
        <v>1.70778221729852</v>
      </c>
      <c r="I23" s="768" t="n">
        <v>1.3680355552274</v>
      </c>
      <c r="J23" s="768" t="n">
        <v>1.10199924315069</v>
      </c>
      <c r="K23" s="768" t="n">
        <v>1.00782026287756</v>
      </c>
      <c r="L23" s="768" t="n">
        <v>0.892060448184341</v>
      </c>
      <c r="M23" s="769" t="n">
        <v>0.813262298415406</v>
      </c>
      <c r="N23" s="768" t="n">
        <v>0.760957686638342</v>
      </c>
      <c r="O23" s="768" t="n">
        <v>0.801785721217471</v>
      </c>
      <c r="P23" s="768" t="n">
        <v>0.874953477394662</v>
      </c>
      <c r="Q23" s="768" t="n">
        <v>0.850595000181368</v>
      </c>
      <c r="R23" s="768" t="n">
        <v>0.87299972552116</v>
      </c>
      <c r="S23" s="768" t="n">
        <v>0.884885515985154</v>
      </c>
      <c r="T23" s="768" t="n">
        <v>0.947834806508443</v>
      </c>
      <c r="U23" s="768" t="n">
        <v>0.91662800243792</v>
      </c>
      <c r="V23" s="768" t="n">
        <v>0.954122401489112</v>
      </c>
      <c r="W23" s="769" t="n">
        <v>1.06213295375243</v>
      </c>
      <c r="X23" s="768" t="n">
        <v>1.0353591189956</v>
      </c>
      <c r="Y23" s="768" t="n">
        <v>1.00826624922863</v>
      </c>
      <c r="Z23" s="768" t="n">
        <v>0.979491311503735</v>
      </c>
      <c r="AA23" s="770" t="n">
        <v>0.938437033643051</v>
      </c>
      <c r="AB23" s="769" t="n">
        <v>0.956743166360404</v>
      </c>
      <c r="AC23" s="769" t="n">
        <v>0.959208712656515</v>
      </c>
      <c r="AD23" s="768" t="n">
        <v>0.960941652223501</v>
      </c>
      <c r="AE23" s="770" t="n">
        <v>0.879281133819209</v>
      </c>
      <c r="AF23" s="771" t="n">
        <v>0.929044851295729</v>
      </c>
    </row>
    <row r="24" customFormat="false" ht="18" hidden="false" customHeight="true" outlineLevel="0" collapsed="false">
      <c r="A24" s="772" t="s">
        <v>364</v>
      </c>
      <c r="B24" s="768" t="n">
        <v>26.7461246321101</v>
      </c>
      <c r="C24" s="768" t="n">
        <v>27.2027420770602</v>
      </c>
      <c r="D24" s="768" t="n">
        <v>28.6869570962722</v>
      </c>
      <c r="E24" s="768" t="n">
        <v>29.1913255400562</v>
      </c>
      <c r="F24" s="768" t="n">
        <v>29.1969673984799</v>
      </c>
      <c r="G24" s="768" t="n">
        <v>29.0843242209964</v>
      </c>
      <c r="H24" s="768" t="n">
        <v>27.9127786447937</v>
      </c>
      <c r="I24" s="768" t="n">
        <v>28.5788029738709</v>
      </c>
      <c r="J24" s="768" t="n">
        <v>29.3598955932824</v>
      </c>
      <c r="K24" s="768" t="n">
        <v>30.8033884902599</v>
      </c>
      <c r="L24" s="768" t="n">
        <v>30.5323384834554</v>
      </c>
      <c r="M24" s="769" t="n">
        <v>29.0859855029035</v>
      </c>
      <c r="N24" s="768" t="n">
        <v>29.4869830052892</v>
      </c>
      <c r="O24" s="768" t="n">
        <v>28.2001036762253</v>
      </c>
      <c r="P24" s="768" t="n">
        <v>28.4433349587132</v>
      </c>
      <c r="Q24" s="768" t="n">
        <v>28.1437783570951</v>
      </c>
      <c r="R24" s="768" t="n">
        <v>27.1419669008386</v>
      </c>
      <c r="S24" s="768" t="n">
        <v>28.2513196736748</v>
      </c>
      <c r="T24" s="768" t="n">
        <v>27.1351349930753</v>
      </c>
      <c r="U24" s="768" t="n">
        <v>28.4335658800637</v>
      </c>
      <c r="V24" s="768" t="n">
        <v>26.5385366048577</v>
      </c>
      <c r="W24" s="769" t="n">
        <v>27.9852419231529</v>
      </c>
      <c r="X24" s="768" t="n">
        <v>27.7930891889577</v>
      </c>
      <c r="Y24" s="768" t="n">
        <v>27.7684722430438</v>
      </c>
      <c r="Z24" s="768" t="n">
        <v>29.2963593488344</v>
      </c>
      <c r="AA24" s="770" t="n">
        <v>28.9666111603913</v>
      </c>
      <c r="AB24" s="769" t="n">
        <v>29.3425857751204</v>
      </c>
      <c r="AC24" s="769" t="n">
        <v>29.7853477267594</v>
      </c>
      <c r="AD24" s="768" t="n">
        <v>29.7384631813842</v>
      </c>
      <c r="AE24" s="770" t="n">
        <v>29.8509152598811</v>
      </c>
      <c r="AF24" s="771" t="n">
        <v>26.6615231673335</v>
      </c>
    </row>
    <row r="25" customFormat="false" ht="18" hidden="false" customHeight="true" outlineLevel="0" collapsed="false">
      <c r="A25" s="251" t="s">
        <v>365</v>
      </c>
      <c r="B25" s="768" t="n">
        <v>2.00869654998985</v>
      </c>
      <c r="C25" s="768" t="n">
        <v>1.99465136096459</v>
      </c>
      <c r="D25" s="768" t="n">
        <v>1.98712475084926</v>
      </c>
      <c r="E25" s="768" t="n">
        <v>1.9539020261957</v>
      </c>
      <c r="F25" s="768" t="n">
        <v>1.94192885100942</v>
      </c>
      <c r="G25" s="768" t="n">
        <v>1.68723102504699</v>
      </c>
      <c r="H25" s="768" t="n">
        <v>1.55266912720936</v>
      </c>
      <c r="I25" s="768" t="n">
        <v>1.56145105886126</v>
      </c>
      <c r="J25" s="768" t="n">
        <v>1.47003017352446</v>
      </c>
      <c r="K25" s="768" t="n">
        <v>1.32880705964503</v>
      </c>
      <c r="L25" s="768" t="n">
        <v>1.04570042049296</v>
      </c>
      <c r="M25" s="769" t="n">
        <v>1.08855545195525</v>
      </c>
      <c r="N25" s="768" t="n">
        <v>1.09988727997919</v>
      </c>
      <c r="O25" s="768" t="n">
        <v>0.934357228027523</v>
      </c>
      <c r="P25" s="768" t="n">
        <v>0.872141916209885</v>
      </c>
      <c r="Q25" s="768" t="n">
        <v>0.734097683597363</v>
      </c>
      <c r="R25" s="768" t="n">
        <v>0.746886584444014</v>
      </c>
      <c r="S25" s="768" t="n">
        <v>0.745254133925956</v>
      </c>
      <c r="T25" s="768" t="n">
        <v>0.579376451871578</v>
      </c>
      <c r="U25" s="768" t="n">
        <v>0.441137958678945</v>
      </c>
      <c r="V25" s="768" t="n">
        <v>0.321975761428367</v>
      </c>
      <c r="W25" s="769" t="n">
        <v>0.32123407932151</v>
      </c>
      <c r="X25" s="768" t="n">
        <v>0.237247139332546</v>
      </c>
      <c r="Y25" s="768" t="n">
        <v>0.169340879060346</v>
      </c>
      <c r="Z25" s="768" t="n">
        <v>0.162941996259025</v>
      </c>
      <c r="AA25" s="770" t="n">
        <v>0.166035576386985</v>
      </c>
      <c r="AB25" s="769" t="n">
        <v>0.14255018993647</v>
      </c>
      <c r="AC25" s="769" t="n">
        <v>0.123355746351773</v>
      </c>
      <c r="AD25" s="768" t="n">
        <v>0.125144847204618</v>
      </c>
      <c r="AE25" s="770" t="n">
        <v>0.108421010518588</v>
      </c>
      <c r="AF25" s="771" t="n">
        <v>0.114012300778935</v>
      </c>
    </row>
    <row r="26" customFormat="false" ht="18" hidden="false" customHeight="true" outlineLevel="0" collapsed="false">
      <c r="A26" s="251" t="s">
        <v>366</v>
      </c>
      <c r="B26" s="768" t="n">
        <v>13.2612358061886</v>
      </c>
      <c r="C26" s="768" t="n">
        <v>16.019138676285</v>
      </c>
      <c r="D26" s="768" t="n">
        <v>16.2622200420029</v>
      </c>
      <c r="E26" s="768" t="n">
        <v>16.6426880193702</v>
      </c>
      <c r="F26" s="768" t="n">
        <v>16.034362429427</v>
      </c>
      <c r="G26" s="768" t="n">
        <v>15.4035684935643</v>
      </c>
      <c r="H26" s="768" t="n">
        <v>16.3994953378838</v>
      </c>
      <c r="I26" s="768" t="n">
        <v>15.6859742716058</v>
      </c>
      <c r="J26" s="768" t="n">
        <v>15.0889826615106</v>
      </c>
      <c r="K26" s="768" t="n">
        <v>13.1375878743291</v>
      </c>
      <c r="L26" s="768" t="n">
        <v>12.4434841485587</v>
      </c>
      <c r="M26" s="769" t="n">
        <v>13.9736499169882</v>
      </c>
      <c r="N26" s="768" t="n">
        <v>12.6690366773606</v>
      </c>
      <c r="O26" s="768" t="n">
        <v>12.2978047549014</v>
      </c>
      <c r="P26" s="768" t="n">
        <v>11.0992839466411</v>
      </c>
      <c r="Q26" s="768" t="n">
        <v>11.2320429607222</v>
      </c>
      <c r="R26" s="768" t="n">
        <v>11.5800872261935</v>
      </c>
      <c r="S26" s="768" t="n">
        <v>7.69120501649032</v>
      </c>
      <c r="T26" s="768" t="n">
        <v>10.5249894853749</v>
      </c>
      <c r="U26" s="768" t="n">
        <v>9.67288308693733</v>
      </c>
      <c r="V26" s="768" t="n">
        <v>9.06843792183793</v>
      </c>
      <c r="W26" s="769" t="n">
        <v>7.89807973405917</v>
      </c>
      <c r="X26" s="768" t="n">
        <v>8.40894728603804</v>
      </c>
      <c r="Y26" s="768" t="n">
        <v>8.77983920733259</v>
      </c>
      <c r="Z26" s="768" t="n">
        <v>7.80919117473776</v>
      </c>
      <c r="AA26" s="770" t="n">
        <v>7.41809509071213</v>
      </c>
      <c r="AB26" s="769" t="n">
        <v>7.05109174748939</v>
      </c>
      <c r="AC26" s="769" t="n">
        <v>6.99512060942983</v>
      </c>
      <c r="AD26" s="768" t="n">
        <v>6.06937941580171</v>
      </c>
      <c r="AE26" s="770" t="n">
        <v>6.70691323521988</v>
      </c>
      <c r="AF26" s="771" t="n">
        <v>7.29307524197594</v>
      </c>
    </row>
    <row r="27" customFormat="false" ht="18" hidden="false" customHeight="true" outlineLevel="0" collapsed="false">
      <c r="A27" s="251" t="s">
        <v>367</v>
      </c>
      <c r="B27" s="768" t="n">
        <v>19.7525258486305</v>
      </c>
      <c r="C27" s="768" t="n">
        <v>21.4370727716647</v>
      </c>
      <c r="D27" s="768" t="n">
        <v>21.9731917033282</v>
      </c>
      <c r="E27" s="768" t="n">
        <v>22.8500790363099</v>
      </c>
      <c r="F27" s="768" t="n">
        <v>23.3142877340296</v>
      </c>
      <c r="G27" s="768" t="n">
        <v>24.2481252005294</v>
      </c>
      <c r="H27" s="768" t="n">
        <v>25.8303092733058</v>
      </c>
      <c r="I27" s="768" t="n">
        <v>25.1842151050565</v>
      </c>
      <c r="J27" s="768" t="n">
        <v>25.5322237740558</v>
      </c>
      <c r="K27" s="768" t="n">
        <v>25.8452435470654</v>
      </c>
      <c r="L27" s="768" t="n">
        <v>26.1005810723311</v>
      </c>
      <c r="M27" s="769" t="n">
        <v>26.635580245079</v>
      </c>
      <c r="N27" s="768" t="n">
        <v>26.7070363305298</v>
      </c>
      <c r="O27" s="768" t="n">
        <v>25.7049012680439</v>
      </c>
      <c r="P27" s="768" t="n">
        <v>25.8159380448034</v>
      </c>
      <c r="Q27" s="768" t="n">
        <v>24.9650810948726</v>
      </c>
      <c r="R27" s="768" t="n">
        <v>25.5372848473534</v>
      </c>
      <c r="S27" s="768" t="n">
        <v>25.8016454247404</v>
      </c>
      <c r="T27" s="768" t="n">
        <v>25.7536084460296</v>
      </c>
      <c r="U27" s="768" t="n">
        <v>25.3574185205438</v>
      </c>
      <c r="V27" s="768" t="n">
        <v>26.1970543219029</v>
      </c>
      <c r="W27" s="769" t="n">
        <v>25.1254028937414</v>
      </c>
      <c r="X27" s="768" t="n">
        <v>25.4191489466671</v>
      </c>
      <c r="Y27" s="768" t="n">
        <v>25.8242498143493</v>
      </c>
      <c r="Z27" s="768" t="n">
        <v>24.5153211344874</v>
      </c>
      <c r="AA27" s="770" t="n">
        <v>25.0927811161335</v>
      </c>
      <c r="AB27" s="769" t="n">
        <v>25.4085599123643</v>
      </c>
      <c r="AC27" s="769" t="n">
        <v>25.3188186225503</v>
      </c>
      <c r="AD27" s="768" t="n">
        <v>25.7057242673989</v>
      </c>
      <c r="AE27" s="770" t="n">
        <v>25.5237590675414</v>
      </c>
      <c r="AF27" s="771" t="n">
        <v>26.3777015620417</v>
      </c>
    </row>
    <row r="28" customFormat="false" ht="18" hidden="false" customHeight="true" outlineLevel="0" collapsed="false">
      <c r="A28" s="251" t="s">
        <v>313</v>
      </c>
      <c r="B28" s="768" t="n">
        <v>17.2955942308184</v>
      </c>
      <c r="C28" s="768" t="n">
        <v>17.2406749829992</v>
      </c>
      <c r="D28" s="768" t="n">
        <v>17.5566369725622</v>
      </c>
      <c r="E28" s="768" t="n">
        <v>17.2014815595313</v>
      </c>
      <c r="F28" s="768" t="n">
        <v>17.6131984115154</v>
      </c>
      <c r="G28" s="768" t="n">
        <v>17.6835782380484</v>
      </c>
      <c r="H28" s="768" t="n">
        <v>17.2834489635607</v>
      </c>
      <c r="I28" s="768" t="n">
        <v>17.7229199679116</v>
      </c>
      <c r="J28" s="768" t="n">
        <v>18.0694125345792</v>
      </c>
      <c r="K28" s="768" t="n">
        <v>18.4693536210638</v>
      </c>
      <c r="L28" s="768" t="n">
        <v>19.2711717479641</v>
      </c>
      <c r="M28" s="769" t="n">
        <v>18.7988313644666</v>
      </c>
      <c r="N28" s="768" t="n">
        <v>19.5201270267927</v>
      </c>
      <c r="O28" s="768" t="n">
        <v>19.6297067138121</v>
      </c>
      <c r="P28" s="768" t="n">
        <v>20.0380610475097</v>
      </c>
      <c r="Q28" s="768" t="n">
        <v>20.4174298185078</v>
      </c>
      <c r="R28" s="768" t="n">
        <v>20.2755215888872</v>
      </c>
      <c r="S28" s="768" t="n">
        <v>21.5313677069238</v>
      </c>
      <c r="T28" s="768" t="n">
        <v>20.6084151522176</v>
      </c>
      <c r="U28" s="768" t="n">
        <v>20.572689416229</v>
      </c>
      <c r="V28" s="768" t="n">
        <v>20.3932411621547</v>
      </c>
      <c r="W28" s="769" t="n">
        <v>21.1264383191159</v>
      </c>
      <c r="X28" s="768" t="n">
        <v>21.1223284328346</v>
      </c>
      <c r="Y28" s="768" t="n">
        <v>20.5218091615562</v>
      </c>
      <c r="Z28" s="768" t="n">
        <v>21.2237755525158</v>
      </c>
      <c r="AA28" s="770" t="n">
        <v>20.8251588289761</v>
      </c>
      <c r="AB28" s="769" t="n">
        <v>20.539849728663</v>
      </c>
      <c r="AC28" s="769" t="n">
        <v>20.3284111449093</v>
      </c>
      <c r="AD28" s="768" t="n">
        <v>20.7078079604808</v>
      </c>
      <c r="AE28" s="770" t="n">
        <v>20.056594229604</v>
      </c>
      <c r="AF28" s="771" t="n">
        <v>20.9348406623326</v>
      </c>
    </row>
    <row r="29" customFormat="false" ht="18" hidden="false" customHeight="true" outlineLevel="0" collapsed="false">
      <c r="A29" s="251" t="s">
        <v>368</v>
      </c>
      <c r="B29" s="768" t="n">
        <v>4.04470442223832</v>
      </c>
      <c r="C29" s="768" t="n">
        <v>4.03544960161747</v>
      </c>
      <c r="D29" s="768" t="n">
        <v>3.90017951015849</v>
      </c>
      <c r="E29" s="768" t="n">
        <v>3.84449695464675</v>
      </c>
      <c r="F29" s="768" t="n">
        <v>3.82873186648703</v>
      </c>
      <c r="G29" s="768" t="n">
        <v>3.92396770847044</v>
      </c>
      <c r="H29" s="768" t="n">
        <v>3.55134129721619</v>
      </c>
      <c r="I29" s="768" t="n">
        <v>3.23842493371465</v>
      </c>
      <c r="J29" s="768" t="n">
        <v>3.28253518931648</v>
      </c>
      <c r="K29" s="768" t="n">
        <v>3.11528804457514</v>
      </c>
      <c r="L29" s="768" t="n">
        <v>2.86672609735416</v>
      </c>
      <c r="M29" s="769" t="n">
        <v>2.83055933973886</v>
      </c>
      <c r="N29" s="768" t="n">
        <v>2.93091563339981</v>
      </c>
      <c r="O29" s="768" t="n">
        <v>4.57788571729201</v>
      </c>
      <c r="P29" s="768" t="n">
        <v>4.83432159203887</v>
      </c>
      <c r="Q29" s="768" t="n">
        <v>4.93369007472475</v>
      </c>
      <c r="R29" s="768" t="n">
        <v>4.83606278656384</v>
      </c>
      <c r="S29" s="768" t="n">
        <v>4.85770825842482</v>
      </c>
      <c r="T29" s="768" t="n">
        <v>4.75991973624233</v>
      </c>
      <c r="U29" s="768" t="n">
        <v>4.93504409988339</v>
      </c>
      <c r="V29" s="768" t="n">
        <v>5.06895652032873</v>
      </c>
      <c r="W29" s="769" t="n">
        <v>4.73112606225118</v>
      </c>
      <c r="X29" s="768" t="n">
        <v>4.82746743079703</v>
      </c>
      <c r="Y29" s="768" t="n">
        <v>4.73754615119113</v>
      </c>
      <c r="Z29" s="768" t="n">
        <v>4.40400924219326</v>
      </c>
      <c r="AA29" s="770" t="n">
        <v>4.51545067016045</v>
      </c>
      <c r="AB29" s="769" t="n">
        <v>4.51472138553802</v>
      </c>
      <c r="AC29" s="769" t="n">
        <v>4.46767158929032</v>
      </c>
      <c r="AD29" s="768" t="n">
        <v>4.41616309349815</v>
      </c>
      <c r="AE29" s="770" t="n">
        <v>4.49371600560014</v>
      </c>
      <c r="AF29" s="771" t="n">
        <v>4.52277539105128</v>
      </c>
    </row>
    <row r="30" customFormat="false" ht="18" hidden="false" customHeight="true" outlineLevel="0" collapsed="false">
      <c r="A30" s="257" t="s">
        <v>369</v>
      </c>
      <c r="B30" s="773" t="n">
        <v>0.560731956105099</v>
      </c>
      <c r="C30" s="773" t="n">
        <v>0.470907446037139</v>
      </c>
      <c r="D30" s="773" t="n">
        <v>0.472009925378866</v>
      </c>
      <c r="E30" s="773" t="n">
        <v>0.482868383893374</v>
      </c>
      <c r="F30" s="773" t="n">
        <v>0.744813484336996</v>
      </c>
      <c r="G30" s="773" t="n">
        <v>1.18363729065155</v>
      </c>
      <c r="H30" s="773" t="n">
        <v>1.14491526902288</v>
      </c>
      <c r="I30" s="773" t="n">
        <v>1.83654533607176</v>
      </c>
      <c r="J30" s="773" t="n">
        <v>1.96971143613267</v>
      </c>
      <c r="K30" s="773" t="n">
        <v>2.06245737263726</v>
      </c>
      <c r="L30" s="773" t="n">
        <v>2.17130705438212</v>
      </c>
      <c r="M30" s="774" t="n">
        <v>2.44694684395719</v>
      </c>
      <c r="N30" s="773" t="n">
        <v>2.51297364085667</v>
      </c>
      <c r="O30" s="773" t="n">
        <v>3.77500880332734</v>
      </c>
      <c r="P30" s="773" t="n">
        <v>4.25566012964489</v>
      </c>
      <c r="Q30" s="773" t="n">
        <v>5.23079200998138</v>
      </c>
      <c r="R30" s="773" t="n">
        <v>5.15231154832909</v>
      </c>
      <c r="S30" s="773" t="n">
        <v>5.96918887228117</v>
      </c>
      <c r="T30" s="773" t="n">
        <v>5.79433291466106</v>
      </c>
      <c r="U30" s="773" t="n">
        <v>6.37912193108784</v>
      </c>
      <c r="V30" s="773" t="n">
        <v>7.42477717075307</v>
      </c>
      <c r="W30" s="774" t="n">
        <v>7.38908191457763</v>
      </c>
      <c r="X30" s="773" t="n">
        <v>7.3387170198557</v>
      </c>
      <c r="Y30" s="773" t="n">
        <v>7.50939584212196</v>
      </c>
      <c r="Z30" s="773" t="n">
        <v>7.60692191946913</v>
      </c>
      <c r="AA30" s="775" t="n">
        <v>7.77992542896551</v>
      </c>
      <c r="AB30" s="774" t="n">
        <v>7.88056386421585</v>
      </c>
      <c r="AC30" s="774" t="n">
        <v>8.04327994627491</v>
      </c>
      <c r="AD30" s="773" t="n">
        <v>8.23980433119055</v>
      </c>
      <c r="AE30" s="775" t="n">
        <v>8.604275347242</v>
      </c>
      <c r="AF30" s="776" t="n">
        <v>9.51881190170061</v>
      </c>
    </row>
    <row r="31" customFormat="false" ht="8.1" hidden="false" customHeight="true" outlineLevel="0" collapsed="false"/>
    <row r="32" s="216" customFormat="true" ht="15" hidden="false" customHeight="true" outlineLevel="0" collapsed="false">
      <c r="A32" s="777" t="s">
        <v>370</v>
      </c>
    </row>
    <row r="33" s="216" customFormat="true" ht="15" hidden="false" customHeight="true" outlineLevel="0" collapsed="false">
      <c r="A33" s="86" t="s">
        <v>371</v>
      </c>
    </row>
    <row r="34" s="216" customFormat="true" ht="15" hidden="false" customHeight="true" outlineLevel="0" collapsed="false">
      <c r="A34" s="777" t="s">
        <v>372</v>
      </c>
    </row>
    <row r="35" s="216" customFormat="true" ht="15" hidden="false" customHeight="true" outlineLevel="0" collapsed="false">
      <c r="A35" s="86" t="s">
        <v>373</v>
      </c>
    </row>
    <row r="36" s="216" customFormat="true" ht="15" hidden="false" customHeight="true" outlineLevel="0" collapsed="false">
      <c r="A36" s="418" t="s">
        <v>374</v>
      </c>
    </row>
    <row r="37" customFormat="false" ht="10.5" hidden="false" customHeight="true" outlineLevel="0" collapsed="false">
      <c r="A37" s="216"/>
      <c r="B37" s="778"/>
      <c r="C37" s="778"/>
      <c r="D37" s="778"/>
      <c r="E37" s="778"/>
      <c r="F37" s="778"/>
      <c r="G37" s="778"/>
      <c r="H37" s="778"/>
      <c r="I37" s="778"/>
      <c r="J37" s="778"/>
    </row>
    <row r="38" customFormat="false" ht="15.75" hidden="false" customHeight="false" outlineLevel="0" collapsed="false">
      <c r="B38" s="779" t="n">
        <f aca="false">100/$B18*B18</f>
        <v>100</v>
      </c>
      <c r="C38" s="779" t="n">
        <f aca="false">100/$B18*C18</f>
        <v>98.8755061884902</v>
      </c>
      <c r="D38" s="779" t="n">
        <f aca="false">100/$B18*D18</f>
        <v>96.3497736865809</v>
      </c>
      <c r="E38" s="779" t="n">
        <f aca="false">100/$B18*E18</f>
        <v>97.3882901465352</v>
      </c>
      <c r="F38" s="779" t="n">
        <f aca="false">100/$B18*F18</f>
        <v>96.1762459695477</v>
      </c>
      <c r="G38" s="779" t="n">
        <f aca="false">100/$B18*G18</f>
        <v>98.4157427233326</v>
      </c>
      <c r="H38" s="779" t="n">
        <f aca="false">100/$B18*H18</f>
        <v>102.261540062975</v>
      </c>
      <c r="I38" s="779" t="n">
        <f aca="false">100/$B18*I18</f>
        <v>100.661415404261</v>
      </c>
      <c r="J38" s="779" t="n">
        <f aca="false">100/$B18*J18</f>
        <v>99.845517364279</v>
      </c>
      <c r="K38" s="779" t="n">
        <f aca="false">100/$B18*K18</f>
        <v>98.1821554344675</v>
      </c>
      <c r="L38" s="779" t="n">
        <f aca="false">100/$B18*L18</f>
        <v>97.4907154595175</v>
      </c>
      <c r="M38" s="779" t="n">
        <f aca="false">100/$B18*M18</f>
        <v>99.8217215064364</v>
      </c>
      <c r="N38" s="779" t="n">
        <f aca="false">100/$B18*N18</f>
        <v>97.4044003428115</v>
      </c>
      <c r="O38" s="779" t="n">
        <f aca="false">100/$B18*O18</f>
        <v>98.8172787546656</v>
      </c>
      <c r="P38" s="779" t="n">
        <f aca="false">100/$B18*P18</f>
        <v>98.0080667045792</v>
      </c>
      <c r="Q38" s="779" t="n">
        <f aca="false">100/$B18*Q18</f>
        <v>96.3591974612889</v>
      </c>
      <c r="R38" s="779" t="n">
        <f aca="false">100/$B18*R18</f>
        <v>98.1496697811019</v>
      </c>
      <c r="S38" s="779" t="n">
        <f aca="false">100/$B18*S18</f>
        <v>92.8612394413253</v>
      </c>
      <c r="T38" s="779" t="n">
        <f aca="false">100/$B18*T18</f>
        <v>96.6908643377907</v>
      </c>
      <c r="U38" s="779" t="n">
        <f aca="false">100/$B18*U18</f>
        <v>91.4785691183394</v>
      </c>
      <c r="V38" s="779" t="n">
        <f aca="false">100/$B18*V18</f>
        <v>98.2838840395251</v>
      </c>
      <c r="W38" s="779" t="n">
        <f aca="false">100/$B18*W18</f>
        <v>93.761912413318</v>
      </c>
      <c r="X38" s="779" t="n">
        <f aca="false">100/$B18*X18</f>
        <v>94.1543635511771</v>
      </c>
      <c r="Y38" s="779" t="n">
        <f aca="false">100/$B18*Y18</f>
        <v>96.8990089167719</v>
      </c>
      <c r="Z38" s="779" t="n">
        <f aca="false">100/$B18*Z18</f>
        <v>91.8344636159769</v>
      </c>
      <c r="AA38" s="779" t="n">
        <f aca="false">100/$B18*AA18</f>
        <v>93.9384172439487</v>
      </c>
    </row>
    <row r="39" customFormat="false" ht="15.75" hidden="false" customHeight="false" outlineLevel="0" collapsed="false">
      <c r="A39" s="778"/>
      <c r="B39" s="778"/>
      <c r="C39" s="778"/>
      <c r="D39" s="778"/>
      <c r="E39" s="778"/>
      <c r="F39" s="778"/>
      <c r="G39" s="778"/>
      <c r="H39" s="778"/>
      <c r="I39" s="778"/>
      <c r="J39" s="778"/>
    </row>
    <row r="40" customFormat="false" ht="10.5" hidden="false" customHeight="true" outlineLevel="0" collapsed="false">
      <c r="A40" s="778"/>
      <c r="B40" s="778"/>
      <c r="C40" s="778"/>
      <c r="D40" s="778"/>
      <c r="E40" s="778"/>
      <c r="F40" s="778"/>
      <c r="G40" s="778"/>
      <c r="H40" s="778"/>
      <c r="I40" s="778"/>
      <c r="J40" s="778"/>
    </row>
    <row r="41" customFormat="false" ht="15.75" hidden="false" customHeight="false" outlineLevel="0" collapsed="false">
      <c r="A41" s="778"/>
      <c r="B41" s="778"/>
      <c r="C41" s="778"/>
      <c r="D41" s="778"/>
      <c r="E41" s="778"/>
      <c r="F41" s="778"/>
      <c r="G41" s="778"/>
      <c r="H41" s="778"/>
      <c r="I41" s="778"/>
      <c r="J41" s="778"/>
      <c r="R41" s="427" t="n">
        <f aca="false">R15*[13]Tabelle1!$K$26</f>
        <v>523.6568892</v>
      </c>
      <c r="S41" s="427" t="n">
        <f aca="false">S15*[13]Tabelle1!$K$26</f>
        <v>526.1287536</v>
      </c>
      <c r="T41" s="427" t="n">
        <f aca="false">T15*[13]Tabelle1!$K$26</f>
        <v>524.3436108</v>
      </c>
      <c r="U41" s="427" t="n">
        <f aca="false">U15*[13]Tabelle1!$K$26</f>
        <v>495.2179476</v>
      </c>
      <c r="V41" s="427" t="n">
        <f aca="false">V15*[13]Tabelle1!$K$26</f>
        <v>527.4174678</v>
      </c>
      <c r="W41" s="427" t="n">
        <f aca="false">W15*[13]Tabelle1!$K$26</f>
        <v>521.2411404</v>
      </c>
      <c r="X41" s="427" t="n">
        <f aca="false">X15*[13]Tabelle1!$K$26</f>
        <v>523.321029</v>
      </c>
      <c r="Y41" s="427" t="n">
        <f aca="false">Y15*[13]Tabelle1!$K$26</f>
        <v>523.26408</v>
      </c>
      <c r="Z41" s="427" t="n">
        <f aca="false">Z15*[13]Tabelle1!$K$26</f>
        <v>512.8782492</v>
      </c>
      <c r="AA41" s="427" t="n">
        <f aca="false">AA15*[13]Tabelle1!$K$26</f>
        <v>514.7750676</v>
      </c>
      <c r="AB41" s="427" t="n">
        <f aca="false">AB15*[13]Tabelle1!$K$26</f>
        <v>517.5994602</v>
      </c>
    </row>
    <row r="42" customFormat="false" ht="15.75" hidden="false" customHeight="false" outlineLevel="0" collapsed="false">
      <c r="A42" s="778"/>
      <c r="B42" s="778"/>
      <c r="C42" s="778"/>
      <c r="D42" s="778"/>
      <c r="E42" s="778"/>
      <c r="F42" s="778"/>
      <c r="G42" s="778"/>
      <c r="H42" s="778"/>
      <c r="I42" s="778"/>
      <c r="J42" s="778"/>
    </row>
    <row r="43" customFormat="false" ht="15.75" hidden="false" customHeight="false" outlineLevel="0" collapsed="false">
      <c r="A43" s="778"/>
      <c r="B43" s="778"/>
      <c r="C43" s="778"/>
      <c r="D43" s="778"/>
      <c r="E43" s="778"/>
      <c r="F43" s="778"/>
      <c r="G43" s="778"/>
      <c r="H43" s="778"/>
      <c r="I43" s="778"/>
      <c r="J43" s="778"/>
    </row>
    <row r="44" customFormat="false" ht="15.75" hidden="false" customHeight="false" outlineLevel="0" collapsed="false">
      <c r="A44" s="778"/>
      <c r="B44" s="778"/>
      <c r="C44" s="778"/>
      <c r="D44" s="778"/>
      <c r="E44" s="778"/>
      <c r="F44" s="778"/>
      <c r="G44" s="778"/>
      <c r="H44" s="778"/>
      <c r="I44" s="778"/>
      <c r="J44" s="778"/>
    </row>
    <row r="45" customFormat="false" ht="15.75" hidden="false" customHeight="false" outlineLevel="0" collapsed="false">
      <c r="A45" s="778"/>
      <c r="B45" s="778"/>
      <c r="C45" s="778"/>
      <c r="D45" s="778"/>
      <c r="E45" s="778"/>
      <c r="F45" s="778"/>
      <c r="G45" s="778"/>
      <c r="H45" s="778"/>
      <c r="I45" s="778"/>
      <c r="J45" s="778"/>
    </row>
    <row r="46" customFormat="false" ht="15.75" hidden="false" customHeight="false" outlineLevel="0" collapsed="false">
      <c r="A46" s="778"/>
      <c r="B46" s="778"/>
      <c r="C46" s="778"/>
      <c r="D46" s="778"/>
      <c r="E46" s="778"/>
      <c r="F46" s="778"/>
      <c r="G46" s="778"/>
      <c r="H46" s="778"/>
      <c r="I46" s="778"/>
      <c r="J46" s="778"/>
    </row>
    <row r="47" customFormat="false" ht="15.75" hidden="false" customHeight="false" outlineLevel="0" collapsed="false">
      <c r="A47" s="778"/>
      <c r="B47" s="778"/>
      <c r="C47" s="778"/>
      <c r="D47" s="778"/>
      <c r="E47" s="778"/>
      <c r="F47" s="778"/>
      <c r="G47" s="778"/>
      <c r="H47" s="778"/>
      <c r="I47" s="778"/>
      <c r="J47" s="778"/>
    </row>
    <row r="48" customFormat="false" ht="15.75" hidden="false" customHeight="false" outlineLevel="0" collapsed="false">
      <c r="A48" s="778"/>
      <c r="B48" s="778"/>
      <c r="C48" s="778"/>
      <c r="D48" s="778"/>
      <c r="E48" s="778"/>
      <c r="F48" s="778"/>
      <c r="G48" s="778"/>
      <c r="H48" s="778"/>
      <c r="I48" s="778"/>
      <c r="J48" s="778"/>
    </row>
    <row r="49" customFormat="false" ht="15.75" hidden="false" customHeight="false" outlineLevel="0" collapsed="false">
      <c r="A49" s="778"/>
      <c r="B49" s="778"/>
      <c r="C49" s="778"/>
      <c r="D49" s="778"/>
      <c r="E49" s="778"/>
      <c r="F49" s="778"/>
      <c r="G49" s="778"/>
      <c r="H49" s="778"/>
      <c r="I49" s="778"/>
      <c r="J49" s="778"/>
    </row>
    <row r="50" customFormat="false" ht="15.75" hidden="false" customHeight="false" outlineLevel="0" collapsed="false">
      <c r="A50" s="778"/>
      <c r="B50" s="778"/>
      <c r="C50" s="778"/>
      <c r="D50" s="778"/>
      <c r="E50" s="778"/>
      <c r="F50" s="778"/>
      <c r="G50" s="778"/>
      <c r="H50" s="778"/>
      <c r="I50" s="778"/>
      <c r="J50" s="778"/>
    </row>
    <row r="51" customFormat="false" ht="15.75" hidden="false" customHeight="false" outlineLevel="0" collapsed="false">
      <c r="A51" s="778"/>
      <c r="B51" s="778"/>
      <c r="C51" s="778"/>
      <c r="D51" s="778"/>
      <c r="E51" s="778"/>
      <c r="F51" s="778"/>
      <c r="G51" s="778"/>
      <c r="H51" s="778"/>
      <c r="I51" s="778"/>
      <c r="J51" s="778"/>
    </row>
    <row r="52" customFormat="false" ht="15.75" hidden="false" customHeight="false" outlineLevel="0" collapsed="false">
      <c r="A52" s="778"/>
      <c r="B52" s="778"/>
      <c r="C52" s="778"/>
      <c r="D52" s="778"/>
      <c r="E52" s="778"/>
      <c r="F52" s="778"/>
      <c r="G52" s="778"/>
      <c r="H52" s="778"/>
      <c r="I52" s="778"/>
      <c r="J52" s="778"/>
    </row>
    <row r="53" customFormat="false" ht="15.75" hidden="false" customHeight="false" outlineLevel="0" collapsed="false">
      <c r="A53" s="778"/>
      <c r="B53" s="778"/>
      <c r="C53" s="778"/>
      <c r="D53" s="778"/>
      <c r="E53" s="778"/>
      <c r="F53" s="778"/>
      <c r="G53" s="778"/>
      <c r="H53" s="778"/>
      <c r="I53" s="778"/>
      <c r="J53" s="778"/>
    </row>
    <row r="54" customFormat="false" ht="15.75" hidden="false" customHeight="false" outlineLevel="0" collapsed="false">
      <c r="A54" s="778"/>
      <c r="B54" s="778"/>
      <c r="C54" s="778"/>
      <c r="D54" s="778"/>
      <c r="E54" s="778"/>
      <c r="F54" s="778"/>
      <c r="G54" s="778"/>
      <c r="H54" s="778"/>
      <c r="I54" s="778"/>
      <c r="J54" s="778"/>
    </row>
    <row r="55" customFormat="false" ht="15.75" hidden="false" customHeight="false" outlineLevel="0" collapsed="false">
      <c r="A55" s="778"/>
      <c r="B55" s="778"/>
      <c r="C55" s="778"/>
      <c r="D55" s="778"/>
      <c r="E55" s="778"/>
      <c r="F55" s="778"/>
      <c r="G55" s="778"/>
      <c r="H55" s="778"/>
      <c r="I55" s="778"/>
      <c r="J55" s="778"/>
    </row>
    <row r="56" customFormat="false" ht="15.75" hidden="false" customHeight="false" outlineLevel="0" collapsed="false">
      <c r="A56" s="778"/>
      <c r="B56" s="778"/>
      <c r="C56" s="778"/>
      <c r="D56" s="778"/>
      <c r="E56" s="778"/>
      <c r="F56" s="778"/>
      <c r="G56" s="778"/>
      <c r="H56" s="778"/>
      <c r="I56" s="778"/>
      <c r="J56" s="778"/>
    </row>
    <row r="57" customFormat="false" ht="15.75" hidden="false" customHeight="false" outlineLevel="0" collapsed="false">
      <c r="A57" s="778"/>
      <c r="B57" s="778"/>
      <c r="C57" s="778"/>
      <c r="D57" s="778"/>
      <c r="E57" s="778"/>
      <c r="F57" s="778"/>
      <c r="G57" s="778"/>
      <c r="H57" s="778"/>
      <c r="I57" s="778"/>
      <c r="J57" s="778"/>
    </row>
    <row r="58" customFormat="false" ht="15.75" hidden="false" customHeight="false" outlineLevel="0" collapsed="false">
      <c r="A58" s="778"/>
      <c r="B58" s="778"/>
      <c r="C58" s="778"/>
      <c r="D58" s="778"/>
      <c r="E58" s="778"/>
      <c r="F58" s="778"/>
      <c r="G58" s="778"/>
      <c r="H58" s="778"/>
      <c r="I58" s="778"/>
      <c r="J58" s="778"/>
    </row>
    <row r="59" customFormat="false" ht="15.75" hidden="false" customHeight="false" outlineLevel="0" collapsed="false">
      <c r="A59" s="778"/>
      <c r="B59" s="778"/>
      <c r="C59" s="778"/>
      <c r="D59" s="778"/>
      <c r="E59" s="778"/>
      <c r="F59" s="778"/>
      <c r="G59" s="778"/>
      <c r="H59" s="778"/>
      <c r="I59" s="778"/>
      <c r="J59" s="778"/>
    </row>
    <row r="60" customFormat="false" ht="15.75" hidden="false" customHeight="false" outlineLevel="0" collapsed="false">
      <c r="A60" s="778"/>
      <c r="B60" s="778"/>
      <c r="C60" s="778"/>
      <c r="D60" s="778"/>
      <c r="E60" s="778"/>
      <c r="F60" s="778"/>
      <c r="G60" s="778"/>
      <c r="H60" s="778"/>
      <c r="I60" s="778"/>
      <c r="J60" s="778"/>
    </row>
    <row r="61" customFormat="false" ht="15.75" hidden="false" customHeight="false" outlineLevel="0" collapsed="false">
      <c r="A61" s="778"/>
      <c r="B61" s="778"/>
      <c r="C61" s="778"/>
      <c r="D61" s="778"/>
      <c r="E61" s="778"/>
      <c r="F61" s="778"/>
      <c r="G61" s="778"/>
      <c r="H61" s="778"/>
      <c r="I61" s="778"/>
      <c r="J61" s="778"/>
    </row>
    <row r="62" customFormat="false" ht="15.75" hidden="false" customHeight="false" outlineLevel="0" collapsed="false">
      <c r="A62" s="778"/>
      <c r="B62" s="778"/>
      <c r="C62" s="778"/>
      <c r="D62" s="778"/>
      <c r="E62" s="778"/>
      <c r="F62" s="778"/>
      <c r="G62" s="778"/>
      <c r="H62" s="778"/>
      <c r="I62" s="778"/>
      <c r="J62" s="778"/>
    </row>
    <row r="63" customFormat="false" ht="15.75" hidden="false" customHeight="false" outlineLevel="0" collapsed="false">
      <c r="A63" s="778"/>
      <c r="B63" s="778"/>
      <c r="C63" s="778"/>
      <c r="D63" s="778"/>
      <c r="E63" s="778"/>
      <c r="F63" s="778"/>
      <c r="G63" s="778"/>
      <c r="H63" s="778"/>
      <c r="I63" s="778"/>
      <c r="J63" s="778"/>
    </row>
    <row r="64" customFormat="false" ht="15.75" hidden="false" customHeight="false" outlineLevel="0" collapsed="false">
      <c r="A64" s="778"/>
      <c r="B64" s="778"/>
      <c r="C64" s="778"/>
      <c r="D64" s="778"/>
      <c r="E64" s="778"/>
      <c r="F64" s="778"/>
      <c r="G64" s="778"/>
      <c r="H64" s="778"/>
      <c r="I64" s="778"/>
      <c r="J64" s="778"/>
    </row>
    <row r="65" customFormat="false" ht="15.75" hidden="false" customHeight="false" outlineLevel="0" collapsed="false">
      <c r="A65" s="778"/>
      <c r="B65" s="778"/>
      <c r="C65" s="778"/>
      <c r="D65" s="778"/>
      <c r="E65" s="778"/>
      <c r="F65" s="778"/>
      <c r="G65" s="778"/>
      <c r="H65" s="778"/>
      <c r="I65" s="778"/>
      <c r="J65" s="778"/>
    </row>
    <row r="66" customFormat="false" ht="15.75" hidden="false" customHeight="false" outlineLevel="0" collapsed="false">
      <c r="A66" s="778"/>
      <c r="B66" s="778"/>
      <c r="C66" s="778"/>
      <c r="D66" s="778"/>
      <c r="E66" s="778"/>
      <c r="F66" s="778"/>
      <c r="G66" s="778"/>
      <c r="H66" s="778"/>
      <c r="I66" s="778"/>
      <c r="J66" s="778"/>
    </row>
    <row r="67" customFormat="false" ht="15.75" hidden="false" customHeight="false" outlineLevel="0" collapsed="false">
      <c r="A67" s="778"/>
      <c r="B67" s="778"/>
      <c r="C67" s="778"/>
      <c r="D67" s="778"/>
      <c r="E67" s="778"/>
      <c r="F67" s="778"/>
      <c r="G67" s="778"/>
      <c r="H67" s="778"/>
      <c r="I67" s="778"/>
      <c r="J67" s="778"/>
    </row>
    <row r="68" customFormat="false" ht="15.75" hidden="false" customHeight="false" outlineLevel="0" collapsed="false">
      <c r="A68" s="778"/>
      <c r="B68" s="778"/>
      <c r="C68" s="778"/>
      <c r="D68" s="778"/>
      <c r="E68" s="778"/>
      <c r="F68" s="778"/>
      <c r="G68" s="778"/>
      <c r="H68" s="778"/>
      <c r="I68" s="778"/>
      <c r="J68" s="778"/>
    </row>
    <row r="69" customFormat="false" ht="15.75" hidden="false" customHeight="false" outlineLevel="0" collapsed="false">
      <c r="A69" s="778"/>
      <c r="B69" s="778"/>
      <c r="C69" s="778"/>
      <c r="D69" s="778"/>
      <c r="E69" s="778"/>
      <c r="F69" s="778"/>
      <c r="G69" s="778"/>
      <c r="H69" s="778"/>
      <c r="I69" s="778"/>
      <c r="J69" s="778"/>
    </row>
    <row r="70" customFormat="false" ht="15.75" hidden="false" customHeight="false" outlineLevel="0" collapsed="false">
      <c r="A70" s="778"/>
      <c r="B70" s="778"/>
      <c r="C70" s="778"/>
      <c r="D70" s="778"/>
      <c r="E70" s="778"/>
      <c r="F70" s="778"/>
      <c r="G70" s="778"/>
      <c r="H70" s="778"/>
      <c r="I70" s="778"/>
      <c r="J70" s="778"/>
    </row>
    <row r="71" customFormat="false" ht="15.75" hidden="false" customHeight="false" outlineLevel="0" collapsed="false">
      <c r="A71" s="778"/>
      <c r="B71" s="778"/>
      <c r="C71" s="778"/>
      <c r="D71" s="778"/>
      <c r="E71" s="778"/>
      <c r="F71" s="778"/>
      <c r="G71" s="778"/>
      <c r="H71" s="778"/>
      <c r="I71" s="778"/>
      <c r="J71" s="778"/>
    </row>
    <row r="72" customFormat="false" ht="10.5" hidden="false" customHeight="true" outlineLevel="0" collapsed="false">
      <c r="A72" s="778"/>
      <c r="B72" s="778"/>
      <c r="C72" s="778"/>
      <c r="D72" s="778"/>
      <c r="E72" s="778"/>
      <c r="F72" s="778"/>
      <c r="G72" s="778"/>
      <c r="H72" s="778"/>
      <c r="I72" s="778"/>
      <c r="J72" s="778"/>
    </row>
    <row r="73" customFormat="false" ht="15.75" hidden="false" customHeight="false" outlineLevel="0" collapsed="false">
      <c r="A73" s="778"/>
      <c r="B73" s="778"/>
      <c r="C73" s="778"/>
      <c r="D73" s="778"/>
      <c r="E73" s="778"/>
      <c r="F73" s="778"/>
      <c r="G73" s="778"/>
      <c r="H73" s="778"/>
      <c r="I73" s="778"/>
      <c r="J73" s="778"/>
    </row>
    <row r="74" customFormat="false" ht="15.75" hidden="false" customHeight="false" outlineLevel="0" collapsed="false">
      <c r="A74" s="778"/>
      <c r="B74" s="778"/>
      <c r="C74" s="778"/>
      <c r="D74" s="778"/>
      <c r="E74" s="778"/>
      <c r="F74" s="778"/>
      <c r="G74" s="778"/>
      <c r="H74" s="778"/>
      <c r="I74" s="778"/>
      <c r="J74" s="778"/>
    </row>
    <row r="75" customFormat="false" ht="15.75" hidden="false" customHeight="false" outlineLevel="0" collapsed="false">
      <c r="A75" s="778"/>
      <c r="B75" s="778"/>
      <c r="C75" s="778"/>
      <c r="D75" s="778"/>
      <c r="E75" s="778"/>
      <c r="F75" s="778"/>
      <c r="G75" s="778"/>
      <c r="H75" s="778"/>
      <c r="I75" s="778"/>
      <c r="J75" s="778"/>
    </row>
    <row r="76" customFormat="false" ht="15.75" hidden="false" customHeight="false" outlineLevel="0" collapsed="false">
      <c r="A76" s="778"/>
      <c r="B76" s="778"/>
      <c r="C76" s="778"/>
      <c r="D76" s="778"/>
      <c r="E76" s="778"/>
      <c r="F76" s="778"/>
      <c r="G76" s="778"/>
      <c r="H76" s="778"/>
      <c r="I76" s="778"/>
      <c r="J76" s="778"/>
    </row>
    <row r="77" customFormat="false" ht="15.75" hidden="false" customHeight="false" outlineLevel="0" collapsed="false">
      <c r="A77" s="778"/>
      <c r="B77" s="778"/>
      <c r="C77" s="778"/>
      <c r="D77" s="778"/>
      <c r="E77" s="778"/>
      <c r="F77" s="778"/>
      <c r="G77" s="778"/>
      <c r="H77" s="778"/>
      <c r="I77" s="778"/>
      <c r="J77" s="778"/>
    </row>
    <row r="78" customFormat="false" ht="15.75" hidden="false" customHeight="false" outlineLevel="0" collapsed="false">
      <c r="A78" s="778"/>
      <c r="B78" s="778"/>
      <c r="C78" s="778"/>
      <c r="D78" s="778"/>
      <c r="E78" s="778"/>
      <c r="F78" s="778"/>
      <c r="G78" s="778"/>
      <c r="H78" s="778"/>
      <c r="I78" s="778"/>
      <c r="J78" s="778"/>
    </row>
    <row r="79" customFormat="false" ht="15.75" hidden="false" customHeight="false" outlineLevel="0" collapsed="false">
      <c r="A79" s="778"/>
      <c r="B79" s="778"/>
      <c r="C79" s="778"/>
      <c r="D79" s="778"/>
      <c r="E79" s="778"/>
      <c r="F79" s="778"/>
      <c r="G79" s="778"/>
      <c r="H79" s="778"/>
      <c r="I79" s="778"/>
      <c r="J79" s="778"/>
    </row>
    <row r="80" customFormat="false" ht="15.75" hidden="false" customHeight="false" outlineLevel="0" collapsed="false">
      <c r="A80" s="778"/>
      <c r="B80" s="778"/>
      <c r="C80" s="778"/>
      <c r="D80" s="778"/>
      <c r="E80" s="778"/>
      <c r="F80" s="778"/>
      <c r="G80" s="778"/>
      <c r="H80" s="778"/>
      <c r="I80" s="778"/>
      <c r="J80" s="778"/>
    </row>
    <row r="81" customFormat="false" ht="15.75" hidden="false" customHeight="false" outlineLevel="0" collapsed="false">
      <c r="A81" s="778"/>
      <c r="B81" s="778"/>
      <c r="C81" s="778"/>
      <c r="D81" s="778"/>
      <c r="E81" s="778"/>
      <c r="F81" s="778"/>
      <c r="G81" s="778"/>
      <c r="H81" s="778"/>
      <c r="I81" s="778"/>
      <c r="J81" s="778"/>
    </row>
    <row r="82" customFormat="false" ht="15.75" hidden="false" customHeight="false" outlineLevel="0" collapsed="false">
      <c r="A82" s="778"/>
      <c r="B82" s="778"/>
      <c r="C82" s="778"/>
      <c r="D82" s="778"/>
      <c r="E82" s="778"/>
      <c r="F82" s="778"/>
      <c r="G82" s="778"/>
      <c r="H82" s="778"/>
      <c r="I82" s="778"/>
      <c r="J82" s="778"/>
    </row>
    <row r="83" customFormat="false" ht="15.75" hidden="false" customHeight="false" outlineLevel="0" collapsed="false">
      <c r="A83" s="778"/>
      <c r="B83" s="778"/>
      <c r="C83" s="778"/>
      <c r="D83" s="778"/>
      <c r="E83" s="778"/>
      <c r="F83" s="778"/>
      <c r="G83" s="778"/>
      <c r="H83" s="778"/>
      <c r="I83" s="778"/>
      <c r="J83" s="778"/>
    </row>
    <row r="84" customFormat="false" ht="15.75" hidden="false" customHeight="false" outlineLevel="0" collapsed="false">
      <c r="A84" s="778"/>
      <c r="B84" s="778"/>
      <c r="C84" s="778"/>
      <c r="D84" s="778"/>
      <c r="E84" s="778"/>
      <c r="F84" s="778"/>
      <c r="G84" s="778"/>
      <c r="H84" s="778"/>
      <c r="I84" s="778"/>
      <c r="J84" s="778"/>
    </row>
    <row r="85" customFormat="false" ht="15.75" hidden="false" customHeight="false" outlineLevel="0" collapsed="false">
      <c r="A85" s="778"/>
      <c r="B85" s="778"/>
      <c r="C85" s="778"/>
      <c r="D85" s="778"/>
      <c r="E85" s="778"/>
      <c r="F85" s="778"/>
      <c r="G85" s="778"/>
      <c r="H85" s="778"/>
      <c r="I85" s="778"/>
      <c r="J85" s="778"/>
    </row>
    <row r="86" customFormat="false" ht="15.75" hidden="false" customHeight="false" outlineLevel="0" collapsed="false">
      <c r="A86" s="778"/>
      <c r="B86" s="778"/>
      <c r="C86" s="778"/>
      <c r="D86" s="778"/>
      <c r="E86" s="778"/>
      <c r="F86" s="778"/>
      <c r="G86" s="778"/>
      <c r="H86" s="778"/>
      <c r="I86" s="778"/>
      <c r="J86" s="778"/>
    </row>
    <row r="87" customFormat="false" ht="15.75" hidden="false" customHeight="false" outlineLevel="0" collapsed="false">
      <c r="A87" s="778"/>
      <c r="B87" s="778"/>
      <c r="C87" s="778"/>
      <c r="D87" s="778"/>
      <c r="E87" s="778"/>
      <c r="F87" s="778"/>
      <c r="G87" s="778"/>
      <c r="H87" s="778"/>
      <c r="I87" s="778"/>
      <c r="J87" s="778"/>
    </row>
    <row r="88" customFormat="false" ht="15.75" hidden="false" customHeight="false" outlineLevel="0" collapsed="false">
      <c r="A88" s="778"/>
      <c r="B88" s="778"/>
      <c r="C88" s="778"/>
      <c r="D88" s="778"/>
      <c r="E88" s="778"/>
      <c r="F88" s="778"/>
      <c r="G88" s="778"/>
      <c r="H88" s="778"/>
      <c r="I88" s="778"/>
      <c r="J88" s="778"/>
    </row>
    <row r="89" customFormat="false" ht="15.75" hidden="false" customHeight="false" outlineLevel="0" collapsed="false">
      <c r="A89" s="778"/>
      <c r="B89" s="778"/>
      <c r="C89" s="778"/>
      <c r="D89" s="778"/>
      <c r="E89" s="778"/>
      <c r="F89" s="778"/>
      <c r="G89" s="778"/>
      <c r="H89" s="778"/>
      <c r="I89" s="778"/>
      <c r="J89" s="778"/>
    </row>
    <row r="90" customFormat="false" ht="15.75" hidden="false" customHeight="false" outlineLevel="0" collapsed="false">
      <c r="A90" s="778"/>
      <c r="B90" s="778"/>
      <c r="C90" s="778"/>
      <c r="D90" s="778"/>
      <c r="E90" s="778"/>
      <c r="F90" s="778"/>
      <c r="G90" s="778"/>
      <c r="H90" s="778"/>
      <c r="I90" s="778"/>
      <c r="J90" s="778"/>
    </row>
    <row r="91" customFormat="false" ht="15.75" hidden="false" customHeight="false" outlineLevel="0" collapsed="false">
      <c r="A91" s="778"/>
      <c r="B91" s="778"/>
      <c r="C91" s="778"/>
      <c r="D91" s="778"/>
      <c r="E91" s="778"/>
      <c r="F91" s="778"/>
      <c r="G91" s="778"/>
      <c r="H91" s="778"/>
      <c r="I91" s="778"/>
      <c r="J91" s="778"/>
    </row>
    <row r="92" customFormat="false" ht="15.75" hidden="false" customHeight="false" outlineLevel="0" collapsed="false">
      <c r="A92" s="778"/>
      <c r="B92" s="778"/>
      <c r="C92" s="778"/>
      <c r="D92" s="778"/>
      <c r="E92" s="778"/>
      <c r="F92" s="778"/>
      <c r="G92" s="778"/>
      <c r="H92" s="778"/>
      <c r="I92" s="778"/>
      <c r="J92" s="778"/>
    </row>
    <row r="93" customFormat="false" ht="15.75" hidden="false" customHeight="false" outlineLevel="0" collapsed="false">
      <c r="A93" s="778"/>
      <c r="B93" s="778"/>
      <c r="C93" s="778"/>
      <c r="D93" s="778"/>
      <c r="E93" s="778"/>
      <c r="F93" s="778"/>
      <c r="G93" s="778"/>
      <c r="H93" s="778"/>
      <c r="I93" s="778"/>
      <c r="J93" s="778"/>
    </row>
    <row r="94" customFormat="false" ht="15.75" hidden="false" customHeight="false" outlineLevel="0" collapsed="false">
      <c r="A94" s="778"/>
      <c r="B94" s="778"/>
      <c r="C94" s="778"/>
      <c r="D94" s="778"/>
      <c r="E94" s="778"/>
      <c r="F94" s="778"/>
      <c r="G94" s="778"/>
      <c r="H94" s="778"/>
      <c r="I94" s="778"/>
      <c r="J94" s="778"/>
    </row>
    <row r="95" customFormat="false" ht="15.75" hidden="false" customHeight="false" outlineLevel="0" collapsed="false">
      <c r="A95" s="778"/>
      <c r="B95" s="778"/>
      <c r="C95" s="778"/>
      <c r="D95" s="778"/>
      <c r="E95" s="778"/>
      <c r="F95" s="778"/>
      <c r="G95" s="778"/>
      <c r="H95" s="778"/>
      <c r="I95" s="778"/>
      <c r="J95" s="778"/>
    </row>
    <row r="96" customFormat="false" ht="15.75" hidden="false" customHeight="false" outlineLevel="0" collapsed="false">
      <c r="A96" s="778"/>
      <c r="B96" s="778"/>
      <c r="C96" s="778"/>
      <c r="D96" s="778"/>
      <c r="E96" s="778"/>
      <c r="F96" s="778"/>
      <c r="G96" s="778"/>
      <c r="H96" s="778"/>
      <c r="I96" s="778"/>
      <c r="J96" s="778"/>
    </row>
    <row r="97" customFormat="false" ht="15.75" hidden="false" customHeight="false" outlineLevel="0" collapsed="false">
      <c r="A97" s="778"/>
      <c r="B97" s="778"/>
      <c r="C97" s="778"/>
      <c r="D97" s="778"/>
      <c r="E97" s="778"/>
      <c r="F97" s="778"/>
      <c r="G97" s="778"/>
      <c r="H97" s="778"/>
      <c r="I97" s="778"/>
      <c r="J97" s="778"/>
    </row>
    <row r="98" customFormat="false" ht="15.75" hidden="false" customHeight="false" outlineLevel="0" collapsed="false">
      <c r="A98" s="778"/>
      <c r="B98" s="778"/>
      <c r="C98" s="778"/>
      <c r="D98" s="778"/>
      <c r="E98" s="778"/>
      <c r="F98" s="778"/>
      <c r="G98" s="778"/>
      <c r="H98" s="778"/>
      <c r="I98" s="778"/>
      <c r="J98" s="778"/>
    </row>
    <row r="99" customFormat="false" ht="15.75" hidden="false" customHeight="false" outlineLevel="0" collapsed="false">
      <c r="A99" s="778"/>
      <c r="B99" s="778"/>
      <c r="C99" s="778"/>
      <c r="D99" s="778"/>
      <c r="E99" s="778"/>
      <c r="F99" s="778"/>
      <c r="G99" s="778"/>
      <c r="H99" s="778"/>
      <c r="I99" s="778"/>
      <c r="J99" s="778"/>
    </row>
    <row r="100" customFormat="false" ht="15.75" hidden="false" customHeight="false" outlineLevel="0" collapsed="false">
      <c r="A100" s="778"/>
      <c r="B100" s="778"/>
      <c r="C100" s="778"/>
      <c r="D100" s="778"/>
      <c r="E100" s="778"/>
      <c r="F100" s="778"/>
      <c r="G100" s="778"/>
      <c r="H100" s="778"/>
      <c r="I100" s="778"/>
      <c r="J100" s="778"/>
    </row>
    <row r="101" customFormat="false" ht="15.75" hidden="false" customHeight="false" outlineLevel="0" collapsed="false">
      <c r="A101" s="778"/>
      <c r="B101" s="778"/>
      <c r="C101" s="778"/>
      <c r="D101" s="778"/>
      <c r="E101" s="778"/>
      <c r="F101" s="778"/>
      <c r="G101" s="778"/>
      <c r="H101" s="778"/>
      <c r="I101" s="778"/>
      <c r="J101" s="778"/>
    </row>
    <row r="102" customFormat="false" ht="15.75" hidden="false" customHeight="false" outlineLevel="0" collapsed="false">
      <c r="A102" s="778"/>
      <c r="B102" s="778"/>
      <c r="C102" s="778"/>
      <c r="D102" s="778"/>
      <c r="E102" s="778"/>
      <c r="F102" s="778"/>
      <c r="G102" s="778"/>
      <c r="H102" s="778"/>
      <c r="I102" s="778"/>
      <c r="J102" s="778"/>
    </row>
    <row r="103" customFormat="false" ht="15.75" hidden="false" customHeight="false" outlineLevel="0" collapsed="false">
      <c r="A103" s="778"/>
      <c r="B103" s="778"/>
      <c r="C103" s="778"/>
      <c r="D103" s="778"/>
      <c r="E103" s="778"/>
      <c r="F103" s="778"/>
      <c r="G103" s="778"/>
      <c r="H103" s="778"/>
      <c r="I103" s="778"/>
      <c r="J103" s="778"/>
    </row>
    <row r="104" customFormat="false" ht="10.5" hidden="false" customHeight="true" outlineLevel="0" collapsed="false">
      <c r="A104" s="778"/>
      <c r="B104" s="778"/>
      <c r="C104" s="778"/>
      <c r="D104" s="778"/>
      <c r="E104" s="778"/>
      <c r="F104" s="778"/>
      <c r="G104" s="778"/>
      <c r="H104" s="778"/>
      <c r="I104" s="778"/>
      <c r="J104" s="778"/>
    </row>
    <row r="105" customFormat="false" ht="15.75" hidden="false" customHeight="false" outlineLevel="0" collapsed="false">
      <c r="A105" s="778"/>
      <c r="B105" s="778"/>
      <c r="C105" s="778"/>
      <c r="D105" s="778"/>
      <c r="E105" s="778"/>
      <c r="F105" s="778"/>
      <c r="G105" s="778"/>
      <c r="H105" s="778"/>
      <c r="I105" s="778"/>
      <c r="J105" s="778"/>
    </row>
    <row r="106" customFormat="false" ht="15.75" hidden="false" customHeight="false" outlineLevel="0" collapsed="false">
      <c r="A106" s="778"/>
      <c r="B106" s="778"/>
      <c r="C106" s="778"/>
      <c r="D106" s="778"/>
      <c r="E106" s="778"/>
      <c r="F106" s="778"/>
      <c r="G106" s="778"/>
      <c r="H106" s="778"/>
      <c r="I106" s="778"/>
      <c r="J106" s="778"/>
    </row>
    <row r="107" customFormat="false" ht="15.75" hidden="false" customHeight="false" outlineLevel="0" collapsed="false">
      <c r="A107" s="778"/>
      <c r="B107" s="778"/>
      <c r="C107" s="778"/>
      <c r="D107" s="778"/>
      <c r="E107" s="778"/>
      <c r="F107" s="778"/>
      <c r="G107" s="778"/>
      <c r="H107" s="778"/>
      <c r="I107" s="778"/>
      <c r="J107" s="778"/>
    </row>
    <row r="108" customFormat="false" ht="15.75" hidden="false" customHeight="false" outlineLevel="0" collapsed="false">
      <c r="A108" s="778"/>
      <c r="B108" s="778"/>
      <c r="C108" s="778"/>
      <c r="D108" s="778"/>
      <c r="E108" s="778"/>
      <c r="F108" s="778"/>
      <c r="G108" s="778"/>
      <c r="H108" s="778"/>
      <c r="I108" s="778"/>
      <c r="J108" s="778"/>
    </row>
    <row r="109" customFormat="false" ht="15.75" hidden="false" customHeight="false" outlineLevel="0" collapsed="false">
      <c r="A109" s="778"/>
      <c r="B109" s="778"/>
      <c r="C109" s="778"/>
      <c r="D109" s="778"/>
      <c r="E109" s="778"/>
      <c r="F109" s="778"/>
      <c r="G109" s="778"/>
      <c r="H109" s="778"/>
      <c r="I109" s="778"/>
      <c r="J109" s="778"/>
    </row>
    <row r="110" customFormat="false" ht="15.75" hidden="false" customHeight="false" outlineLevel="0" collapsed="false">
      <c r="A110" s="778"/>
      <c r="B110" s="778"/>
      <c r="C110" s="778"/>
      <c r="D110" s="778"/>
      <c r="E110" s="778"/>
      <c r="F110" s="778"/>
      <c r="G110" s="778"/>
      <c r="H110" s="778"/>
      <c r="I110" s="778"/>
      <c r="J110" s="778"/>
    </row>
    <row r="111" customFormat="false" ht="15.75" hidden="false" customHeight="false" outlineLevel="0" collapsed="false">
      <c r="A111" s="778"/>
      <c r="B111" s="778"/>
      <c r="C111" s="778"/>
      <c r="D111" s="778"/>
      <c r="E111" s="778"/>
      <c r="F111" s="778"/>
      <c r="G111" s="778"/>
      <c r="H111" s="778"/>
      <c r="I111" s="778"/>
      <c r="J111" s="778"/>
    </row>
    <row r="112" customFormat="false" ht="15.75" hidden="false" customHeight="false" outlineLevel="0" collapsed="false">
      <c r="A112" s="778"/>
      <c r="B112" s="778"/>
      <c r="C112" s="778"/>
      <c r="D112" s="778"/>
      <c r="E112" s="778"/>
      <c r="F112" s="778"/>
      <c r="G112" s="778"/>
      <c r="H112" s="778"/>
      <c r="I112" s="778"/>
      <c r="J112" s="778"/>
    </row>
    <row r="113" customFormat="false" ht="15.75" hidden="false" customHeight="false" outlineLevel="0" collapsed="false">
      <c r="A113" s="778"/>
      <c r="B113" s="778"/>
      <c r="C113" s="778"/>
      <c r="D113" s="778"/>
      <c r="E113" s="778"/>
      <c r="F113" s="778"/>
      <c r="G113" s="778"/>
      <c r="H113" s="778"/>
      <c r="I113" s="778"/>
      <c r="J113" s="778"/>
    </row>
    <row r="114" customFormat="false" ht="15.75" hidden="false" customHeight="false" outlineLevel="0" collapsed="false">
      <c r="A114" s="778"/>
      <c r="B114" s="778"/>
      <c r="C114" s="778"/>
      <c r="D114" s="778"/>
      <c r="E114" s="778"/>
      <c r="F114" s="778"/>
      <c r="G114" s="778"/>
      <c r="H114" s="778"/>
      <c r="I114" s="778"/>
      <c r="J114" s="778"/>
    </row>
    <row r="115" customFormat="false" ht="15.75" hidden="false" customHeight="false" outlineLevel="0" collapsed="false">
      <c r="A115" s="778"/>
      <c r="B115" s="778"/>
      <c r="C115" s="778"/>
      <c r="D115" s="778"/>
      <c r="E115" s="778"/>
      <c r="F115" s="778"/>
      <c r="G115" s="778"/>
      <c r="H115" s="778"/>
      <c r="I115" s="778"/>
      <c r="J115" s="778"/>
    </row>
    <row r="116" customFormat="false" ht="15.75" hidden="false" customHeight="false" outlineLevel="0" collapsed="false">
      <c r="A116" s="778"/>
      <c r="B116" s="778"/>
      <c r="C116" s="778"/>
      <c r="D116" s="778"/>
      <c r="E116" s="778"/>
      <c r="F116" s="778"/>
      <c r="G116" s="778"/>
      <c r="H116" s="778"/>
      <c r="I116" s="778"/>
      <c r="J116" s="778"/>
    </row>
    <row r="117" customFormat="false" ht="15.75" hidden="false" customHeight="false" outlineLevel="0" collapsed="false">
      <c r="A117" s="778"/>
      <c r="B117" s="778"/>
      <c r="C117" s="778"/>
      <c r="D117" s="778"/>
      <c r="E117" s="778"/>
      <c r="F117" s="778"/>
      <c r="G117" s="778"/>
      <c r="H117" s="778"/>
      <c r="I117" s="778"/>
      <c r="J117" s="778"/>
    </row>
    <row r="118" customFormat="false" ht="15.75" hidden="false" customHeight="false" outlineLevel="0" collapsed="false">
      <c r="A118" s="778"/>
      <c r="B118" s="778"/>
      <c r="C118" s="778"/>
      <c r="D118" s="778"/>
      <c r="E118" s="778"/>
      <c r="F118" s="778"/>
      <c r="G118" s="778"/>
      <c r="H118" s="778"/>
      <c r="I118" s="778"/>
      <c r="J118" s="778"/>
    </row>
    <row r="119" customFormat="false" ht="15.75" hidden="false" customHeight="false" outlineLevel="0" collapsed="false">
      <c r="A119" s="778"/>
      <c r="B119" s="778"/>
      <c r="C119" s="778"/>
      <c r="D119" s="778"/>
      <c r="E119" s="778"/>
      <c r="F119" s="778"/>
      <c r="G119" s="778"/>
      <c r="H119" s="778"/>
      <c r="I119" s="778"/>
      <c r="J119" s="778"/>
    </row>
    <row r="120" customFormat="false" ht="15.75" hidden="false" customHeight="false" outlineLevel="0" collapsed="false">
      <c r="A120" s="778"/>
      <c r="B120" s="778"/>
      <c r="C120" s="778"/>
      <c r="D120" s="778"/>
      <c r="E120" s="778"/>
      <c r="F120" s="778"/>
      <c r="G120" s="778"/>
      <c r="H120" s="778"/>
      <c r="I120" s="778"/>
      <c r="J120" s="778"/>
    </row>
    <row r="121" customFormat="false" ht="15.75" hidden="false" customHeight="false" outlineLevel="0" collapsed="false">
      <c r="A121" s="778"/>
      <c r="B121" s="778"/>
      <c r="C121" s="778"/>
      <c r="D121" s="778"/>
      <c r="E121" s="778"/>
      <c r="F121" s="778"/>
      <c r="G121" s="778"/>
      <c r="H121" s="778"/>
      <c r="I121" s="778"/>
      <c r="J121" s="778"/>
    </row>
    <row r="122" customFormat="false" ht="15.75" hidden="false" customHeight="false" outlineLevel="0" collapsed="false">
      <c r="A122" s="778"/>
      <c r="B122" s="778"/>
      <c r="C122" s="778"/>
      <c r="D122" s="778"/>
      <c r="E122" s="778"/>
      <c r="F122" s="778"/>
      <c r="G122" s="778"/>
      <c r="H122" s="778"/>
      <c r="I122" s="778"/>
      <c r="J122" s="778"/>
    </row>
    <row r="123" customFormat="false" ht="15.75" hidden="false" customHeight="false" outlineLevel="0" collapsed="false">
      <c r="A123" s="778"/>
      <c r="B123" s="778"/>
      <c r="C123" s="778"/>
      <c r="D123" s="778"/>
      <c r="E123" s="778"/>
      <c r="F123" s="778"/>
      <c r="G123" s="778"/>
      <c r="H123" s="778"/>
      <c r="I123" s="778"/>
      <c r="J123" s="778"/>
    </row>
    <row r="124" customFormat="false" ht="15.75" hidden="false" customHeight="false" outlineLevel="0" collapsed="false">
      <c r="A124" s="778"/>
      <c r="B124" s="778"/>
      <c r="C124" s="778"/>
      <c r="D124" s="778"/>
      <c r="E124" s="778"/>
      <c r="F124" s="778"/>
      <c r="G124" s="778"/>
      <c r="H124" s="778"/>
      <c r="I124" s="778"/>
      <c r="J124" s="778"/>
    </row>
    <row r="125" customFormat="false" ht="15.75" hidden="false" customHeight="false" outlineLevel="0" collapsed="false">
      <c r="A125" s="778"/>
      <c r="B125" s="778"/>
      <c r="C125" s="778"/>
      <c r="D125" s="778"/>
      <c r="E125" s="778"/>
      <c r="F125" s="778"/>
      <c r="G125" s="778"/>
      <c r="H125" s="778"/>
      <c r="I125" s="778"/>
      <c r="J125" s="778"/>
    </row>
    <row r="126" customFormat="false" ht="15.75" hidden="false" customHeight="false" outlineLevel="0" collapsed="false">
      <c r="A126" s="778"/>
      <c r="B126" s="778"/>
      <c r="C126" s="778"/>
      <c r="D126" s="778"/>
      <c r="E126" s="778"/>
      <c r="F126" s="778"/>
      <c r="G126" s="778"/>
      <c r="H126" s="778"/>
      <c r="I126" s="778"/>
      <c r="J126" s="778"/>
    </row>
    <row r="127" customFormat="false" ht="15.75" hidden="false" customHeight="false" outlineLevel="0" collapsed="false">
      <c r="A127" s="778"/>
      <c r="B127" s="778"/>
      <c r="C127" s="778"/>
      <c r="D127" s="778"/>
      <c r="E127" s="778"/>
      <c r="F127" s="778"/>
      <c r="G127" s="778"/>
      <c r="H127" s="778"/>
      <c r="I127" s="778"/>
      <c r="J127" s="778"/>
    </row>
    <row r="128" customFormat="false" ht="15.75" hidden="false" customHeight="false" outlineLevel="0" collapsed="false">
      <c r="A128" s="778"/>
      <c r="B128" s="778"/>
      <c r="C128" s="778"/>
      <c r="D128" s="778"/>
      <c r="E128" s="778"/>
      <c r="F128" s="778"/>
      <c r="G128" s="778"/>
      <c r="H128" s="778"/>
      <c r="I128" s="778"/>
      <c r="J128" s="778"/>
    </row>
    <row r="129" customFormat="false" ht="15.75" hidden="false" customHeight="false" outlineLevel="0" collapsed="false">
      <c r="A129" s="778"/>
      <c r="B129" s="778"/>
      <c r="C129" s="778"/>
      <c r="D129" s="778"/>
      <c r="E129" s="778"/>
      <c r="F129" s="778"/>
      <c r="G129" s="778"/>
      <c r="H129" s="778"/>
      <c r="I129" s="778"/>
      <c r="J129" s="778"/>
    </row>
    <row r="130" customFormat="false" ht="15.75" hidden="false" customHeight="false" outlineLevel="0" collapsed="false">
      <c r="A130" s="778"/>
      <c r="B130" s="778"/>
      <c r="C130" s="778"/>
      <c r="D130" s="778"/>
      <c r="E130" s="778"/>
      <c r="F130" s="778"/>
      <c r="G130" s="778"/>
      <c r="H130" s="778"/>
      <c r="I130" s="778"/>
      <c r="J130" s="778"/>
    </row>
    <row r="131" customFormat="false" ht="15.75" hidden="false" customHeight="false" outlineLevel="0" collapsed="false">
      <c r="A131" s="778"/>
      <c r="B131" s="778"/>
      <c r="C131" s="778"/>
      <c r="D131" s="778"/>
      <c r="E131" s="778"/>
      <c r="F131" s="778"/>
      <c r="G131" s="778"/>
      <c r="H131" s="778"/>
      <c r="I131" s="778"/>
      <c r="J131" s="778"/>
    </row>
    <row r="132" customFormat="false" ht="15.75" hidden="false" customHeight="false" outlineLevel="0" collapsed="false">
      <c r="A132" s="778"/>
      <c r="B132" s="778"/>
      <c r="C132" s="778"/>
      <c r="D132" s="778"/>
      <c r="E132" s="778"/>
      <c r="F132" s="778"/>
      <c r="G132" s="778"/>
      <c r="H132" s="778"/>
      <c r="I132" s="778"/>
      <c r="J132" s="778"/>
    </row>
    <row r="133" customFormat="false" ht="15.75" hidden="false" customHeight="false" outlineLevel="0" collapsed="false">
      <c r="A133" s="778"/>
      <c r="B133" s="778"/>
      <c r="C133" s="778"/>
      <c r="D133" s="778"/>
      <c r="E133" s="778"/>
      <c r="F133" s="778"/>
      <c r="G133" s="778"/>
      <c r="H133" s="778"/>
      <c r="I133" s="778"/>
      <c r="J133" s="778"/>
    </row>
    <row r="134" customFormat="false" ht="15.75" hidden="false" customHeight="false" outlineLevel="0" collapsed="false">
      <c r="A134" s="778"/>
      <c r="B134" s="778"/>
      <c r="C134" s="778"/>
      <c r="D134" s="778"/>
      <c r="E134" s="778"/>
      <c r="F134" s="778"/>
      <c r="G134" s="778"/>
      <c r="H134" s="778"/>
      <c r="I134" s="778"/>
      <c r="J134" s="778"/>
    </row>
    <row r="135" customFormat="false" ht="15.75" hidden="false" customHeight="false" outlineLevel="0" collapsed="false">
      <c r="A135" s="778"/>
      <c r="B135" s="778"/>
      <c r="C135" s="778"/>
      <c r="D135" s="778"/>
      <c r="E135" s="778"/>
      <c r="F135" s="778"/>
      <c r="G135" s="778"/>
      <c r="H135" s="778"/>
      <c r="I135" s="778"/>
      <c r="J135" s="778"/>
    </row>
    <row r="136" customFormat="false" ht="10.5" hidden="false" customHeight="true" outlineLevel="0" collapsed="false">
      <c r="A136" s="778"/>
      <c r="B136" s="778"/>
      <c r="C136" s="778"/>
      <c r="D136" s="778"/>
      <c r="E136" s="778"/>
      <c r="F136" s="778"/>
      <c r="G136" s="778"/>
      <c r="H136" s="778"/>
      <c r="I136" s="778"/>
      <c r="J136" s="778"/>
    </row>
    <row r="137" customFormat="false" ht="15.75" hidden="false" customHeight="false" outlineLevel="0" collapsed="false">
      <c r="A137" s="778"/>
      <c r="B137" s="778"/>
      <c r="C137" s="778"/>
      <c r="D137" s="778"/>
      <c r="E137" s="778"/>
      <c r="F137" s="778"/>
      <c r="G137" s="778"/>
      <c r="H137" s="778"/>
      <c r="I137" s="778"/>
      <c r="J137" s="778"/>
    </row>
    <row r="138" customFormat="false" ht="15.75" hidden="false" customHeight="false" outlineLevel="0" collapsed="false">
      <c r="A138" s="778"/>
      <c r="B138" s="778"/>
      <c r="C138" s="778"/>
      <c r="D138" s="778"/>
      <c r="E138" s="778"/>
      <c r="F138" s="778"/>
      <c r="G138" s="778"/>
      <c r="H138" s="778"/>
      <c r="I138" s="778"/>
      <c r="J138" s="778"/>
    </row>
    <row r="139" customFormat="false" ht="10.5" hidden="false" customHeight="true" outlineLevel="0" collapsed="false"/>
    <row r="140" customFormat="false" ht="10.5" hidden="false" customHeight="true" outlineLevel="0" collapsed="false"/>
    <row r="141" customFormat="false" ht="10.5" hidden="false" customHeight="true" outlineLevel="0" collapsed="false"/>
    <row r="142" customFormat="false" ht="10.5" hidden="false" customHeight="true" outlineLevel="0" collapsed="false"/>
  </sheetData>
  <mergeCells count="5">
    <mergeCell ref="B2:AC2"/>
    <mergeCell ref="AD2:AF2"/>
    <mergeCell ref="AD3:AF3"/>
    <mergeCell ref="B4:AC4"/>
    <mergeCell ref="AD4:AF4"/>
  </mergeCells>
  <printOptions headings="false" gridLines="false" gridLinesSet="true" horizontalCentered="false" verticalCentered="false"/>
  <pageMargins left="0.170138888888889" right="0.170138888888889" top="0.984027777777778" bottom="0.98402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A1:AMJ14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7" topLeftCell="B8" activePane="bottomRight" state="frozen"/>
      <selection pane="topLeft" activeCell="A1" activeCellId="0" sqref="A1"/>
      <selection pane="topRight" activeCell="B1" activeCellId="0" sqref="B1"/>
      <selection pane="bottomLeft" activeCell="A8" activeCellId="0" sqref="A8"/>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427" width="33.87"/>
    <col collapsed="false" customWidth="true" hidden="false" outlineLevel="0" max="2" min="2" style="427" width="14"/>
    <col collapsed="false" customWidth="true" hidden="false" outlineLevel="0" max="14" min="3" style="427" width="7.75"/>
    <col collapsed="false" customWidth="true" hidden="false" outlineLevel="0" max="15" min="15" style="780" width="7.75"/>
    <col collapsed="false" customWidth="true" hidden="false" outlineLevel="0" max="22" min="16" style="427" width="7.75"/>
    <col collapsed="false" customWidth="false" hidden="false" outlineLevel="0" max="23" min="23" style="427" width="9"/>
    <col collapsed="false" customWidth="true" hidden="false" outlineLevel="0" max="24" min="24" style="427" width="10.37"/>
    <col collapsed="false" customWidth="true" hidden="false" outlineLevel="0" max="32" min="25" style="427" width="9.38"/>
    <col collapsed="false" customWidth="false" hidden="false" outlineLevel="0" max="1024" min="33" style="427" width="9"/>
  </cols>
  <sheetData>
    <row r="1" customFormat="false" ht="13.15" hidden="false" customHeight="true" outlineLevel="0" collapsed="false">
      <c r="A1" s="420"/>
      <c r="B1" s="736"/>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8"/>
      <c r="AE1" s="739"/>
      <c r="AF1" s="740"/>
      <c r="AG1" s="741"/>
      <c r="AH1" s="741"/>
    </row>
    <row r="2" customFormat="false" ht="18" hidden="false" customHeight="true" outlineLevel="0" collapsed="false">
      <c r="A2" s="101"/>
      <c r="B2" s="619" t="s">
        <v>361</v>
      </c>
      <c r="C2" s="619"/>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101" t="s">
        <v>75</v>
      </c>
      <c r="AE2" s="101"/>
      <c r="AF2" s="101"/>
      <c r="AG2" s="741"/>
      <c r="AH2" s="741"/>
    </row>
    <row r="3" customFormat="false" ht="17.45" hidden="false" customHeight="true" outlineLevel="0" collapsed="false">
      <c r="A3" s="101"/>
      <c r="B3" s="743" t="s">
        <v>375</v>
      </c>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101" t="s">
        <v>376</v>
      </c>
      <c r="AE3" s="101"/>
      <c r="AF3" s="101"/>
      <c r="AG3" s="741"/>
      <c r="AH3" s="741"/>
    </row>
    <row r="4" customFormat="false" ht="17.45" hidden="false" customHeight="true" outlineLevel="0" collapsed="false">
      <c r="A4" s="101"/>
      <c r="B4" s="624" t="s">
        <v>276</v>
      </c>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105" t="s">
        <v>377</v>
      </c>
      <c r="AE4" s="105"/>
      <c r="AF4" s="105"/>
      <c r="AG4" s="744"/>
      <c r="AH4" s="744"/>
    </row>
    <row r="5" customFormat="false" ht="13.15" hidden="false" customHeight="true" outlineLevel="0" collapsed="false">
      <c r="A5" s="625"/>
      <c r="B5" s="745"/>
      <c r="C5" s="745"/>
      <c r="D5" s="745"/>
      <c r="E5" s="745"/>
      <c r="F5" s="745"/>
      <c r="G5" s="745"/>
      <c r="H5" s="746"/>
      <c r="I5" s="746"/>
      <c r="J5" s="746"/>
      <c r="K5" s="746"/>
      <c r="L5" s="746"/>
      <c r="M5" s="745"/>
      <c r="N5" s="745"/>
      <c r="O5" s="745"/>
      <c r="P5" s="745"/>
      <c r="Q5" s="745"/>
      <c r="R5" s="745"/>
      <c r="S5" s="745"/>
      <c r="T5" s="745"/>
      <c r="U5" s="745"/>
      <c r="V5" s="745"/>
      <c r="W5" s="745"/>
      <c r="X5" s="745"/>
      <c r="Y5" s="745"/>
      <c r="Z5" s="745"/>
      <c r="AA5" s="745"/>
      <c r="AB5" s="745"/>
      <c r="AC5" s="745"/>
      <c r="AD5" s="747"/>
      <c r="AE5" s="748"/>
      <c r="AF5" s="749"/>
      <c r="AG5" s="750"/>
      <c r="AH5" s="750"/>
    </row>
    <row r="6" customFormat="false" ht="10.15" hidden="false" customHeight="true" outlineLevel="0" collapsed="false"/>
    <row r="7" customFormat="false" ht="15" hidden="false" customHeight="true" outlineLevel="0" collapsed="false">
      <c r="A7" s="407" t="s">
        <v>363</v>
      </c>
      <c r="B7" s="407"/>
      <c r="C7" s="407"/>
      <c r="D7" s="407"/>
      <c r="E7" s="407"/>
      <c r="F7" s="407"/>
      <c r="G7" s="407"/>
      <c r="H7" s="407"/>
      <c r="I7" s="407"/>
      <c r="J7" s="407"/>
      <c r="K7" s="407"/>
      <c r="L7" s="407"/>
      <c r="M7" s="407"/>
      <c r="N7" s="407"/>
      <c r="O7" s="407"/>
      <c r="P7" s="407"/>
      <c r="Q7" s="407"/>
      <c r="R7" s="407"/>
      <c r="S7" s="407"/>
    </row>
    <row r="8" customFormat="false" ht="30.2" hidden="false" customHeight="true" outlineLevel="0" collapsed="false">
      <c r="A8" s="781" t="s">
        <v>378</v>
      </c>
      <c r="B8" s="781"/>
      <c r="C8" s="781"/>
      <c r="D8" s="781"/>
      <c r="E8" s="781"/>
      <c r="F8" s="781"/>
      <c r="G8" s="781"/>
      <c r="H8" s="781"/>
      <c r="I8" s="781"/>
      <c r="J8" s="781"/>
      <c r="K8" s="781"/>
      <c r="L8" s="781"/>
      <c r="M8" s="781"/>
      <c r="N8" s="781"/>
      <c r="O8" s="782"/>
      <c r="P8" s="781"/>
      <c r="Q8" s="781"/>
      <c r="R8" s="781"/>
      <c r="S8" s="781"/>
    </row>
    <row r="9" customFormat="false" ht="30.2" hidden="false" customHeight="true" outlineLevel="0" collapsed="false">
      <c r="A9" s="783" t="s">
        <v>300</v>
      </c>
      <c r="B9" s="784" t="n">
        <v>1990</v>
      </c>
      <c r="C9" s="784" t="n">
        <v>1991</v>
      </c>
      <c r="D9" s="784" t="n">
        <v>1992</v>
      </c>
      <c r="E9" s="785" t="n">
        <v>1993</v>
      </c>
      <c r="F9" s="784" t="n">
        <v>1994</v>
      </c>
      <c r="G9" s="784" t="n">
        <v>1995</v>
      </c>
      <c r="H9" s="784" t="n">
        <v>1996</v>
      </c>
      <c r="I9" s="784" t="n">
        <v>1997</v>
      </c>
      <c r="J9" s="784" t="n">
        <v>1998</v>
      </c>
      <c r="K9" s="786" t="n">
        <v>1999</v>
      </c>
      <c r="L9" s="785" t="n">
        <v>2000</v>
      </c>
      <c r="M9" s="785" t="n">
        <v>2001</v>
      </c>
      <c r="N9" s="785" t="n">
        <v>2002</v>
      </c>
      <c r="O9" s="787" t="n">
        <v>2003</v>
      </c>
      <c r="P9" s="785" t="n">
        <v>2004</v>
      </c>
      <c r="Q9" s="785" t="n">
        <v>2005</v>
      </c>
      <c r="R9" s="785" t="n">
        <v>2006</v>
      </c>
      <c r="S9" s="785" t="n">
        <v>2007</v>
      </c>
      <c r="T9" s="785" t="n">
        <v>2008</v>
      </c>
      <c r="U9" s="785" t="n">
        <v>2009</v>
      </c>
      <c r="V9" s="785" t="n">
        <v>2010</v>
      </c>
      <c r="W9" s="785" t="n">
        <v>2011</v>
      </c>
      <c r="X9" s="785" t="n">
        <v>2012</v>
      </c>
      <c r="Y9" s="785" t="n">
        <v>2013</v>
      </c>
      <c r="Z9" s="785" t="n">
        <v>2014</v>
      </c>
      <c r="AA9" s="785" t="n">
        <v>2015</v>
      </c>
      <c r="AB9" s="785" t="n">
        <v>2016</v>
      </c>
      <c r="AC9" s="785" t="n">
        <v>2017</v>
      </c>
      <c r="AD9" s="785" t="n">
        <v>2018</v>
      </c>
      <c r="AE9" s="785" t="n">
        <v>2019</v>
      </c>
      <c r="AF9" s="785" t="n">
        <v>2020</v>
      </c>
    </row>
    <row r="10" customFormat="false" ht="30.2" hidden="false" customHeight="true" outlineLevel="0" collapsed="false">
      <c r="A10" s="783" t="s">
        <v>302</v>
      </c>
      <c r="B10" s="788" t="n">
        <v>501.318</v>
      </c>
      <c r="C10" s="788" t="n">
        <v>449.592</v>
      </c>
      <c r="D10" s="788" t="n">
        <v>419.026</v>
      </c>
      <c r="E10" s="788" t="n">
        <v>367.017</v>
      </c>
      <c r="F10" s="788" t="n">
        <v>391.957</v>
      </c>
      <c r="G10" s="788" t="n">
        <v>398.478</v>
      </c>
      <c r="H10" s="788" t="n">
        <v>396.26</v>
      </c>
      <c r="I10" s="788" t="n">
        <v>409.774</v>
      </c>
      <c r="J10" s="788" t="n">
        <v>358.492</v>
      </c>
      <c r="K10" s="788" t="n">
        <v>358.782</v>
      </c>
      <c r="L10" s="788" t="n">
        <v>390.838</v>
      </c>
      <c r="M10" s="788" t="n">
        <v>366.104</v>
      </c>
      <c r="N10" s="788" t="n">
        <v>356.095</v>
      </c>
      <c r="O10" s="789" t="n">
        <v>356.519</v>
      </c>
      <c r="P10" s="788" t="n">
        <v>328.7712116</v>
      </c>
      <c r="Q10" s="788" t="n">
        <v>296.370065</v>
      </c>
      <c r="R10" s="788" t="n">
        <v>328.961841</v>
      </c>
      <c r="S10" s="788" t="n">
        <v>335.854838</v>
      </c>
      <c r="T10" s="788" t="n">
        <v>317.997523</v>
      </c>
      <c r="U10" s="788" t="n">
        <v>259.480654</v>
      </c>
      <c r="V10" s="788" t="n">
        <v>334.062</v>
      </c>
      <c r="W10" s="790" t="n">
        <v>333.919</v>
      </c>
      <c r="X10" s="788" t="n">
        <v>325.551</v>
      </c>
      <c r="Y10" s="788" t="n">
        <v>328.891</v>
      </c>
      <c r="Z10" s="790" t="n">
        <v>336.307</v>
      </c>
      <c r="AA10" s="790" t="n">
        <v>363.483</v>
      </c>
      <c r="AB10" s="790" t="n">
        <v>368.407</v>
      </c>
      <c r="AC10" s="790" t="n">
        <v>358.347</v>
      </c>
      <c r="AD10" s="790" t="n">
        <v>352.912</v>
      </c>
      <c r="AE10" s="790" t="n">
        <v>336.372</v>
      </c>
      <c r="AF10" s="791" t="n">
        <v>302.10367</v>
      </c>
    </row>
    <row r="11" customFormat="false" ht="30.2" hidden="false" customHeight="true" outlineLevel="0" collapsed="false">
      <c r="A11" s="792" t="s">
        <v>303</v>
      </c>
      <c r="B11" s="793" t="n">
        <v>367.881</v>
      </c>
      <c r="C11" s="793" t="n">
        <v>195.573</v>
      </c>
      <c r="D11" s="793" t="n">
        <v>131.352</v>
      </c>
      <c r="E11" s="793" t="n">
        <v>110.331</v>
      </c>
      <c r="F11" s="793" t="n">
        <v>97.833</v>
      </c>
      <c r="G11" s="793" t="n">
        <v>81.307</v>
      </c>
      <c r="H11" s="793" t="n">
        <v>72.808</v>
      </c>
      <c r="I11" s="793" t="n">
        <v>66.794</v>
      </c>
      <c r="J11" s="793" t="n">
        <v>62.758</v>
      </c>
      <c r="K11" s="793" t="n">
        <v>59.414</v>
      </c>
      <c r="L11" s="793" t="n">
        <v>54.466</v>
      </c>
      <c r="M11" s="793" t="n">
        <v>49.045</v>
      </c>
      <c r="N11" s="793" t="n">
        <v>48.816</v>
      </c>
      <c r="O11" s="794" t="n">
        <v>53.427</v>
      </c>
      <c r="P11" s="793" t="n">
        <v>63.035897556</v>
      </c>
      <c r="Q11" s="793" t="n">
        <v>59.045075</v>
      </c>
      <c r="R11" s="793" t="n">
        <v>58.565761</v>
      </c>
      <c r="S11" s="793" t="n">
        <v>62.515583</v>
      </c>
      <c r="T11" s="793" t="n">
        <v>65.516576</v>
      </c>
      <c r="U11" s="793" t="n">
        <v>57.560651</v>
      </c>
      <c r="V11" s="793" t="n">
        <v>63.899</v>
      </c>
      <c r="W11" s="795" t="n">
        <v>73.201</v>
      </c>
      <c r="X11" s="793" t="n">
        <v>71.913</v>
      </c>
      <c r="Y11" s="793" t="n">
        <v>72.351</v>
      </c>
      <c r="Z11" s="795" t="n">
        <v>70.803</v>
      </c>
      <c r="AA11" s="795" t="n">
        <v>69.436</v>
      </c>
      <c r="AB11" s="795" t="n">
        <v>73.188</v>
      </c>
      <c r="AC11" s="795" t="n">
        <v>73.755</v>
      </c>
      <c r="AD11" s="795" t="n">
        <v>71.557</v>
      </c>
      <c r="AE11" s="795" t="n">
        <v>66.824</v>
      </c>
      <c r="AF11" s="796" t="n">
        <v>66.374657</v>
      </c>
    </row>
    <row r="12" customFormat="false" ht="30.2" hidden="false" customHeight="true" outlineLevel="0" collapsed="false">
      <c r="A12" s="792" t="s">
        <v>365</v>
      </c>
      <c r="B12" s="793" t="n">
        <v>179.162</v>
      </c>
      <c r="C12" s="793" t="n">
        <v>178.156</v>
      </c>
      <c r="D12" s="793" t="n">
        <v>173.272</v>
      </c>
      <c r="E12" s="793" t="n">
        <v>168.67</v>
      </c>
      <c r="F12" s="793" t="n">
        <v>164.694</v>
      </c>
      <c r="G12" s="793" t="n">
        <v>146.868</v>
      </c>
      <c r="H12" s="793" t="n">
        <v>137.168</v>
      </c>
      <c r="I12" s="793" t="n">
        <v>141.056</v>
      </c>
      <c r="J12" s="793" t="n">
        <v>135.79</v>
      </c>
      <c r="K12" s="793" t="n">
        <v>115.021</v>
      </c>
      <c r="L12" s="793" t="n">
        <v>96.356</v>
      </c>
      <c r="M12" s="793" t="n">
        <v>102.699</v>
      </c>
      <c r="N12" s="793" t="n">
        <v>101.269</v>
      </c>
      <c r="O12" s="794" t="n">
        <v>87.236</v>
      </c>
      <c r="P12" s="793" t="n">
        <v>80.755</v>
      </c>
      <c r="Q12" s="793" t="n">
        <v>66.684</v>
      </c>
      <c r="R12" s="793" t="n">
        <v>69.218</v>
      </c>
      <c r="S12" s="793" t="n">
        <v>65.348</v>
      </c>
      <c r="T12" s="793" t="n">
        <v>52.851</v>
      </c>
      <c r="U12" s="793" t="n">
        <v>38.039</v>
      </c>
      <c r="V12" s="793" t="n">
        <v>29.75</v>
      </c>
      <c r="W12" s="795" t="n">
        <v>28.369</v>
      </c>
      <c r="X12" s="793" t="n">
        <v>21.003</v>
      </c>
      <c r="Y12" s="793" t="n">
        <v>15.462</v>
      </c>
      <c r="Z12" s="795" t="n">
        <v>14.174</v>
      </c>
      <c r="AA12" s="795" t="n">
        <v>14.774</v>
      </c>
      <c r="AB12" s="795" t="n">
        <v>12.931</v>
      </c>
      <c r="AC12" s="795" t="n">
        <v>11.337</v>
      </c>
      <c r="AD12" s="795" t="n">
        <v>11.168</v>
      </c>
      <c r="AE12" s="795" t="n">
        <v>9.729</v>
      </c>
      <c r="AF12" s="796" t="n">
        <v>9.509349</v>
      </c>
    </row>
    <row r="13" customFormat="false" ht="30.2" hidden="false" customHeight="true" outlineLevel="0" collapsed="false">
      <c r="A13" s="792" t="s">
        <v>366</v>
      </c>
      <c r="B13" s="793" t="n">
        <v>120.877</v>
      </c>
      <c r="C13" s="793" t="n">
        <v>153.012</v>
      </c>
      <c r="D13" s="793" t="n">
        <v>163.776</v>
      </c>
      <c r="E13" s="793" t="n">
        <v>151.143</v>
      </c>
      <c r="F13" s="793" t="n">
        <v>134.224</v>
      </c>
      <c r="G13" s="793" t="n">
        <v>136.388</v>
      </c>
      <c r="H13" s="793" t="n">
        <v>135.91</v>
      </c>
      <c r="I13" s="793" t="n">
        <v>115.531</v>
      </c>
      <c r="J13" s="793" t="n">
        <v>107.797</v>
      </c>
      <c r="K13" s="793" t="n">
        <v>100.13</v>
      </c>
      <c r="L13" s="793" t="n">
        <v>87.822</v>
      </c>
      <c r="M13" s="793" t="n">
        <v>83.472</v>
      </c>
      <c r="N13" s="793" t="n">
        <v>78.837</v>
      </c>
      <c r="O13" s="794" t="n">
        <v>79.122</v>
      </c>
      <c r="P13" s="793" t="n">
        <v>76.203</v>
      </c>
      <c r="Q13" s="793" t="n">
        <v>76.519</v>
      </c>
      <c r="R13" s="793" t="n">
        <v>72.133</v>
      </c>
      <c r="S13" s="793" t="n">
        <v>71.083</v>
      </c>
      <c r="T13" s="793" t="n">
        <v>69.593</v>
      </c>
      <c r="U13" s="793" t="n">
        <v>74.699</v>
      </c>
      <c r="V13" s="793" t="n">
        <v>72.868</v>
      </c>
      <c r="W13" s="795" t="n">
        <v>54.091</v>
      </c>
      <c r="X13" s="793" t="n">
        <v>49.698</v>
      </c>
      <c r="Y13" s="793" t="n">
        <v>45.37</v>
      </c>
      <c r="Z13" s="795" t="n">
        <v>33.672</v>
      </c>
      <c r="AA13" s="795" t="n">
        <v>32.59</v>
      </c>
      <c r="AB13" s="795" t="n">
        <v>30.604</v>
      </c>
      <c r="AC13" s="795" t="n">
        <v>29.589</v>
      </c>
      <c r="AD13" s="795" t="n">
        <v>26.901</v>
      </c>
      <c r="AE13" s="795" t="n">
        <v>25.66</v>
      </c>
      <c r="AF13" s="796" t="n">
        <v>23.986305</v>
      </c>
    </row>
    <row r="14" customFormat="false" ht="30.2" hidden="false" customHeight="true" outlineLevel="0" collapsed="false">
      <c r="A14" s="792" t="s">
        <v>379</v>
      </c>
      <c r="B14" s="793" t="n">
        <v>51.17</v>
      </c>
      <c r="C14" s="793" t="n">
        <v>56.143</v>
      </c>
      <c r="D14" s="793" t="n">
        <v>52.47</v>
      </c>
      <c r="E14" s="793" t="n">
        <v>51.639</v>
      </c>
      <c r="F14" s="793" t="n">
        <v>60.748</v>
      </c>
      <c r="G14" s="793" t="n">
        <v>62.902</v>
      </c>
      <c r="H14" s="793" t="n">
        <v>61.575</v>
      </c>
      <c r="I14" s="793" t="n">
        <v>59.134</v>
      </c>
      <c r="J14" s="793" t="n">
        <v>56.203</v>
      </c>
      <c r="K14" s="793" t="n">
        <v>54.099</v>
      </c>
      <c r="L14" s="793" t="n">
        <v>51.248</v>
      </c>
      <c r="M14" s="793" t="n">
        <v>48.745</v>
      </c>
      <c r="N14" s="793" t="n">
        <v>44.127</v>
      </c>
      <c r="O14" s="794" t="n">
        <v>40.217</v>
      </c>
      <c r="P14" s="793" t="n">
        <v>30.753</v>
      </c>
      <c r="Q14" s="793" t="n">
        <v>30.302</v>
      </c>
      <c r="R14" s="793" t="n">
        <v>33.481</v>
      </c>
      <c r="S14" s="793" t="n">
        <v>27.144</v>
      </c>
      <c r="T14" s="793" t="n">
        <v>32.592</v>
      </c>
      <c r="U14" s="793" t="n">
        <v>29.422</v>
      </c>
      <c r="V14" s="793" t="n">
        <v>31.173</v>
      </c>
      <c r="W14" s="793" t="n">
        <v>34.391</v>
      </c>
      <c r="X14" s="793" t="n">
        <v>31.449</v>
      </c>
      <c r="Y14" s="793" t="n">
        <v>35.33</v>
      </c>
      <c r="Z14" s="793" t="n">
        <v>25.079</v>
      </c>
      <c r="AA14" s="793" t="n">
        <v>19.069</v>
      </c>
      <c r="AB14" s="793" t="n">
        <v>28.11</v>
      </c>
      <c r="AC14" s="793" t="n">
        <v>67.642</v>
      </c>
      <c r="AD14" s="795" t="n">
        <v>45.531</v>
      </c>
      <c r="AE14" s="795" t="n">
        <v>49.142</v>
      </c>
      <c r="AF14" s="796" t="n">
        <v>48.796798</v>
      </c>
    </row>
    <row r="15" customFormat="false" ht="30.2" hidden="false" customHeight="true" outlineLevel="0" collapsed="false">
      <c r="A15" s="792" t="s">
        <v>380</v>
      </c>
      <c r="B15" s="793" t="n">
        <v>892.82</v>
      </c>
      <c r="C15" s="793" t="n">
        <v>872.815</v>
      </c>
      <c r="D15" s="793" t="n">
        <v>863.587</v>
      </c>
      <c r="E15" s="793" t="n">
        <v>851.34</v>
      </c>
      <c r="F15" s="793" t="n">
        <v>866.85</v>
      </c>
      <c r="G15" s="793" t="n">
        <v>882.014</v>
      </c>
      <c r="H15" s="793" t="n">
        <v>865.585</v>
      </c>
      <c r="I15" s="793" t="n">
        <v>875.441</v>
      </c>
      <c r="J15" s="793" t="n">
        <v>883.398</v>
      </c>
      <c r="K15" s="793" t="n">
        <v>901.334</v>
      </c>
      <c r="L15" s="793" t="n">
        <v>935.513994</v>
      </c>
      <c r="M15" s="793" t="n">
        <v>906.045994</v>
      </c>
      <c r="N15" s="793" t="n">
        <v>882.934</v>
      </c>
      <c r="O15" s="794" t="n">
        <v>912.71427708</v>
      </c>
      <c r="P15" s="793" t="n">
        <v>933.244483</v>
      </c>
      <c r="Q15" s="793" t="n">
        <v>853.433063</v>
      </c>
      <c r="R15" s="793" t="n">
        <v>880.130081</v>
      </c>
      <c r="S15" s="793" t="n">
        <v>907.07858</v>
      </c>
      <c r="T15" s="793" t="n">
        <v>917.120313036445</v>
      </c>
      <c r="U15" s="793" t="n">
        <v>786.751652</v>
      </c>
      <c r="V15" s="793" t="n">
        <v>901.748</v>
      </c>
      <c r="W15" s="793" t="n">
        <v>904.895</v>
      </c>
      <c r="X15" s="793" t="n">
        <v>896.411</v>
      </c>
      <c r="Y15" s="793" t="n">
        <v>901.531</v>
      </c>
      <c r="Z15" s="793" t="n">
        <v>880.921</v>
      </c>
      <c r="AA15" s="793" t="n">
        <v>885.694</v>
      </c>
      <c r="AB15" s="793" t="n">
        <v>908.868</v>
      </c>
      <c r="AC15" s="793" t="n">
        <v>940.496</v>
      </c>
      <c r="AD15" s="795" t="n">
        <v>898.562</v>
      </c>
      <c r="AE15" s="795" t="n">
        <v>873.233</v>
      </c>
      <c r="AF15" s="796" t="n">
        <v>824.266038</v>
      </c>
    </row>
    <row r="16" customFormat="false" ht="30.2" hidden="false" customHeight="true" outlineLevel="0" collapsed="false">
      <c r="A16" s="792" t="s">
        <v>381</v>
      </c>
      <c r="B16" s="793" t="n">
        <v>713.711</v>
      </c>
      <c r="C16" s="793" t="n">
        <v>709.426</v>
      </c>
      <c r="D16" s="793" t="n">
        <v>723.13</v>
      </c>
      <c r="E16" s="793" t="n">
        <v>720.948</v>
      </c>
      <c r="F16" s="793" t="n">
        <v>734.468</v>
      </c>
      <c r="G16" s="793" t="n">
        <v>747.479</v>
      </c>
      <c r="H16" s="793" t="n">
        <v>739.608</v>
      </c>
      <c r="I16" s="793" t="n">
        <v>739.334</v>
      </c>
      <c r="J16" s="793" t="n">
        <v>752.125</v>
      </c>
      <c r="K16" s="793" t="n">
        <v>779.365</v>
      </c>
      <c r="L16" s="793" t="n">
        <v>811.763994</v>
      </c>
      <c r="M16" s="793" t="n">
        <v>794.126994</v>
      </c>
      <c r="N16" s="793" t="n">
        <v>781.515</v>
      </c>
      <c r="O16" s="794" t="n">
        <v>811.43227708</v>
      </c>
      <c r="P16" s="793" t="n">
        <v>823.521</v>
      </c>
      <c r="Q16" s="793" t="n">
        <v>743.707</v>
      </c>
      <c r="R16" s="793" t="n">
        <v>768.268</v>
      </c>
      <c r="S16" s="793" t="n">
        <v>812.934</v>
      </c>
      <c r="T16" s="793" t="n">
        <v>813.446652036445</v>
      </c>
      <c r="U16" s="793" t="n">
        <v>704.531706</v>
      </c>
      <c r="V16" s="793" t="n">
        <v>796.659</v>
      </c>
      <c r="W16" s="793" t="n">
        <v>793.81</v>
      </c>
      <c r="X16" s="793" t="n">
        <v>792.423</v>
      </c>
      <c r="Y16" s="793" t="n">
        <v>799.905</v>
      </c>
      <c r="Z16" s="793" t="n">
        <v>779.732</v>
      </c>
      <c r="AA16" s="793" t="n">
        <v>779.064</v>
      </c>
      <c r="AB16" s="793" t="n">
        <v>811.574</v>
      </c>
      <c r="AC16" s="793" t="n">
        <v>845.853</v>
      </c>
      <c r="AD16" s="795" t="n">
        <v>791.13</v>
      </c>
      <c r="AE16" s="795" t="n">
        <v>773.146</v>
      </c>
      <c r="AF16" s="796" t="n">
        <v>734.176677</v>
      </c>
    </row>
    <row r="17" customFormat="false" ht="30.2" hidden="false" customHeight="true" outlineLevel="0" collapsed="false">
      <c r="A17" s="792" t="s">
        <v>313</v>
      </c>
      <c r="B17" s="793" t="n">
        <v>748.154</v>
      </c>
      <c r="C17" s="793" t="n">
        <v>697.946</v>
      </c>
      <c r="D17" s="793" t="n">
        <v>681.589</v>
      </c>
      <c r="E17" s="793" t="n">
        <v>649.397</v>
      </c>
      <c r="F17" s="793" t="n">
        <v>665.508</v>
      </c>
      <c r="G17" s="793" t="n">
        <v>685.566</v>
      </c>
      <c r="H17" s="793" t="n">
        <v>677.012</v>
      </c>
      <c r="I17" s="793" t="n">
        <v>700.53</v>
      </c>
      <c r="J17" s="793" t="n">
        <v>715.939</v>
      </c>
      <c r="K17" s="793" t="n">
        <v>723.027</v>
      </c>
      <c r="L17" s="793" t="n">
        <v>748.452</v>
      </c>
      <c r="M17" s="793" t="n">
        <v>750.031</v>
      </c>
      <c r="N17" s="793" t="n">
        <v>751.461</v>
      </c>
      <c r="O17" s="794" t="n">
        <v>789.343</v>
      </c>
      <c r="P17" s="793" t="n">
        <v>809.4996</v>
      </c>
      <c r="Q17" s="793" t="n">
        <v>822.51</v>
      </c>
      <c r="R17" s="793" t="n">
        <v>824.5404</v>
      </c>
      <c r="S17" s="793" t="n">
        <v>850.438</v>
      </c>
      <c r="T17" s="793" t="n">
        <v>837.449</v>
      </c>
      <c r="U17" s="793" t="n">
        <v>719.353</v>
      </c>
      <c r="V17" s="793" t="n">
        <v>798.812</v>
      </c>
      <c r="W17" s="795" t="n">
        <v>817.646</v>
      </c>
      <c r="X17" s="793" t="n">
        <v>814.391</v>
      </c>
      <c r="Y17" s="793" t="n">
        <v>807.369</v>
      </c>
      <c r="Z17" s="795" t="n">
        <v>823.58</v>
      </c>
      <c r="AA17" s="795" t="n">
        <v>809.562</v>
      </c>
      <c r="AB17" s="795" t="n">
        <v>815.748</v>
      </c>
      <c r="AC17" s="795" t="n">
        <v>821.128</v>
      </c>
      <c r="AD17" s="795" t="n">
        <v>813.942</v>
      </c>
      <c r="AE17" s="795" t="n">
        <v>786.411</v>
      </c>
      <c r="AF17" s="796" t="n">
        <v>730.402207</v>
      </c>
    </row>
    <row r="18" customFormat="false" ht="30.2" hidden="false" customHeight="true" outlineLevel="0" collapsed="false">
      <c r="A18" s="792" t="s">
        <v>368</v>
      </c>
      <c r="B18" s="793" t="n">
        <v>100.873</v>
      </c>
      <c r="C18" s="793" t="n">
        <v>85.35</v>
      </c>
      <c r="D18" s="793" t="n">
        <v>69.1</v>
      </c>
      <c r="E18" s="793" t="n">
        <v>67.9</v>
      </c>
      <c r="F18" s="793" t="n">
        <v>69.85</v>
      </c>
      <c r="G18" s="793" t="n">
        <v>70</v>
      </c>
      <c r="H18" s="793" t="n">
        <v>68</v>
      </c>
      <c r="I18" s="793" t="n">
        <v>61.85</v>
      </c>
      <c r="J18" s="793" t="n">
        <v>62.15</v>
      </c>
      <c r="K18" s="793" t="n">
        <v>58</v>
      </c>
      <c r="L18" s="793" t="n">
        <v>42.65</v>
      </c>
      <c r="M18" s="793" t="n">
        <v>44.27</v>
      </c>
      <c r="N18" s="793" t="n">
        <v>43.2</v>
      </c>
      <c r="O18" s="794" t="n">
        <v>106.982703</v>
      </c>
      <c r="P18" s="793" t="n">
        <v>105.380154</v>
      </c>
      <c r="Q18" s="793" t="n">
        <v>113.556413</v>
      </c>
      <c r="R18" s="793" t="n">
        <v>137.765461</v>
      </c>
      <c r="S18" s="793" t="n">
        <v>151.272928</v>
      </c>
      <c r="T18" s="793" t="n">
        <v>130.3031</v>
      </c>
      <c r="U18" s="793" t="n">
        <v>151.818</v>
      </c>
      <c r="V18" s="793" t="n">
        <v>145.858</v>
      </c>
      <c r="W18" s="795" t="n">
        <v>169.495</v>
      </c>
      <c r="X18" s="793" t="n">
        <v>212.029</v>
      </c>
      <c r="Y18" s="793" t="n">
        <v>189.589</v>
      </c>
      <c r="Z18" s="795" t="n">
        <v>174.206</v>
      </c>
      <c r="AA18" s="795" t="n">
        <v>173.432</v>
      </c>
      <c r="AB18" s="795" t="n">
        <v>178.911</v>
      </c>
      <c r="AC18" s="795" t="n">
        <v>172.093</v>
      </c>
      <c r="AD18" s="795" t="n">
        <v>191.395</v>
      </c>
      <c r="AE18" s="795" t="n">
        <v>175.229</v>
      </c>
      <c r="AF18" s="796" t="n">
        <v>168.912457</v>
      </c>
    </row>
    <row r="19" customFormat="false" ht="30.2" hidden="false" customHeight="true" outlineLevel="0" collapsed="false">
      <c r="A19" s="792" t="s">
        <v>382</v>
      </c>
      <c r="B19" s="793" t="n">
        <v>14.736</v>
      </c>
      <c r="C19" s="793" t="n">
        <v>5.129</v>
      </c>
      <c r="D19" s="793" t="n">
        <v>5.665</v>
      </c>
      <c r="E19" s="793" t="n">
        <v>14.433</v>
      </c>
      <c r="F19" s="793" t="n">
        <v>11.717</v>
      </c>
      <c r="G19" s="793" t="n">
        <v>10.482</v>
      </c>
      <c r="H19" s="793" t="n">
        <v>10.047</v>
      </c>
      <c r="I19" s="793" t="n">
        <v>10.046</v>
      </c>
      <c r="J19" s="793" t="n">
        <v>14.262</v>
      </c>
      <c r="K19" s="793" t="n">
        <v>14.107</v>
      </c>
      <c r="L19" s="793" t="n">
        <v>14.04</v>
      </c>
      <c r="M19" s="793" t="n">
        <v>14.985</v>
      </c>
      <c r="N19" s="793" t="n">
        <v>15.388</v>
      </c>
      <c r="O19" s="794" t="n">
        <v>56.4307265</v>
      </c>
      <c r="P19" s="793" t="n">
        <v>76.673166</v>
      </c>
      <c r="Q19" s="793" t="n">
        <v>87.83581597</v>
      </c>
      <c r="R19" s="793" t="n">
        <v>87.073581547</v>
      </c>
      <c r="S19" s="793" t="n">
        <v>126.267877275</v>
      </c>
      <c r="T19" s="793" t="n">
        <v>98.828943</v>
      </c>
      <c r="U19" s="793" t="n">
        <v>98.1060565</v>
      </c>
      <c r="V19" s="793" t="n">
        <v>139.771</v>
      </c>
      <c r="W19" s="795" t="n">
        <v>118.784</v>
      </c>
      <c r="X19" s="793" t="n">
        <v>82.584</v>
      </c>
      <c r="Y19" s="793" t="n">
        <v>92.205</v>
      </c>
      <c r="Z19" s="795" t="n">
        <v>113.753</v>
      </c>
      <c r="AA19" s="795" t="n">
        <v>109.668</v>
      </c>
      <c r="AB19" s="795" t="n">
        <v>116.147</v>
      </c>
      <c r="AC19" s="795" t="n">
        <v>115.458</v>
      </c>
      <c r="AD19" s="795" t="n">
        <v>113.147</v>
      </c>
      <c r="AE19" s="795" t="n">
        <v>112.737</v>
      </c>
      <c r="AF19" s="796" t="n">
        <v>112.737</v>
      </c>
    </row>
    <row r="20" customFormat="false" ht="30.2" hidden="false" customHeight="true" outlineLevel="0" collapsed="false">
      <c r="A20" s="792" t="s">
        <v>329</v>
      </c>
      <c r="B20" s="793"/>
      <c r="C20" s="793"/>
      <c r="D20" s="793"/>
      <c r="E20" s="793"/>
      <c r="F20" s="793"/>
      <c r="G20" s="793"/>
      <c r="H20" s="793"/>
      <c r="I20" s="793"/>
      <c r="J20" s="793"/>
      <c r="K20" s="793"/>
      <c r="L20" s="793"/>
      <c r="M20" s="793"/>
      <c r="N20" s="793"/>
      <c r="O20" s="794" t="n">
        <v>62.6634115</v>
      </c>
      <c r="P20" s="793" t="n">
        <v>76.8833935</v>
      </c>
      <c r="Q20" s="793" t="n">
        <v>107.3303885</v>
      </c>
      <c r="R20" s="793" t="n">
        <v>33.4800686</v>
      </c>
      <c r="S20" s="793" t="n">
        <v>31.450347614</v>
      </c>
      <c r="T20" s="793" t="n">
        <v>64.517421</v>
      </c>
      <c r="U20" s="793" t="n">
        <v>75.7495835</v>
      </c>
      <c r="V20" s="793" t="n">
        <v>74.297</v>
      </c>
      <c r="W20" s="793" t="n">
        <v>99.185</v>
      </c>
      <c r="X20" s="793" t="n">
        <v>82.075</v>
      </c>
      <c r="Y20" s="793" t="n">
        <v>62.574</v>
      </c>
      <c r="Z20" s="793" t="n">
        <v>72.896</v>
      </c>
      <c r="AA20" s="793" t="n">
        <v>70.186</v>
      </c>
      <c r="AB20" s="793" t="n">
        <v>76.347</v>
      </c>
      <c r="AC20" s="793" t="n">
        <v>76.124</v>
      </c>
      <c r="AD20" s="795" t="n">
        <v>75.67</v>
      </c>
      <c r="AE20" s="795" t="n">
        <v>76.413</v>
      </c>
      <c r="AF20" s="796" t="n">
        <v>76.895285</v>
      </c>
    </row>
    <row r="21" customFormat="false" ht="30.2" hidden="false" customHeight="true" outlineLevel="0" collapsed="false">
      <c r="A21" s="797" t="s">
        <v>308</v>
      </c>
      <c r="B21" s="798" t="n">
        <v>2976.991</v>
      </c>
      <c r="C21" s="799" t="n">
        <v>2693.716</v>
      </c>
      <c r="D21" s="799" t="n">
        <v>2559.837</v>
      </c>
      <c r="E21" s="799" t="n">
        <v>2431.87</v>
      </c>
      <c r="F21" s="799" t="n">
        <v>2463.381</v>
      </c>
      <c r="G21" s="799" t="n">
        <v>2474.005</v>
      </c>
      <c r="H21" s="799" t="n">
        <v>2424.365</v>
      </c>
      <c r="I21" s="799" t="n">
        <v>2440.156</v>
      </c>
      <c r="J21" s="799" t="n">
        <v>2396.789</v>
      </c>
      <c r="K21" s="799" t="n">
        <v>2383.914</v>
      </c>
      <c r="L21" s="799" t="n">
        <v>2421.385994</v>
      </c>
      <c r="M21" s="799" t="n">
        <v>2365.396994</v>
      </c>
      <c r="N21" s="799" t="n">
        <v>2322.127</v>
      </c>
      <c r="O21" s="799" t="n">
        <v>2544.65511808</v>
      </c>
      <c r="P21" s="799" t="n">
        <v>2581.198905656</v>
      </c>
      <c r="Q21" s="799" t="n">
        <v>2513.58582047</v>
      </c>
      <c r="R21" s="799" t="n">
        <v>2525.349194147</v>
      </c>
      <c r="S21" s="799" t="n">
        <v>2628.453153889</v>
      </c>
      <c r="T21" s="799" t="n">
        <v>2586.76887603645</v>
      </c>
      <c r="U21" s="799" t="n">
        <v>2290.979597</v>
      </c>
      <c r="V21" s="799" t="n">
        <v>2592.238</v>
      </c>
      <c r="W21" s="800" t="n">
        <v>2633.976</v>
      </c>
      <c r="X21" s="799" t="n">
        <v>2587.104</v>
      </c>
      <c r="Y21" s="799" t="n">
        <v>2550.672</v>
      </c>
      <c r="Z21" s="799" t="n">
        <v>2545.391</v>
      </c>
      <c r="AA21" s="799" t="n">
        <v>2547.894</v>
      </c>
      <c r="AB21" s="799" t="n">
        <v>2609.261</v>
      </c>
      <c r="AC21" s="799" t="n">
        <v>2665.969</v>
      </c>
      <c r="AD21" s="800" t="n">
        <v>2600.785</v>
      </c>
      <c r="AE21" s="800" t="n">
        <v>2511.75</v>
      </c>
      <c r="AF21" s="801" t="n">
        <v>2363.983766</v>
      </c>
      <c r="AG21" s="802"/>
    </row>
    <row r="22" s="761" customFormat="true" ht="30.2" hidden="false" customHeight="true" outlineLevel="0" collapsed="false">
      <c r="A22" s="803"/>
      <c r="B22" s="804"/>
      <c r="C22" s="804"/>
      <c r="D22" s="804"/>
      <c r="E22" s="804"/>
      <c r="F22" s="804"/>
      <c r="G22" s="804"/>
      <c r="H22" s="804"/>
      <c r="I22" s="804"/>
      <c r="J22" s="804"/>
      <c r="K22" s="804"/>
      <c r="L22" s="804"/>
      <c r="M22" s="804"/>
      <c r="N22" s="804"/>
      <c r="O22" s="805"/>
      <c r="P22" s="804"/>
      <c r="Q22" s="804"/>
      <c r="R22" s="804"/>
      <c r="S22" s="804"/>
      <c r="T22" s="804"/>
      <c r="U22" s="804"/>
      <c r="V22" s="804"/>
      <c r="W22" s="804"/>
      <c r="X22" s="804"/>
      <c r="Y22" s="804"/>
      <c r="Z22" s="804"/>
      <c r="AA22" s="804"/>
      <c r="AB22" s="804"/>
      <c r="AC22" s="804"/>
      <c r="AD22" s="804"/>
      <c r="AE22" s="804"/>
      <c r="AF22" s="804"/>
    </row>
    <row r="23" customFormat="false" ht="30.2" hidden="false" customHeight="true" outlineLevel="0" collapsed="false">
      <c r="A23" s="781" t="s">
        <v>345</v>
      </c>
      <c r="B23" s="386"/>
      <c r="C23" s="386"/>
      <c r="D23" s="386"/>
      <c r="E23" s="386"/>
      <c r="F23" s="386"/>
      <c r="G23" s="386"/>
      <c r="H23" s="386"/>
      <c r="I23" s="386"/>
      <c r="J23" s="386"/>
      <c r="K23" s="386"/>
      <c r="L23" s="386"/>
      <c r="M23" s="386"/>
      <c r="N23" s="386"/>
      <c r="O23" s="806"/>
      <c r="P23" s="386"/>
      <c r="Q23" s="386"/>
      <c r="R23" s="386"/>
      <c r="S23" s="386"/>
      <c r="T23" s="807"/>
      <c r="U23" s="807"/>
      <c r="V23" s="807"/>
      <c r="W23" s="807"/>
      <c r="X23" s="807"/>
      <c r="Y23" s="807"/>
      <c r="Z23" s="807"/>
      <c r="AA23" s="807"/>
      <c r="AB23" s="807"/>
    </row>
    <row r="24" customFormat="false" ht="30.2" hidden="false" customHeight="true" outlineLevel="0" collapsed="false">
      <c r="A24" s="783" t="s">
        <v>300</v>
      </c>
      <c r="B24" s="784" t="n">
        <v>1990</v>
      </c>
      <c r="C24" s="784" t="n">
        <v>1991</v>
      </c>
      <c r="D24" s="784" t="n">
        <v>1992</v>
      </c>
      <c r="E24" s="785" t="n">
        <v>1993</v>
      </c>
      <c r="F24" s="784" t="n">
        <v>1994</v>
      </c>
      <c r="G24" s="784" t="n">
        <v>1995</v>
      </c>
      <c r="H24" s="784" t="n">
        <v>1996</v>
      </c>
      <c r="I24" s="784" t="n">
        <v>1997</v>
      </c>
      <c r="J24" s="784" t="n">
        <v>1998</v>
      </c>
      <c r="K24" s="786" t="n">
        <v>1999</v>
      </c>
      <c r="L24" s="785" t="n">
        <v>2000</v>
      </c>
      <c r="M24" s="785" t="n">
        <v>2001</v>
      </c>
      <c r="N24" s="785" t="n">
        <v>2002</v>
      </c>
      <c r="O24" s="787" t="n">
        <v>2003</v>
      </c>
      <c r="P24" s="785" t="n">
        <v>2004</v>
      </c>
      <c r="Q24" s="787" t="n">
        <v>2005</v>
      </c>
      <c r="R24" s="785" t="n">
        <v>2006</v>
      </c>
      <c r="S24" s="785" t="n">
        <v>2007</v>
      </c>
      <c r="T24" s="785" t="n">
        <v>2008</v>
      </c>
      <c r="U24" s="785" t="n">
        <v>2009</v>
      </c>
      <c r="V24" s="785" t="n">
        <v>2010</v>
      </c>
      <c r="W24" s="785" t="n">
        <v>2011</v>
      </c>
      <c r="X24" s="785" t="n">
        <v>2012</v>
      </c>
      <c r="Y24" s="785" t="n">
        <v>2013</v>
      </c>
      <c r="Z24" s="785" t="n">
        <v>2014</v>
      </c>
      <c r="AA24" s="787" t="n">
        <v>2015</v>
      </c>
      <c r="AB24" s="787" t="n">
        <v>2016</v>
      </c>
      <c r="AC24" s="787" t="n">
        <v>2017</v>
      </c>
      <c r="AD24" s="787" t="n">
        <v>2018</v>
      </c>
      <c r="AE24" s="787" t="n">
        <v>2019</v>
      </c>
      <c r="AF24" s="787" t="n">
        <v>2020</v>
      </c>
    </row>
    <row r="25" customFormat="false" ht="30.2" hidden="false" customHeight="true" outlineLevel="0" collapsed="false">
      <c r="A25" s="783" t="s">
        <v>383</v>
      </c>
      <c r="B25" s="788" t="n">
        <v>0.576</v>
      </c>
      <c r="C25" s="788" t="n">
        <v>0.675</v>
      </c>
      <c r="D25" s="788" t="n">
        <v>0.54</v>
      </c>
      <c r="E25" s="788" t="n">
        <v>0.298</v>
      </c>
      <c r="F25" s="788" t="n">
        <v>0.234</v>
      </c>
      <c r="G25" s="788" t="n">
        <v>0.115</v>
      </c>
      <c r="H25" s="788" t="n">
        <v>1.318</v>
      </c>
      <c r="I25" s="788" t="n">
        <v>0.884</v>
      </c>
      <c r="J25" s="788" t="n">
        <v>0.603</v>
      </c>
      <c r="K25" s="788" t="n">
        <v>0.612</v>
      </c>
      <c r="L25" s="788" t="n">
        <v>0.46</v>
      </c>
      <c r="M25" s="788" t="n">
        <v>0.216</v>
      </c>
      <c r="N25" s="788" t="n">
        <v>0.019</v>
      </c>
      <c r="O25" s="789" t="n">
        <v>0</v>
      </c>
      <c r="P25" s="788" t="n">
        <v>0</v>
      </c>
      <c r="Q25" s="789" t="n">
        <v>0</v>
      </c>
      <c r="R25" s="788" t="n">
        <v>0</v>
      </c>
      <c r="S25" s="788" t="n">
        <v>0</v>
      </c>
      <c r="T25" s="788" t="n">
        <v>0</v>
      </c>
      <c r="U25" s="788" t="n">
        <v>0</v>
      </c>
      <c r="V25" s="788" t="n">
        <v>0</v>
      </c>
      <c r="W25" s="790" t="n">
        <v>0</v>
      </c>
      <c r="X25" s="788" t="n">
        <v>0</v>
      </c>
      <c r="Y25" s="788" t="n">
        <v>0</v>
      </c>
      <c r="Z25" s="790" t="n">
        <v>0</v>
      </c>
      <c r="AA25" s="808" t="n">
        <v>0</v>
      </c>
      <c r="AB25" s="808" t="n">
        <v>0</v>
      </c>
      <c r="AC25" s="808" t="n">
        <v>0</v>
      </c>
      <c r="AD25" s="808" t="n">
        <v>0</v>
      </c>
      <c r="AE25" s="808" t="n">
        <v>0</v>
      </c>
      <c r="AF25" s="809" t="n">
        <v>0</v>
      </c>
    </row>
    <row r="26" customFormat="false" ht="30.2" hidden="false" customHeight="true" outlineLevel="0" collapsed="false">
      <c r="A26" s="792" t="s">
        <v>384</v>
      </c>
      <c r="B26" s="810" t="n">
        <v>2328.649</v>
      </c>
      <c r="C26" s="793" t="n">
        <v>2371.832</v>
      </c>
      <c r="D26" s="793" t="n">
        <v>2467.844</v>
      </c>
      <c r="E26" s="793" t="n">
        <v>2541.71</v>
      </c>
      <c r="F26" s="793" t="n">
        <v>2497.496</v>
      </c>
      <c r="G26" s="793" t="n">
        <v>2553.328</v>
      </c>
      <c r="H26" s="793" t="n">
        <v>2561.321</v>
      </c>
      <c r="I26" s="793" t="n">
        <v>2577.115</v>
      </c>
      <c r="J26" s="793" t="n">
        <v>2627.807</v>
      </c>
      <c r="K26" s="793" t="n">
        <v>2716.894</v>
      </c>
      <c r="L26" s="793" t="n">
        <v>2680.906</v>
      </c>
      <c r="M26" s="793" t="n">
        <v>2622.548</v>
      </c>
      <c r="N26" s="793" t="n">
        <v>2593.064</v>
      </c>
      <c r="O26" s="794" t="n">
        <v>2512.645</v>
      </c>
      <c r="P26" s="793" t="n">
        <v>2516.973</v>
      </c>
      <c r="Q26" s="794" t="n">
        <v>2448.14</v>
      </c>
      <c r="R26" s="793" t="n">
        <v>2406.688</v>
      </c>
      <c r="S26" s="793" t="n">
        <v>2378.587</v>
      </c>
      <c r="T26" s="793" t="n">
        <v>2377.058</v>
      </c>
      <c r="U26" s="793" t="n">
        <v>2360.57</v>
      </c>
      <c r="V26" s="793" t="n">
        <v>2369.429</v>
      </c>
      <c r="W26" s="795" t="n">
        <v>2382.176</v>
      </c>
      <c r="X26" s="793" t="n">
        <v>2385.202</v>
      </c>
      <c r="Y26" s="793" t="n">
        <v>2448.436</v>
      </c>
      <c r="Z26" s="795" t="n">
        <v>2449.688</v>
      </c>
      <c r="AA26" s="811" t="n">
        <v>2465.269</v>
      </c>
      <c r="AB26" s="811" t="n">
        <v>2533.796</v>
      </c>
      <c r="AC26" s="811" t="n">
        <v>2607.42</v>
      </c>
      <c r="AD26" s="811" t="n">
        <v>2543.587</v>
      </c>
      <c r="AE26" s="811" t="n">
        <v>2562.089</v>
      </c>
      <c r="AF26" s="812" t="n">
        <v>2105.511553</v>
      </c>
    </row>
    <row r="27" customFormat="false" ht="30.2" hidden="false" customHeight="true" outlineLevel="0" collapsed="false">
      <c r="A27" s="792" t="s">
        <v>385</v>
      </c>
      <c r="B27" s="793" t="n">
        <v>1330.479</v>
      </c>
      <c r="C27" s="793" t="n">
        <v>1332.285</v>
      </c>
      <c r="D27" s="793" t="n">
        <v>1344.129</v>
      </c>
      <c r="E27" s="793" t="n">
        <v>1350.617</v>
      </c>
      <c r="F27" s="793" t="n">
        <v>1276.637</v>
      </c>
      <c r="G27" s="793" t="n">
        <v>1301.124</v>
      </c>
      <c r="H27" s="793" t="n">
        <v>1300.825</v>
      </c>
      <c r="I27" s="793" t="n">
        <v>1298.649</v>
      </c>
      <c r="J27" s="793" t="n">
        <v>1301.492</v>
      </c>
      <c r="K27" s="793" t="n">
        <v>1301.712</v>
      </c>
      <c r="L27" s="793" t="n">
        <v>1238.175</v>
      </c>
      <c r="M27" s="793" t="n">
        <v>1200.302</v>
      </c>
      <c r="N27" s="793" t="n">
        <v>1167.204</v>
      </c>
      <c r="O27" s="794" t="n">
        <v>1109.755</v>
      </c>
      <c r="P27" s="793" t="n">
        <v>1073.379</v>
      </c>
      <c r="Q27" s="794" t="n">
        <v>993.075</v>
      </c>
      <c r="R27" s="793" t="n">
        <v>931.487</v>
      </c>
      <c r="S27" s="793" t="n">
        <v>893.593</v>
      </c>
      <c r="T27" s="793" t="n">
        <v>854.64</v>
      </c>
      <c r="U27" s="793" t="n">
        <v>829.821</v>
      </c>
      <c r="V27" s="793" t="n">
        <v>791.984</v>
      </c>
      <c r="W27" s="795" t="n">
        <v>788.416</v>
      </c>
      <c r="X27" s="793" t="n">
        <v>742.558</v>
      </c>
      <c r="Y27" s="793" t="n">
        <v>741.646</v>
      </c>
      <c r="Z27" s="795" t="n">
        <v>745.133</v>
      </c>
      <c r="AA27" s="811" t="n">
        <v>709.225</v>
      </c>
      <c r="AB27" s="811" t="n">
        <v>709.586</v>
      </c>
      <c r="AC27" s="811" t="n">
        <v>719.984</v>
      </c>
      <c r="AD27" s="811" t="n">
        <v>693.083</v>
      </c>
      <c r="AE27" s="811" t="n">
        <v>700.154</v>
      </c>
      <c r="AF27" s="812" t="n">
        <v>630.133856</v>
      </c>
    </row>
    <row r="28" customFormat="false" ht="30.2" hidden="false" customHeight="true" outlineLevel="0" collapsed="false">
      <c r="A28" s="792" t="s">
        <v>386</v>
      </c>
      <c r="B28" s="793" t="n">
        <v>802.088</v>
      </c>
      <c r="C28" s="793" t="n">
        <v>847.267</v>
      </c>
      <c r="D28" s="793" t="n">
        <v>917.173</v>
      </c>
      <c r="E28" s="793" t="n">
        <v>972.485</v>
      </c>
      <c r="F28" s="793" t="n">
        <v>993.793</v>
      </c>
      <c r="G28" s="793" t="n">
        <v>1018.629</v>
      </c>
      <c r="H28" s="793" t="n">
        <v>1015.771</v>
      </c>
      <c r="I28" s="793" t="n">
        <v>1024.511</v>
      </c>
      <c r="J28" s="793" t="n">
        <v>1065.024</v>
      </c>
      <c r="K28" s="793" t="n">
        <v>1134.838</v>
      </c>
      <c r="L28" s="793" t="n">
        <v>1145.379</v>
      </c>
      <c r="M28" s="793" t="n">
        <v>1132.38</v>
      </c>
      <c r="N28" s="793" t="n">
        <v>1137.859</v>
      </c>
      <c r="O28" s="794" t="n">
        <v>1110.369</v>
      </c>
      <c r="P28" s="793" t="n">
        <v>1142.928</v>
      </c>
      <c r="Q28" s="794" t="n">
        <v>1108.881</v>
      </c>
      <c r="R28" s="793" t="n">
        <v>1109.363</v>
      </c>
      <c r="S28" s="793" t="n">
        <v>1101.624</v>
      </c>
      <c r="T28" s="793" t="n">
        <v>1128.42</v>
      </c>
      <c r="U28" s="793" t="n">
        <v>1139.673</v>
      </c>
      <c r="V28" s="793" t="n">
        <v>1193.871</v>
      </c>
      <c r="W28" s="795" t="n">
        <v>1224.032</v>
      </c>
      <c r="X28" s="793" t="n">
        <v>1248.554</v>
      </c>
      <c r="Y28" s="793" t="n">
        <v>1309.043</v>
      </c>
      <c r="Z28" s="795" t="n">
        <v>1321.223</v>
      </c>
      <c r="AA28" s="811" t="n">
        <v>1375.43</v>
      </c>
      <c r="AB28" s="811" t="n">
        <v>1418.387</v>
      </c>
      <c r="AC28" s="811" t="n">
        <v>1446.919</v>
      </c>
      <c r="AD28" s="811" t="n">
        <v>1397.148</v>
      </c>
      <c r="AE28" s="811" t="n">
        <v>1412.843</v>
      </c>
      <c r="AF28" s="812" t="n">
        <v>1261.779679</v>
      </c>
    </row>
    <row r="29" customFormat="false" ht="30.2" hidden="false" customHeight="true" outlineLevel="0" collapsed="false">
      <c r="A29" s="792" t="s">
        <v>387</v>
      </c>
      <c r="B29" s="793" t="n">
        <v>195.852</v>
      </c>
      <c r="C29" s="793" t="n">
        <v>192.005</v>
      </c>
      <c r="D29" s="793" t="n">
        <v>206.084</v>
      </c>
      <c r="E29" s="793" t="n">
        <v>218.24</v>
      </c>
      <c r="F29" s="793" t="n">
        <v>226.882</v>
      </c>
      <c r="G29" s="793" t="n">
        <v>233.437</v>
      </c>
      <c r="H29" s="793" t="n">
        <v>244.61</v>
      </c>
      <c r="I29" s="793" t="n">
        <v>253.849</v>
      </c>
      <c r="J29" s="793" t="n">
        <v>261.185</v>
      </c>
      <c r="K29" s="793" t="n">
        <v>280.244</v>
      </c>
      <c r="L29" s="793" t="n">
        <v>297.258</v>
      </c>
      <c r="M29" s="793" t="n">
        <v>289.768</v>
      </c>
      <c r="N29" s="793" t="n">
        <v>287.394</v>
      </c>
      <c r="O29" s="794" t="n">
        <v>291.827</v>
      </c>
      <c r="P29" s="793" t="n">
        <v>298.779</v>
      </c>
      <c r="Q29" s="794" t="n">
        <v>343.827</v>
      </c>
      <c r="R29" s="793" t="n">
        <v>361.233</v>
      </c>
      <c r="S29" s="793" t="n">
        <v>374.428</v>
      </c>
      <c r="T29" s="793" t="n">
        <v>378.346</v>
      </c>
      <c r="U29" s="793" t="n">
        <v>367.234</v>
      </c>
      <c r="V29" s="793" t="n">
        <v>361.751</v>
      </c>
      <c r="W29" s="795" t="n">
        <v>346.115</v>
      </c>
      <c r="X29" s="793" t="n">
        <v>370.558</v>
      </c>
      <c r="Y29" s="793" t="n">
        <v>374.67</v>
      </c>
      <c r="Z29" s="795" t="n">
        <v>361.868</v>
      </c>
      <c r="AA29" s="811" t="n">
        <v>361.651</v>
      </c>
      <c r="AB29" s="811" t="n">
        <v>389.024</v>
      </c>
      <c r="AC29" s="811" t="n">
        <v>425.14</v>
      </c>
      <c r="AD29" s="811" t="n">
        <v>437.203</v>
      </c>
      <c r="AE29" s="811" t="n">
        <v>434.49</v>
      </c>
      <c r="AF29" s="812" t="n">
        <v>199.931126</v>
      </c>
    </row>
    <row r="30" customFormat="false" ht="30.2" hidden="false" customHeight="true" outlineLevel="0" collapsed="false">
      <c r="A30" s="792" t="s">
        <v>388</v>
      </c>
      <c r="B30" s="793" t="n">
        <v>0.23</v>
      </c>
      <c r="C30" s="793" t="n">
        <v>0.275</v>
      </c>
      <c r="D30" s="793" t="n">
        <v>0.458</v>
      </c>
      <c r="E30" s="793" t="n">
        <v>0.368</v>
      </c>
      <c r="F30" s="793" t="n">
        <v>0.184</v>
      </c>
      <c r="G30" s="793" t="n">
        <v>0.138</v>
      </c>
      <c r="H30" s="793" t="n">
        <v>0.115</v>
      </c>
      <c r="I30" s="793" t="n">
        <v>0.106</v>
      </c>
      <c r="J30" s="793" t="n">
        <v>0.106</v>
      </c>
      <c r="K30" s="793" t="n">
        <v>0.1</v>
      </c>
      <c r="L30" s="793" t="n">
        <v>0.094</v>
      </c>
      <c r="M30" s="793" t="n">
        <v>0.098</v>
      </c>
      <c r="N30" s="793" t="n">
        <v>0.607</v>
      </c>
      <c r="O30" s="794" t="n">
        <v>0.694</v>
      </c>
      <c r="P30" s="793" t="n">
        <v>1.887</v>
      </c>
      <c r="Q30" s="794" t="n">
        <v>2.357</v>
      </c>
      <c r="R30" s="793" t="n">
        <v>4.605</v>
      </c>
      <c r="S30" s="793" t="n">
        <v>8.942</v>
      </c>
      <c r="T30" s="793" t="n">
        <v>15.652</v>
      </c>
      <c r="U30" s="793" t="n">
        <v>23.842</v>
      </c>
      <c r="V30" s="793" t="n">
        <v>21.823</v>
      </c>
      <c r="W30" s="795" t="n">
        <v>23.613</v>
      </c>
      <c r="X30" s="793" t="n">
        <v>23.532</v>
      </c>
      <c r="Y30" s="793" t="n">
        <v>23.077</v>
      </c>
      <c r="Z30" s="795" t="n">
        <v>21.464</v>
      </c>
      <c r="AA30" s="811" t="n">
        <v>18.963</v>
      </c>
      <c r="AB30" s="811" t="n">
        <v>16.799</v>
      </c>
      <c r="AC30" s="811" t="n">
        <v>15.377</v>
      </c>
      <c r="AD30" s="811" t="n">
        <v>16.153</v>
      </c>
      <c r="AE30" s="811" t="n">
        <v>14.602</v>
      </c>
      <c r="AF30" s="812" t="n">
        <v>13.666892</v>
      </c>
    </row>
    <row r="31" customFormat="false" ht="30.2" hidden="false" customHeight="true" outlineLevel="0" collapsed="false">
      <c r="A31" s="792" t="s">
        <v>379</v>
      </c>
      <c r="B31" s="793" t="n">
        <v>0.384</v>
      </c>
      <c r="C31" s="793" t="n">
        <v>0.47</v>
      </c>
      <c r="D31" s="793" t="n">
        <v>0.214</v>
      </c>
      <c r="E31" s="793" t="n">
        <v>0</v>
      </c>
      <c r="F31" s="793" t="n">
        <v>0</v>
      </c>
      <c r="G31" s="793" t="n">
        <v>0.61</v>
      </c>
      <c r="H31" s="793" t="n">
        <v>0.638</v>
      </c>
      <c r="I31" s="793" t="n">
        <v>0.357</v>
      </c>
      <c r="J31" s="793" t="n">
        <v>0.637</v>
      </c>
      <c r="K31" s="793" t="n">
        <v>0.637</v>
      </c>
      <c r="L31" s="793" t="n">
        <v>0.414</v>
      </c>
      <c r="M31" s="793" t="n">
        <v>0.471</v>
      </c>
      <c r="N31" s="793" t="n">
        <v>0.472</v>
      </c>
      <c r="O31" s="794" t="n">
        <v>0</v>
      </c>
      <c r="P31" s="793" t="n">
        <v>0</v>
      </c>
      <c r="Q31" s="794" t="n">
        <v>0</v>
      </c>
      <c r="R31" s="793" t="n">
        <v>0</v>
      </c>
      <c r="S31" s="793" t="n">
        <v>0</v>
      </c>
      <c r="T31" s="793" t="n">
        <v>0</v>
      </c>
      <c r="U31" s="793" t="n">
        <v>0</v>
      </c>
      <c r="V31" s="793" t="n">
        <v>0</v>
      </c>
      <c r="W31" s="795" t="n">
        <v>0</v>
      </c>
      <c r="X31" s="793" t="n">
        <v>0</v>
      </c>
      <c r="Y31" s="793" t="n">
        <v>0</v>
      </c>
      <c r="Z31" s="795" t="n">
        <v>0</v>
      </c>
      <c r="AA31" s="811" t="n">
        <v>0</v>
      </c>
      <c r="AB31" s="811" t="n">
        <v>0</v>
      </c>
      <c r="AC31" s="811" t="n">
        <v>0</v>
      </c>
      <c r="AD31" s="811" t="n">
        <v>0</v>
      </c>
      <c r="AE31" s="811" t="n">
        <v>0</v>
      </c>
      <c r="AF31" s="812" t="n">
        <v>0</v>
      </c>
    </row>
    <row r="32" customFormat="false" ht="30.2" hidden="false" customHeight="true" outlineLevel="0" collapsed="false">
      <c r="A32" s="792" t="s">
        <v>389</v>
      </c>
      <c r="B32" s="793" t="n">
        <v>0</v>
      </c>
      <c r="C32" s="793" t="n">
        <v>0</v>
      </c>
      <c r="D32" s="793" t="n">
        <v>0</v>
      </c>
      <c r="E32" s="793" t="n">
        <v>0</v>
      </c>
      <c r="F32" s="793" t="n">
        <v>0</v>
      </c>
      <c r="G32" s="793" t="n">
        <v>0</v>
      </c>
      <c r="H32" s="793" t="n">
        <v>0</v>
      </c>
      <c r="I32" s="793" t="n">
        <v>0</v>
      </c>
      <c r="J32" s="793" t="n">
        <v>0</v>
      </c>
      <c r="K32" s="793" t="n">
        <v>0</v>
      </c>
      <c r="L32" s="793" t="n">
        <v>0</v>
      </c>
      <c r="M32" s="793" t="n">
        <v>0</v>
      </c>
      <c r="N32" s="793" t="n">
        <v>0</v>
      </c>
      <c r="O32" s="794" t="n">
        <v>0</v>
      </c>
      <c r="P32" s="793" t="n">
        <v>0</v>
      </c>
      <c r="Q32" s="794" t="n">
        <v>3.12722443821845</v>
      </c>
      <c r="R32" s="793" t="n">
        <v>4.44565966346942</v>
      </c>
      <c r="S32" s="793" t="n">
        <v>5.8452793237728</v>
      </c>
      <c r="T32" s="793" t="n">
        <v>7.1442302846112</v>
      </c>
      <c r="U32" s="793" t="n">
        <v>8.4431812454496</v>
      </c>
      <c r="V32" s="793" t="n">
        <v>8.768</v>
      </c>
      <c r="W32" s="795" t="n">
        <v>8.771</v>
      </c>
      <c r="X32" s="793" t="n">
        <v>8.869</v>
      </c>
      <c r="Y32" s="793" t="n">
        <v>7.389</v>
      </c>
      <c r="Z32" s="795" t="n">
        <v>7.472</v>
      </c>
      <c r="AA32" s="811" t="n">
        <v>7.407</v>
      </c>
      <c r="AB32" s="811" t="n">
        <v>5.848</v>
      </c>
      <c r="AC32" s="811" t="n">
        <v>5.848</v>
      </c>
      <c r="AD32" s="811" t="n">
        <v>5.198</v>
      </c>
      <c r="AE32" s="811" t="n">
        <v>5.848</v>
      </c>
      <c r="AF32" s="812" t="n">
        <v>6.933254</v>
      </c>
    </row>
    <row r="33" customFormat="false" ht="30.2" hidden="false" customHeight="true" outlineLevel="0" collapsed="false">
      <c r="A33" s="792" t="s">
        <v>313</v>
      </c>
      <c r="B33" s="793" t="n">
        <v>49.205</v>
      </c>
      <c r="C33" s="793" t="n">
        <v>55.141</v>
      </c>
      <c r="D33" s="793" t="n">
        <v>53.622</v>
      </c>
      <c r="E33" s="793" t="n">
        <v>53.989</v>
      </c>
      <c r="F33" s="793" t="n">
        <v>55.458</v>
      </c>
      <c r="G33" s="793" t="n">
        <v>58.288</v>
      </c>
      <c r="H33" s="793" t="n">
        <v>59.562</v>
      </c>
      <c r="I33" s="793" t="n">
        <v>60.692</v>
      </c>
      <c r="J33" s="793" t="n">
        <v>57.895</v>
      </c>
      <c r="K33" s="793" t="n">
        <v>57.006</v>
      </c>
      <c r="L33" s="793" t="n">
        <v>57.276</v>
      </c>
      <c r="M33" s="793" t="n">
        <v>57.6</v>
      </c>
      <c r="N33" s="793" t="n">
        <v>57.6</v>
      </c>
      <c r="O33" s="794" t="n">
        <v>57.96</v>
      </c>
      <c r="P33" s="793" t="n">
        <v>58.32</v>
      </c>
      <c r="Q33" s="794" t="n">
        <v>58.32</v>
      </c>
      <c r="R33" s="793" t="n">
        <v>58.68</v>
      </c>
      <c r="S33" s="793" t="n">
        <v>59.04</v>
      </c>
      <c r="T33" s="793" t="n">
        <v>59.4</v>
      </c>
      <c r="U33" s="793" t="n">
        <v>57.24</v>
      </c>
      <c r="V33" s="793" t="n">
        <v>60.12</v>
      </c>
      <c r="W33" s="795" t="n">
        <v>59.76</v>
      </c>
      <c r="X33" s="793" t="n">
        <v>43.502</v>
      </c>
      <c r="Y33" s="793" t="n">
        <v>43.146</v>
      </c>
      <c r="Z33" s="795" t="n">
        <v>41.717</v>
      </c>
      <c r="AA33" s="811" t="n">
        <v>40.605</v>
      </c>
      <c r="AB33" s="811" t="n">
        <v>42.26</v>
      </c>
      <c r="AC33" s="811" t="n">
        <v>43.045</v>
      </c>
      <c r="AD33" s="811" t="n">
        <v>42.091</v>
      </c>
      <c r="AE33" s="811" t="n">
        <v>41.792</v>
      </c>
      <c r="AF33" s="812" t="n">
        <v>40.690025</v>
      </c>
    </row>
    <row r="34" customFormat="false" ht="30.2" hidden="false" customHeight="true" outlineLevel="0" collapsed="false">
      <c r="A34" s="792" t="s">
        <v>390</v>
      </c>
      <c r="B34" s="793" t="n">
        <v>0</v>
      </c>
      <c r="C34" s="793" t="n">
        <v>0</v>
      </c>
      <c r="D34" s="793" t="n">
        <v>0</v>
      </c>
      <c r="E34" s="793" t="n">
        <v>0</v>
      </c>
      <c r="F34" s="793" t="n">
        <v>0</v>
      </c>
      <c r="G34" s="793" t="n">
        <v>1.504</v>
      </c>
      <c r="H34" s="793" t="n">
        <v>2.046</v>
      </c>
      <c r="I34" s="793" t="n">
        <v>3.652</v>
      </c>
      <c r="J34" s="793" t="n">
        <v>4.081</v>
      </c>
      <c r="K34" s="793" t="n">
        <v>5.37</v>
      </c>
      <c r="L34" s="793" t="n">
        <v>12.276</v>
      </c>
      <c r="M34" s="793" t="n">
        <v>16.74</v>
      </c>
      <c r="N34" s="793" t="n">
        <v>20.46</v>
      </c>
      <c r="O34" s="794" t="n">
        <v>29.948</v>
      </c>
      <c r="P34" s="793" t="n">
        <v>40.99</v>
      </c>
      <c r="Q34" s="794" t="n">
        <v>76.577</v>
      </c>
      <c r="R34" s="793" t="n">
        <v>144.51</v>
      </c>
      <c r="S34" s="793" t="n">
        <v>157.359</v>
      </c>
      <c r="T34" s="793" t="n">
        <v>127.38</v>
      </c>
      <c r="U34" s="793" t="n">
        <v>114.761</v>
      </c>
      <c r="V34" s="793" t="n">
        <v>120.982</v>
      </c>
      <c r="W34" s="795" t="n">
        <v>117.129</v>
      </c>
      <c r="X34" s="793" t="n">
        <v>121.046</v>
      </c>
      <c r="Y34" s="793" t="n">
        <v>112.593</v>
      </c>
      <c r="Z34" s="795" t="n">
        <v>116.664</v>
      </c>
      <c r="AA34" s="811" t="n">
        <v>107.506</v>
      </c>
      <c r="AB34" s="811" t="n">
        <v>107.769</v>
      </c>
      <c r="AC34" s="811" t="n">
        <v>108.942</v>
      </c>
      <c r="AD34" s="811" t="n">
        <v>113.401</v>
      </c>
      <c r="AE34" s="811" t="n">
        <v>112.16</v>
      </c>
      <c r="AF34" s="812" t="n">
        <v>139.299</v>
      </c>
    </row>
    <row r="35" customFormat="false" ht="30.2" hidden="false" customHeight="true" outlineLevel="0" collapsed="false">
      <c r="A35" s="797" t="s">
        <v>308</v>
      </c>
      <c r="B35" s="799" t="n">
        <v>2378.814</v>
      </c>
      <c r="C35" s="799" t="n">
        <v>2428.118</v>
      </c>
      <c r="D35" s="799" t="n">
        <v>2522.22</v>
      </c>
      <c r="E35" s="799" t="n">
        <v>2595.997</v>
      </c>
      <c r="F35" s="799" t="n">
        <v>2553.188</v>
      </c>
      <c r="G35" s="799" t="n">
        <v>2613.845</v>
      </c>
      <c r="H35" s="799" t="n">
        <v>2624.885</v>
      </c>
      <c r="I35" s="799" t="n">
        <v>2642.7</v>
      </c>
      <c r="J35" s="799" t="n">
        <v>2691.023</v>
      </c>
      <c r="K35" s="799" t="n">
        <v>2780.519</v>
      </c>
      <c r="L35" s="799" t="n">
        <v>2751.332</v>
      </c>
      <c r="M35" s="799" t="n">
        <v>2697.575</v>
      </c>
      <c r="N35" s="799" t="n">
        <v>2671.615</v>
      </c>
      <c r="O35" s="799" t="n">
        <v>2600.553</v>
      </c>
      <c r="P35" s="799" t="n">
        <v>2616.283</v>
      </c>
      <c r="Q35" s="799" t="n">
        <v>2586.16422443822</v>
      </c>
      <c r="R35" s="799" t="n">
        <v>2614.32365966347</v>
      </c>
      <c r="S35" s="799" t="n">
        <v>2600.83127932377</v>
      </c>
      <c r="T35" s="799" t="n">
        <v>2570.98223028461</v>
      </c>
      <c r="U35" s="799" t="n">
        <v>2541.01418124545</v>
      </c>
      <c r="V35" s="799" t="n">
        <v>2559.299</v>
      </c>
      <c r="W35" s="800" t="n">
        <v>2567.836</v>
      </c>
      <c r="X35" s="799" t="n">
        <v>2558.619</v>
      </c>
      <c r="Y35" s="799" t="n">
        <v>2611.564</v>
      </c>
      <c r="Z35" s="799" t="n">
        <v>2615.541</v>
      </c>
      <c r="AA35" s="799" t="n">
        <v>2620.787</v>
      </c>
      <c r="AB35" s="799" t="n">
        <v>2689.673</v>
      </c>
      <c r="AC35" s="799" t="n">
        <v>2765.255</v>
      </c>
      <c r="AD35" s="800" t="n">
        <v>2704.277</v>
      </c>
      <c r="AE35" s="800" t="n">
        <v>2721.889</v>
      </c>
      <c r="AF35" s="801" t="n">
        <v>2292.433832</v>
      </c>
      <c r="AG35" s="802"/>
      <c r="AH35" s="632"/>
      <c r="AI35" s="632"/>
      <c r="AJ35" s="632"/>
      <c r="AK35" s="632"/>
      <c r="AL35" s="632"/>
      <c r="AM35" s="632"/>
      <c r="AN35" s="632"/>
      <c r="AO35" s="632"/>
    </row>
    <row r="36" s="813" customFormat="true" ht="30.2" hidden="false" customHeight="true" outlineLevel="0" collapsed="false">
      <c r="O36" s="814"/>
    </row>
    <row r="37" customFormat="false" ht="30.2" hidden="false" customHeight="true" outlineLevel="0" collapsed="false">
      <c r="A37" s="781" t="s">
        <v>391</v>
      </c>
      <c r="B37" s="386"/>
      <c r="C37" s="386"/>
      <c r="D37" s="386"/>
      <c r="E37" s="386"/>
      <c r="F37" s="386"/>
      <c r="G37" s="386"/>
      <c r="H37" s="386"/>
      <c r="I37" s="386"/>
      <c r="J37" s="386"/>
      <c r="K37" s="386"/>
      <c r="L37" s="386"/>
      <c r="M37" s="386"/>
      <c r="N37" s="386"/>
      <c r="O37" s="806"/>
      <c r="P37" s="386"/>
      <c r="Q37" s="386"/>
      <c r="R37" s="386"/>
      <c r="S37" s="386"/>
      <c r="T37" s="386"/>
      <c r="U37" s="386"/>
      <c r="V37" s="386"/>
      <c r="W37" s="386"/>
      <c r="X37" s="386"/>
      <c r="Y37" s="386"/>
      <c r="Z37" s="386"/>
      <c r="AA37" s="386"/>
      <c r="AB37" s="386"/>
      <c r="AC37" s="386"/>
      <c r="AD37" s="815"/>
      <c r="AE37" s="815"/>
      <c r="AF37" s="815"/>
    </row>
    <row r="38" customFormat="false" ht="30.2" hidden="false" customHeight="true" outlineLevel="0" collapsed="false">
      <c r="A38" s="783" t="s">
        <v>300</v>
      </c>
      <c r="B38" s="784" t="n">
        <v>1990</v>
      </c>
      <c r="C38" s="784" t="n">
        <v>1991</v>
      </c>
      <c r="D38" s="784" t="n">
        <v>1992</v>
      </c>
      <c r="E38" s="785" t="n">
        <v>1993</v>
      </c>
      <c r="F38" s="784" t="n">
        <v>1994</v>
      </c>
      <c r="G38" s="784" t="n">
        <v>1995</v>
      </c>
      <c r="H38" s="784" t="n">
        <v>1996</v>
      </c>
      <c r="I38" s="784" t="n">
        <v>1997</v>
      </c>
      <c r="J38" s="784" t="n">
        <v>1998</v>
      </c>
      <c r="K38" s="786" t="n">
        <v>1999</v>
      </c>
      <c r="L38" s="785" t="n">
        <v>2000</v>
      </c>
      <c r="M38" s="785" t="n">
        <v>2001</v>
      </c>
      <c r="N38" s="785" t="n">
        <v>2002</v>
      </c>
      <c r="O38" s="787" t="n">
        <v>2003</v>
      </c>
      <c r="P38" s="785" t="n">
        <v>2004</v>
      </c>
      <c r="Q38" s="785" t="n">
        <v>2005</v>
      </c>
      <c r="R38" s="785" t="n">
        <v>2006</v>
      </c>
      <c r="S38" s="785" t="n">
        <v>2007</v>
      </c>
      <c r="T38" s="785" t="n">
        <v>2008</v>
      </c>
      <c r="U38" s="785" t="n">
        <v>2009</v>
      </c>
      <c r="V38" s="785" t="n">
        <v>2010</v>
      </c>
      <c r="W38" s="785" t="n">
        <v>2011</v>
      </c>
      <c r="X38" s="785" t="n">
        <v>2012</v>
      </c>
      <c r="Y38" s="785" t="n">
        <v>2013</v>
      </c>
      <c r="Z38" s="785" t="n">
        <v>2014</v>
      </c>
      <c r="AA38" s="785" t="n">
        <v>2015</v>
      </c>
      <c r="AB38" s="785" t="n">
        <v>2016</v>
      </c>
      <c r="AC38" s="785" t="n">
        <v>2017</v>
      </c>
      <c r="AD38" s="785" t="n">
        <v>2018</v>
      </c>
      <c r="AE38" s="785" t="n">
        <v>2019</v>
      </c>
      <c r="AF38" s="785" t="n">
        <v>2020</v>
      </c>
    </row>
    <row r="39" customFormat="false" ht="30.2" hidden="false" customHeight="true" outlineLevel="0" collapsed="false">
      <c r="A39" s="783" t="s">
        <v>302</v>
      </c>
      <c r="B39" s="788" t="n">
        <v>38</v>
      </c>
      <c r="C39" s="788" t="n">
        <v>47.001</v>
      </c>
      <c r="D39" s="788" t="n">
        <v>39</v>
      </c>
      <c r="E39" s="788" t="n">
        <v>38</v>
      </c>
      <c r="F39" s="788" t="n">
        <v>37</v>
      </c>
      <c r="G39" s="788" t="n">
        <v>37.959</v>
      </c>
      <c r="H39" s="788" t="n">
        <v>35.953</v>
      </c>
      <c r="I39" s="788" t="n">
        <v>31.889</v>
      </c>
      <c r="J39" s="788" t="n">
        <v>23.636</v>
      </c>
      <c r="K39" s="788" t="n">
        <v>25.488</v>
      </c>
      <c r="L39" s="788" t="n">
        <v>28.252</v>
      </c>
      <c r="M39" s="788" t="n">
        <v>29.311</v>
      </c>
      <c r="N39" s="788" t="n">
        <v>28.894</v>
      </c>
      <c r="O39" s="789" t="n">
        <v>17.542</v>
      </c>
      <c r="P39" s="788" t="n">
        <v>14.342118</v>
      </c>
      <c r="Q39" s="788" t="n">
        <v>15.407451</v>
      </c>
      <c r="R39" s="788" t="n">
        <v>19.678744</v>
      </c>
      <c r="S39" s="788" t="n">
        <v>25.966131</v>
      </c>
      <c r="T39" s="788" t="n">
        <v>25.082892</v>
      </c>
      <c r="U39" s="788" t="n">
        <v>17.289039</v>
      </c>
      <c r="V39" s="788" t="n">
        <v>31</v>
      </c>
      <c r="W39" s="790" t="n">
        <v>38.752</v>
      </c>
      <c r="X39" s="788" t="n">
        <v>12</v>
      </c>
      <c r="Y39" s="788" t="n">
        <v>8.262</v>
      </c>
      <c r="Z39" s="790" t="n">
        <v>9.696</v>
      </c>
      <c r="AA39" s="790" t="n">
        <v>14.539</v>
      </c>
      <c r="AB39" s="790" t="n">
        <v>8.18</v>
      </c>
      <c r="AC39" s="790" t="n">
        <v>6.588</v>
      </c>
      <c r="AD39" s="790" t="n">
        <v>6.476</v>
      </c>
      <c r="AE39" s="790" t="n">
        <v>2.404</v>
      </c>
      <c r="AF39" s="791" t="n">
        <v>2.119554</v>
      </c>
    </row>
    <row r="40" customFormat="false" ht="30.2" hidden="false" customHeight="true" outlineLevel="0" collapsed="false">
      <c r="A40" s="792" t="s">
        <v>303</v>
      </c>
      <c r="B40" s="793" t="n">
        <v>351.337</v>
      </c>
      <c r="C40" s="793" t="n">
        <v>209.025</v>
      </c>
      <c r="D40" s="793" t="n">
        <v>139.05</v>
      </c>
      <c r="E40" s="793" t="n">
        <v>122.998</v>
      </c>
      <c r="F40" s="793" t="n">
        <v>103</v>
      </c>
      <c r="G40" s="793" t="n">
        <v>65.644</v>
      </c>
      <c r="H40" s="793" t="n">
        <v>69.51</v>
      </c>
      <c r="I40" s="793" t="n">
        <v>36.486</v>
      </c>
      <c r="J40" s="793" t="n">
        <v>28.981</v>
      </c>
      <c r="K40" s="793" t="n">
        <v>26.355</v>
      </c>
      <c r="L40" s="793" t="n">
        <v>20.086</v>
      </c>
      <c r="M40" s="793" t="n">
        <v>22.34</v>
      </c>
      <c r="N40" s="793" t="n">
        <v>16.442</v>
      </c>
      <c r="O40" s="794" t="n">
        <v>19.29</v>
      </c>
      <c r="P40" s="793" t="n">
        <v>16.666351</v>
      </c>
      <c r="Q40" s="793" t="n">
        <v>16.99774</v>
      </c>
      <c r="R40" s="793" t="n">
        <v>19.841894</v>
      </c>
      <c r="S40" s="793" t="n">
        <v>13.451669</v>
      </c>
      <c r="T40" s="793" t="n">
        <v>19.62339</v>
      </c>
      <c r="U40" s="793" t="n">
        <v>20.66436</v>
      </c>
      <c r="V40" s="793" t="n">
        <v>22.758</v>
      </c>
      <c r="W40" s="795" t="n">
        <v>19.284</v>
      </c>
      <c r="X40" s="793" t="n">
        <v>19.079</v>
      </c>
      <c r="Y40" s="793" t="n">
        <v>20.193</v>
      </c>
      <c r="Z40" s="795" t="n">
        <v>14.4</v>
      </c>
      <c r="AA40" s="795" t="n">
        <v>14.067</v>
      </c>
      <c r="AB40" s="795" t="n">
        <v>13.6</v>
      </c>
      <c r="AC40" s="795" t="n">
        <v>14.401</v>
      </c>
      <c r="AD40" s="795" t="n">
        <v>14.198</v>
      </c>
      <c r="AE40" s="795" t="n">
        <v>12.078</v>
      </c>
      <c r="AF40" s="796" t="n">
        <v>11.113576</v>
      </c>
    </row>
    <row r="41" customFormat="false" ht="30.2" hidden="false" customHeight="true" outlineLevel="0" collapsed="false">
      <c r="A41" s="792" t="s">
        <v>382</v>
      </c>
      <c r="B41" s="793" t="n">
        <v>38.663</v>
      </c>
      <c r="C41" s="793" t="n">
        <v>38.975</v>
      </c>
      <c r="D41" s="793" t="n">
        <v>37.95</v>
      </c>
      <c r="E41" s="793" t="n">
        <v>39.122</v>
      </c>
      <c r="F41" s="793" t="n">
        <v>54.12</v>
      </c>
      <c r="G41" s="793" t="n">
        <v>96.148</v>
      </c>
      <c r="H41" s="793" t="n">
        <v>96.464</v>
      </c>
      <c r="I41" s="793" t="n">
        <v>158.932</v>
      </c>
      <c r="J41" s="793" t="n">
        <v>165.262</v>
      </c>
      <c r="K41" s="793" t="n">
        <v>169.685</v>
      </c>
      <c r="L41" s="793" t="n">
        <v>171.217</v>
      </c>
      <c r="M41" s="793" t="n">
        <v>195.922</v>
      </c>
      <c r="N41" s="793" t="n">
        <v>191.873</v>
      </c>
      <c r="O41" s="794" t="n">
        <v>199.79953</v>
      </c>
      <c r="P41" s="793" t="n">
        <v>195.75</v>
      </c>
      <c r="Q41" s="793" t="n">
        <v>195.68084</v>
      </c>
      <c r="R41" s="793" t="n">
        <v>205.297</v>
      </c>
      <c r="S41" s="793" t="n">
        <v>198.589</v>
      </c>
      <c r="T41" s="793" t="n">
        <v>229.318</v>
      </c>
      <c r="U41" s="793" t="n">
        <v>250.53693</v>
      </c>
      <c r="V41" s="793" t="n">
        <v>316.645</v>
      </c>
      <c r="W41" s="795" t="n">
        <v>277.045</v>
      </c>
      <c r="X41" s="793" t="n">
        <v>280.841</v>
      </c>
      <c r="Y41" s="793" t="n">
        <v>305.051</v>
      </c>
      <c r="Z41" s="795" t="n">
        <v>268.55</v>
      </c>
      <c r="AA41" s="795" t="n">
        <v>292.138</v>
      </c>
      <c r="AB41" s="795" t="n">
        <v>317.718</v>
      </c>
      <c r="AC41" s="795" t="n">
        <v>310.992</v>
      </c>
      <c r="AD41" s="795" t="n">
        <v>318.084</v>
      </c>
      <c r="AE41" s="795" t="n">
        <v>347.125</v>
      </c>
      <c r="AF41" s="796" t="n">
        <v>340.08</v>
      </c>
    </row>
    <row r="42" customFormat="false" ht="30.2" hidden="false" customHeight="true" outlineLevel="0" collapsed="false">
      <c r="A42" s="792" t="s">
        <v>392</v>
      </c>
      <c r="B42" s="793" t="n">
        <v>703.069</v>
      </c>
      <c r="C42" s="793" t="n">
        <v>828.967</v>
      </c>
      <c r="D42" s="793" t="n">
        <v>815.184</v>
      </c>
      <c r="E42" s="793" t="n">
        <v>902.272</v>
      </c>
      <c r="F42" s="793" t="n">
        <v>871.373</v>
      </c>
      <c r="G42" s="793" t="n">
        <v>899.358</v>
      </c>
      <c r="H42" s="793" t="n">
        <v>952.872</v>
      </c>
      <c r="I42" s="793" t="n">
        <v>1013.153</v>
      </c>
      <c r="J42" s="793" t="n">
        <v>943.36</v>
      </c>
      <c r="K42" s="793" t="n">
        <v>795.973</v>
      </c>
      <c r="L42" s="793" t="n">
        <v>776.655</v>
      </c>
      <c r="M42" s="793" t="n">
        <v>893.905</v>
      </c>
      <c r="N42" s="793" t="n">
        <v>787.472</v>
      </c>
      <c r="O42" s="794" t="n">
        <v>775.121</v>
      </c>
      <c r="P42" s="793" t="n">
        <v>689.5</v>
      </c>
      <c r="Q42" s="793" t="n">
        <v>686.364</v>
      </c>
      <c r="R42" s="793" t="n">
        <v>727.432</v>
      </c>
      <c r="S42" s="793" t="n">
        <v>438.786</v>
      </c>
      <c r="T42" s="793" t="n">
        <v>646.747</v>
      </c>
      <c r="U42" s="793" t="n">
        <v>554.276</v>
      </c>
      <c r="V42" s="793" t="n">
        <v>559.355</v>
      </c>
      <c r="W42" s="795" t="n">
        <v>469.234</v>
      </c>
      <c r="X42" s="793" t="n">
        <v>507.633</v>
      </c>
      <c r="Y42" s="793" t="n">
        <v>553.346</v>
      </c>
      <c r="Z42" s="795" t="n">
        <v>469.262</v>
      </c>
      <c r="AA42" s="795" t="n">
        <v>457.067</v>
      </c>
      <c r="AB42" s="795" t="n">
        <v>443.103</v>
      </c>
      <c r="AC42" s="795" t="n">
        <v>445.843</v>
      </c>
      <c r="AD42" s="795" t="n">
        <v>385.901</v>
      </c>
      <c r="AE42" s="795" t="n">
        <v>458.431</v>
      </c>
      <c r="AF42" s="796" t="n">
        <v>472.842813</v>
      </c>
    </row>
    <row r="43" customFormat="false" ht="30.2" hidden="false" customHeight="true" outlineLevel="0" collapsed="false">
      <c r="A43" s="792" t="s">
        <v>379</v>
      </c>
      <c r="B43" s="793" t="n">
        <v>36.932</v>
      </c>
      <c r="C43" s="793" t="n">
        <v>43.033</v>
      </c>
      <c r="D43" s="793" t="n">
        <v>41.816</v>
      </c>
      <c r="E43" s="793" t="n">
        <v>45.7289999999999</v>
      </c>
      <c r="F43" s="793" t="n">
        <v>43.627</v>
      </c>
      <c r="G43" s="793" t="n">
        <v>44.44</v>
      </c>
      <c r="H43" s="793" t="n">
        <v>49.457</v>
      </c>
      <c r="I43" s="793" t="n">
        <v>45.688</v>
      </c>
      <c r="J43" s="793" t="n">
        <v>42.79</v>
      </c>
      <c r="K43" s="793" t="n">
        <v>39.503</v>
      </c>
      <c r="L43" s="793" t="n">
        <v>39.055</v>
      </c>
      <c r="M43" s="793" t="n">
        <v>39.248</v>
      </c>
      <c r="N43" s="793" t="n">
        <v>35.447</v>
      </c>
      <c r="O43" s="794" t="n">
        <v>37.966</v>
      </c>
      <c r="P43" s="793" t="n">
        <v>30.366</v>
      </c>
      <c r="Q43" s="793" t="n">
        <v>29.01</v>
      </c>
      <c r="R43" s="793" t="n">
        <v>29.727</v>
      </c>
      <c r="S43" s="793" t="n">
        <v>28.247</v>
      </c>
      <c r="T43" s="793" t="n">
        <v>30.645</v>
      </c>
      <c r="U43" s="793" t="n">
        <v>29.08</v>
      </c>
      <c r="V43" s="793" t="n">
        <v>29.803</v>
      </c>
      <c r="W43" s="795" t="n">
        <v>27.675</v>
      </c>
      <c r="X43" s="795" t="n">
        <v>27.436</v>
      </c>
      <c r="Y43" s="795" t="n">
        <v>29.027</v>
      </c>
      <c r="Z43" s="795" t="n">
        <v>25.113</v>
      </c>
      <c r="AA43" s="795" t="n">
        <v>28.816</v>
      </c>
      <c r="AB43" s="795" t="n">
        <v>35.801</v>
      </c>
      <c r="AC43" s="795" t="n">
        <v>27.919</v>
      </c>
      <c r="AD43" s="795" t="n">
        <v>40.468</v>
      </c>
      <c r="AE43" s="795" t="n">
        <v>37.18</v>
      </c>
      <c r="AF43" s="796" t="n">
        <v>36.326146</v>
      </c>
    </row>
    <row r="44" customFormat="false" ht="30.2" hidden="false" customHeight="true" outlineLevel="0" collapsed="false">
      <c r="A44" s="792" t="s">
        <v>380</v>
      </c>
      <c r="B44" s="793" t="n">
        <v>607</v>
      </c>
      <c r="C44" s="793" t="n">
        <v>710</v>
      </c>
      <c r="D44" s="793" t="n">
        <v>722</v>
      </c>
      <c r="E44" s="793" t="n">
        <v>816</v>
      </c>
      <c r="F44" s="793" t="n">
        <v>815</v>
      </c>
      <c r="G44" s="793" t="n">
        <v>882.683</v>
      </c>
      <c r="H44" s="793" t="n">
        <v>1039.867</v>
      </c>
      <c r="I44" s="793" t="n">
        <v>957.191</v>
      </c>
      <c r="J44" s="793" t="n">
        <v>967.567</v>
      </c>
      <c r="K44" s="793" t="n">
        <v>951.699</v>
      </c>
      <c r="L44" s="793" t="n">
        <v>947.732</v>
      </c>
      <c r="M44" s="793" t="n">
        <v>1024.914</v>
      </c>
      <c r="N44" s="793" t="n">
        <v>1002.604</v>
      </c>
      <c r="O44" s="794" t="n">
        <v>1042.938</v>
      </c>
      <c r="P44" s="793" t="n">
        <v>1017.454</v>
      </c>
      <c r="Q44" s="793" t="n">
        <v>984.950391486996</v>
      </c>
      <c r="R44" s="793" t="n">
        <v>959.567376434345</v>
      </c>
      <c r="S44" s="793" t="n">
        <v>893.517457422622</v>
      </c>
      <c r="T44" s="793" t="n">
        <v>940.476203808915</v>
      </c>
      <c r="U44" s="793" t="n">
        <v>928.31121955981</v>
      </c>
      <c r="V44" s="793" t="n">
        <v>1016.567</v>
      </c>
      <c r="W44" s="793" t="n">
        <v>845.348</v>
      </c>
      <c r="X44" s="793" t="n">
        <v>916.513</v>
      </c>
      <c r="Y44" s="793" t="n">
        <v>966.005</v>
      </c>
      <c r="Z44" s="793" t="n">
        <v>780.757</v>
      </c>
      <c r="AA44" s="793" t="n">
        <v>861.306</v>
      </c>
      <c r="AB44" s="793" t="n">
        <v>911.302</v>
      </c>
      <c r="AC44" s="793" t="n">
        <v>889.52</v>
      </c>
      <c r="AD44" s="795" t="n">
        <v>919.787</v>
      </c>
      <c r="AE44" s="795" t="n">
        <v>925.313</v>
      </c>
      <c r="AF44" s="796" t="n">
        <v>913.874188</v>
      </c>
    </row>
    <row r="45" customFormat="false" ht="30.2" hidden="false" customHeight="true" outlineLevel="0" collapsed="false">
      <c r="A45" s="792" t="s">
        <v>381</v>
      </c>
      <c r="B45" s="793" t="n">
        <v>564</v>
      </c>
      <c r="C45" s="793" t="n">
        <v>674</v>
      </c>
      <c r="D45" s="793" t="n">
        <v>696</v>
      </c>
      <c r="E45" s="793" t="n">
        <v>801</v>
      </c>
      <c r="F45" s="793" t="n">
        <v>814</v>
      </c>
      <c r="G45" s="793" t="n">
        <v>879.5</v>
      </c>
      <c r="H45" s="793" t="n">
        <v>1039.227</v>
      </c>
      <c r="I45" s="793" t="n">
        <v>957.031</v>
      </c>
      <c r="J45" s="793" t="n">
        <v>967.567</v>
      </c>
      <c r="K45" s="793" t="n">
        <v>951.699</v>
      </c>
      <c r="L45" s="793" t="n">
        <v>947.732</v>
      </c>
      <c r="M45" s="793" t="n">
        <v>1024.914</v>
      </c>
      <c r="N45" s="793" t="n">
        <v>1002.604</v>
      </c>
      <c r="O45" s="794" t="n">
        <v>1042.938</v>
      </c>
      <c r="P45" s="793" t="n">
        <v>1017.454</v>
      </c>
      <c r="Q45" s="793" t="n">
        <v>984.950391486996</v>
      </c>
      <c r="R45" s="793" t="n">
        <v>959.567376434345</v>
      </c>
      <c r="S45" s="793" t="n">
        <v>893.517457422622</v>
      </c>
      <c r="T45" s="793" t="n">
        <v>940.476203808915</v>
      </c>
      <c r="U45" s="793" t="n">
        <v>928.31121955981</v>
      </c>
      <c r="V45" s="793" t="n">
        <v>1016.567</v>
      </c>
      <c r="W45" s="795" t="n">
        <v>845.348</v>
      </c>
      <c r="X45" s="793" t="n">
        <v>916.513</v>
      </c>
      <c r="Y45" s="793" t="n">
        <v>966.005</v>
      </c>
      <c r="Z45" s="795" t="n">
        <v>780.757</v>
      </c>
      <c r="AA45" s="795" t="n">
        <v>861.306</v>
      </c>
      <c r="AB45" s="795" t="n">
        <v>911.302</v>
      </c>
      <c r="AC45" s="795" t="n">
        <v>889.52</v>
      </c>
      <c r="AD45" s="795" t="n">
        <v>919.787</v>
      </c>
      <c r="AE45" s="795" t="n">
        <v>925.313</v>
      </c>
      <c r="AF45" s="796" t="n">
        <v>913.874188</v>
      </c>
    </row>
    <row r="46" customFormat="false" ht="30.2" hidden="false" customHeight="true" outlineLevel="0" collapsed="false">
      <c r="A46" s="792" t="s">
        <v>313</v>
      </c>
      <c r="B46" s="793" t="n">
        <v>422</v>
      </c>
      <c r="C46" s="793" t="n">
        <v>440</v>
      </c>
      <c r="D46" s="793" t="n">
        <v>442</v>
      </c>
      <c r="E46" s="793" t="n">
        <v>453</v>
      </c>
      <c r="F46" s="793" t="n">
        <v>448</v>
      </c>
      <c r="G46" s="793" t="n">
        <v>457.834</v>
      </c>
      <c r="H46" s="793" t="n">
        <v>482.944</v>
      </c>
      <c r="I46" s="793" t="n">
        <v>470.923</v>
      </c>
      <c r="J46" s="793" t="n">
        <v>469.714</v>
      </c>
      <c r="K46" s="793" t="n">
        <v>472.612</v>
      </c>
      <c r="L46" s="793" t="n">
        <v>469.8</v>
      </c>
      <c r="M46" s="793" t="n">
        <v>483.84</v>
      </c>
      <c r="N46" s="793" t="n">
        <v>491.4</v>
      </c>
      <c r="O46" s="794" t="n">
        <v>500.76</v>
      </c>
      <c r="P46" s="793" t="n">
        <v>505.44</v>
      </c>
      <c r="Q46" s="793" t="n">
        <v>508.68</v>
      </c>
      <c r="R46" s="793" t="n">
        <v>509.4</v>
      </c>
      <c r="S46" s="793" t="n">
        <v>504.72</v>
      </c>
      <c r="T46" s="793" t="n">
        <v>502.2</v>
      </c>
      <c r="U46" s="793" t="n">
        <v>501.12</v>
      </c>
      <c r="V46" s="793" t="n">
        <v>510.12</v>
      </c>
      <c r="W46" s="795" t="n">
        <v>491.76</v>
      </c>
      <c r="X46" s="793" t="n">
        <v>493.2</v>
      </c>
      <c r="Y46" s="793" t="n">
        <v>489.6</v>
      </c>
      <c r="Z46" s="795" t="n">
        <v>466.92</v>
      </c>
      <c r="AA46" s="795" t="n">
        <v>463.32</v>
      </c>
      <c r="AB46" s="795" t="n">
        <v>461.52</v>
      </c>
      <c r="AC46" s="795" t="n">
        <v>461.52</v>
      </c>
      <c r="AD46" s="795" t="n">
        <v>455.76</v>
      </c>
      <c r="AE46" s="795" t="n">
        <v>452.52</v>
      </c>
      <c r="AF46" s="796" t="n">
        <v>452.317115</v>
      </c>
    </row>
    <row r="47" customFormat="false" ht="30.2" hidden="false" customHeight="true" outlineLevel="0" collapsed="false">
      <c r="A47" s="792" t="s">
        <v>368</v>
      </c>
      <c r="B47" s="793" t="n">
        <v>160</v>
      </c>
      <c r="C47" s="793" t="n">
        <v>166</v>
      </c>
      <c r="D47" s="793" t="n">
        <v>164</v>
      </c>
      <c r="E47" s="793" t="n">
        <v>164</v>
      </c>
      <c r="F47" s="793" t="n">
        <v>165</v>
      </c>
      <c r="G47" s="793" t="n">
        <v>170.884</v>
      </c>
      <c r="H47" s="793" t="n">
        <v>163.31</v>
      </c>
      <c r="I47" s="793" t="n">
        <v>139.7</v>
      </c>
      <c r="J47" s="793" t="n">
        <v>140.5</v>
      </c>
      <c r="K47" s="793" t="n">
        <v>131.1</v>
      </c>
      <c r="L47" s="793" t="n">
        <v>131.4</v>
      </c>
      <c r="M47" s="793" t="n">
        <v>132.17</v>
      </c>
      <c r="N47" s="793" t="n">
        <v>134.554</v>
      </c>
      <c r="O47" s="794" t="n">
        <v>156.243</v>
      </c>
      <c r="P47" s="793" t="n">
        <v>164.632</v>
      </c>
      <c r="Q47" s="793" t="n">
        <v>153.667</v>
      </c>
      <c r="R47" s="793" t="n">
        <v>151.256</v>
      </c>
      <c r="S47" s="793" t="n">
        <v>155.289</v>
      </c>
      <c r="T47" s="793" t="n">
        <v>164.05</v>
      </c>
      <c r="U47" s="793" t="n">
        <v>176.441</v>
      </c>
      <c r="V47" s="793" t="n">
        <v>189.416</v>
      </c>
      <c r="W47" s="795" t="n">
        <v>164.347</v>
      </c>
      <c r="X47" s="793" t="n">
        <v>170.756</v>
      </c>
      <c r="Y47" s="793" t="n">
        <v>184.486</v>
      </c>
      <c r="Z47" s="795" t="n">
        <v>153.342</v>
      </c>
      <c r="AA47" s="795" t="n">
        <v>170.404</v>
      </c>
      <c r="AB47" s="795" t="n">
        <v>185.044</v>
      </c>
      <c r="AC47" s="795" t="n">
        <v>185.523</v>
      </c>
      <c r="AD47" s="795" t="n">
        <v>179.227</v>
      </c>
      <c r="AE47" s="795" t="n">
        <v>189.76</v>
      </c>
      <c r="AF47" s="796" t="n">
        <v>182.733399</v>
      </c>
    </row>
    <row r="48" customFormat="false" ht="30.2" hidden="false" customHeight="true" outlineLevel="0" collapsed="false">
      <c r="A48" s="797" t="s">
        <v>308</v>
      </c>
      <c r="B48" s="799" t="n">
        <v>2357.001</v>
      </c>
      <c r="C48" s="799" t="n">
        <v>2483.001</v>
      </c>
      <c r="D48" s="799" t="n">
        <v>2401</v>
      </c>
      <c r="E48" s="799" t="n">
        <v>2581.121</v>
      </c>
      <c r="F48" s="799" t="n">
        <v>2537.12</v>
      </c>
      <c r="G48" s="799" t="n">
        <v>2654.95</v>
      </c>
      <c r="H48" s="799" t="n">
        <v>2890.377</v>
      </c>
      <c r="I48" s="799" t="n">
        <v>2853.962</v>
      </c>
      <c r="J48" s="799" t="n">
        <v>2781.81</v>
      </c>
      <c r="K48" s="799" t="n">
        <v>2612.415</v>
      </c>
      <c r="L48" s="799" t="n">
        <v>2584.197</v>
      </c>
      <c r="M48" s="799" t="n">
        <v>2821.65</v>
      </c>
      <c r="N48" s="799" t="n">
        <v>2688.686</v>
      </c>
      <c r="O48" s="799" t="n">
        <v>2749.65953</v>
      </c>
      <c r="P48" s="799" t="n">
        <v>2634.150469</v>
      </c>
      <c r="Q48" s="799" t="n">
        <v>2590.757422487</v>
      </c>
      <c r="R48" s="799" t="n">
        <v>2622.20001443434</v>
      </c>
      <c r="S48" s="799" t="n">
        <v>2258.56625742262</v>
      </c>
      <c r="T48" s="799" t="n">
        <v>2558.14248580891</v>
      </c>
      <c r="U48" s="799" t="n">
        <v>2477.71854855981</v>
      </c>
      <c r="V48" s="799" t="n">
        <v>2675.664</v>
      </c>
      <c r="W48" s="800" t="n">
        <v>2333.445</v>
      </c>
      <c r="X48" s="799" t="n">
        <v>2427.458</v>
      </c>
      <c r="Y48" s="799" t="n">
        <v>2555.97</v>
      </c>
      <c r="Z48" s="799" t="n">
        <v>2188.04</v>
      </c>
      <c r="AA48" s="799" t="n">
        <v>2301.657</v>
      </c>
      <c r="AB48" s="799" t="n">
        <v>2376.268</v>
      </c>
      <c r="AC48" s="799" t="n">
        <v>2342.306</v>
      </c>
      <c r="AD48" s="800" t="n">
        <v>2319.901</v>
      </c>
      <c r="AE48" s="800" t="n">
        <v>2424.811</v>
      </c>
      <c r="AF48" s="801" t="n">
        <v>2411.406791</v>
      </c>
      <c r="AG48" s="802"/>
    </row>
    <row r="49" customFormat="false" ht="30.2" hidden="false" customHeight="true" outlineLevel="0" collapsed="false">
      <c r="A49" s="816"/>
      <c r="B49" s="817"/>
      <c r="C49" s="817"/>
      <c r="D49" s="817"/>
      <c r="E49" s="817"/>
      <c r="F49" s="817"/>
      <c r="G49" s="817"/>
      <c r="H49" s="817"/>
      <c r="I49" s="817"/>
      <c r="J49" s="817"/>
      <c r="K49" s="817"/>
      <c r="L49" s="817"/>
      <c r="M49" s="817"/>
      <c r="N49" s="817"/>
      <c r="O49" s="818"/>
      <c r="P49" s="817"/>
      <c r="Q49" s="817"/>
      <c r="R49" s="817"/>
      <c r="S49" s="817"/>
      <c r="T49" s="819"/>
      <c r="U49" s="819"/>
      <c r="V49" s="819"/>
      <c r="W49" s="819"/>
      <c r="X49" s="819"/>
      <c r="Y49" s="819"/>
      <c r="Z49" s="819"/>
      <c r="AA49" s="819"/>
      <c r="AB49" s="819"/>
      <c r="AC49" s="819"/>
      <c r="AD49" s="819"/>
      <c r="AE49" s="819"/>
      <c r="AF49" s="819"/>
    </row>
    <row r="50" customFormat="false" ht="30.2" hidden="false" customHeight="true" outlineLevel="0" collapsed="false">
      <c r="A50" s="781" t="s">
        <v>393</v>
      </c>
      <c r="B50" s="820"/>
      <c r="C50" s="820"/>
      <c r="D50" s="820"/>
      <c r="E50" s="820"/>
      <c r="F50" s="820"/>
      <c r="G50" s="820"/>
      <c r="H50" s="820"/>
      <c r="I50" s="820"/>
      <c r="J50" s="820"/>
      <c r="K50" s="820"/>
      <c r="L50" s="820"/>
      <c r="M50" s="820"/>
      <c r="N50" s="820"/>
      <c r="O50" s="821"/>
      <c r="P50" s="820"/>
      <c r="Q50" s="820"/>
      <c r="R50" s="820"/>
      <c r="S50" s="820"/>
      <c r="T50" s="820"/>
      <c r="U50" s="820"/>
      <c r="V50" s="820"/>
      <c r="W50" s="820"/>
      <c r="X50" s="820"/>
      <c r="Y50" s="820"/>
      <c r="Z50" s="820"/>
      <c r="AA50" s="820"/>
      <c r="AB50" s="820"/>
    </row>
    <row r="51" customFormat="false" ht="30.2" hidden="false" customHeight="true" outlineLevel="0" collapsed="false">
      <c r="A51" s="783" t="s">
        <v>300</v>
      </c>
      <c r="B51" s="784" t="n">
        <v>1990</v>
      </c>
      <c r="C51" s="784" t="n">
        <v>1991</v>
      </c>
      <c r="D51" s="784" t="n">
        <v>1992</v>
      </c>
      <c r="E51" s="785" t="n">
        <v>1993</v>
      </c>
      <c r="F51" s="784" t="n">
        <v>1994</v>
      </c>
      <c r="G51" s="784" t="n">
        <v>1995</v>
      </c>
      <c r="H51" s="784" t="n">
        <v>1996</v>
      </c>
      <c r="I51" s="784" t="n">
        <v>1997</v>
      </c>
      <c r="J51" s="784" t="n">
        <v>1998</v>
      </c>
      <c r="K51" s="786" t="n">
        <v>1999</v>
      </c>
      <c r="L51" s="785" t="n">
        <v>2000</v>
      </c>
      <c r="M51" s="785" t="n">
        <v>2001</v>
      </c>
      <c r="N51" s="785" t="n">
        <v>2002</v>
      </c>
      <c r="O51" s="787" t="n">
        <v>2003</v>
      </c>
      <c r="P51" s="785" t="n">
        <v>2004</v>
      </c>
      <c r="Q51" s="785" t="n">
        <v>2005</v>
      </c>
      <c r="R51" s="785" t="n">
        <v>2006</v>
      </c>
      <c r="S51" s="785" t="n">
        <v>2007</v>
      </c>
      <c r="T51" s="785" t="n">
        <v>2008</v>
      </c>
      <c r="U51" s="785" t="n">
        <v>2009</v>
      </c>
      <c r="V51" s="785" t="n">
        <v>2010</v>
      </c>
      <c r="W51" s="785" t="n">
        <v>2011</v>
      </c>
      <c r="X51" s="785" t="n">
        <v>2012</v>
      </c>
      <c r="Y51" s="785" t="n">
        <v>2013</v>
      </c>
      <c r="Z51" s="785" t="n">
        <v>2014</v>
      </c>
      <c r="AA51" s="785" t="n">
        <v>2015</v>
      </c>
      <c r="AB51" s="785" t="n">
        <v>2016</v>
      </c>
      <c r="AC51" s="785" t="n">
        <v>2017</v>
      </c>
      <c r="AD51" s="785" t="n">
        <v>2018</v>
      </c>
      <c r="AE51" s="785" t="n">
        <v>2019</v>
      </c>
      <c r="AF51" s="785" t="n">
        <v>2020</v>
      </c>
    </row>
    <row r="52" customFormat="false" ht="30.2" hidden="false" customHeight="true" outlineLevel="0" collapsed="false">
      <c r="A52" s="783" t="s">
        <v>302</v>
      </c>
      <c r="B52" s="822" t="n">
        <v>31.583</v>
      </c>
      <c r="C52" s="822" t="n">
        <v>34.493</v>
      </c>
      <c r="D52" s="822" t="n">
        <v>24.791</v>
      </c>
      <c r="E52" s="822" t="n">
        <v>22.775</v>
      </c>
      <c r="F52" s="822" t="n">
        <v>17.037</v>
      </c>
      <c r="G52" s="788" t="n">
        <v>18.262</v>
      </c>
      <c r="H52" s="788" t="n">
        <v>14.951</v>
      </c>
      <c r="I52" s="788" t="n">
        <v>18.18</v>
      </c>
      <c r="J52" s="788" t="n">
        <v>7.965</v>
      </c>
      <c r="K52" s="788" t="n">
        <v>9.068</v>
      </c>
      <c r="L52" s="788" t="n">
        <v>12.748</v>
      </c>
      <c r="M52" s="788" t="n">
        <v>13.684</v>
      </c>
      <c r="N52" s="788" t="n">
        <v>12.861</v>
      </c>
      <c r="O52" s="789" t="n">
        <v>7.691</v>
      </c>
      <c r="P52" s="788" t="n">
        <v>6.53463</v>
      </c>
      <c r="Q52" s="788" t="n">
        <v>6.996138</v>
      </c>
      <c r="R52" s="788" t="n">
        <v>9.9332</v>
      </c>
      <c r="S52" s="788" t="n">
        <v>13.544325</v>
      </c>
      <c r="T52" s="788" t="n">
        <v>13.782438</v>
      </c>
      <c r="U52" s="788" t="n">
        <v>8.442698</v>
      </c>
      <c r="V52" s="788" t="n">
        <v>10.39</v>
      </c>
      <c r="W52" s="790" t="n">
        <v>14.668</v>
      </c>
      <c r="X52" s="788" t="n">
        <v>2.933</v>
      </c>
      <c r="Y52" s="788" t="n">
        <v>0.716</v>
      </c>
      <c r="Z52" s="790" t="n">
        <v>2.123</v>
      </c>
      <c r="AA52" s="790" t="n">
        <v>4.374</v>
      </c>
      <c r="AB52" s="790" t="n">
        <v>1.076</v>
      </c>
      <c r="AC52" s="790" t="n">
        <v>0.736</v>
      </c>
      <c r="AD52" s="790" t="n">
        <v>0.838</v>
      </c>
      <c r="AE52" s="790" t="n">
        <v>0.069</v>
      </c>
      <c r="AF52" s="791" t="n">
        <v>0.061039</v>
      </c>
    </row>
    <row r="53" customFormat="false" ht="30.2" hidden="false" customHeight="true" outlineLevel="0" collapsed="false">
      <c r="A53" s="792" t="s">
        <v>303</v>
      </c>
      <c r="B53" s="823" t="n">
        <v>256.159</v>
      </c>
      <c r="C53" s="823" t="n">
        <v>150.009</v>
      </c>
      <c r="D53" s="823" t="n">
        <v>82.382</v>
      </c>
      <c r="E53" s="823" t="n">
        <v>61.18</v>
      </c>
      <c r="F53" s="823" t="n">
        <v>20.315</v>
      </c>
      <c r="G53" s="823" t="n">
        <v>30.771</v>
      </c>
      <c r="H53" s="793" t="n">
        <v>21.846</v>
      </c>
      <c r="I53" s="793" t="n">
        <v>26.32</v>
      </c>
      <c r="J53" s="793" t="n">
        <v>11.907</v>
      </c>
      <c r="K53" s="793" t="n">
        <v>7.364</v>
      </c>
      <c r="L53" s="793" t="n">
        <v>7.367</v>
      </c>
      <c r="M53" s="793" t="n">
        <v>5.268</v>
      </c>
      <c r="N53" s="793" t="n">
        <v>4.932</v>
      </c>
      <c r="O53" s="794" t="n">
        <v>2.332</v>
      </c>
      <c r="P53" s="793" t="n">
        <v>1.524765</v>
      </c>
      <c r="Q53" s="793" t="n">
        <v>1.594356</v>
      </c>
      <c r="R53" s="793" t="n">
        <v>2.755076</v>
      </c>
      <c r="S53" s="793" t="n">
        <v>1.867808</v>
      </c>
      <c r="T53" s="793" t="n">
        <v>1.670442</v>
      </c>
      <c r="U53" s="793" t="n">
        <v>1.201628</v>
      </c>
      <c r="V53" s="793" t="n">
        <v>2.169</v>
      </c>
      <c r="W53" s="795" t="n">
        <v>1.846</v>
      </c>
      <c r="X53" s="793" t="n">
        <v>1.346</v>
      </c>
      <c r="Y53" s="793" t="n">
        <v>0</v>
      </c>
      <c r="Z53" s="795" t="n">
        <v>0</v>
      </c>
      <c r="AA53" s="795" t="n">
        <v>0</v>
      </c>
      <c r="AB53" s="795" t="n">
        <v>0</v>
      </c>
      <c r="AC53" s="795" t="n">
        <v>0</v>
      </c>
      <c r="AD53" s="795" t="n">
        <v>0</v>
      </c>
      <c r="AE53" s="795" t="n">
        <v>0</v>
      </c>
      <c r="AF53" s="796" t="n">
        <v>0</v>
      </c>
    </row>
    <row r="54" customFormat="false" ht="30.2" hidden="false" customHeight="true" outlineLevel="0" collapsed="false">
      <c r="A54" s="792" t="s">
        <v>382</v>
      </c>
      <c r="B54" s="793" t="n">
        <v>0.742</v>
      </c>
      <c r="C54" s="793" t="n">
        <v>0.048</v>
      </c>
      <c r="D54" s="793" t="n">
        <v>0.048</v>
      </c>
      <c r="E54" s="793" t="n">
        <v>0.032</v>
      </c>
      <c r="F54" s="793" t="n">
        <v>2.016</v>
      </c>
      <c r="G54" s="793" t="n">
        <v>2.207</v>
      </c>
      <c r="H54" s="793" t="n">
        <v>2.345</v>
      </c>
      <c r="I54" s="793" t="n">
        <v>2.483</v>
      </c>
      <c r="J54" s="793" t="n">
        <v>2.683</v>
      </c>
      <c r="K54" s="793" t="n">
        <v>2.648</v>
      </c>
      <c r="L54" s="793" t="n">
        <v>2.987</v>
      </c>
      <c r="M54" s="793" t="n">
        <v>3.721</v>
      </c>
      <c r="N54" s="793" t="n">
        <v>4.136</v>
      </c>
      <c r="O54" s="794" t="n">
        <v>4.50789683226098</v>
      </c>
      <c r="P54" s="793" t="n">
        <v>4.78108973651192</v>
      </c>
      <c r="Q54" s="793" t="n">
        <v>10.0110376287277</v>
      </c>
      <c r="R54" s="793" t="n">
        <v>8.64943886028607</v>
      </c>
      <c r="S54" s="793" t="n">
        <v>11.3872036418971</v>
      </c>
      <c r="T54" s="793" t="n">
        <v>10.6476943160452</v>
      </c>
      <c r="U54" s="793" t="n">
        <v>13.60307</v>
      </c>
      <c r="V54" s="793" t="n">
        <v>39.53</v>
      </c>
      <c r="W54" s="795" t="n">
        <v>44.109</v>
      </c>
      <c r="X54" s="793" t="n">
        <v>87.96</v>
      </c>
      <c r="Y54" s="793" t="n">
        <v>116.829</v>
      </c>
      <c r="Z54" s="795" t="n">
        <v>89.848</v>
      </c>
      <c r="AA54" s="795" t="n">
        <v>112.767</v>
      </c>
      <c r="AB54" s="795" t="n">
        <v>96.88</v>
      </c>
      <c r="AC54" s="795" t="n">
        <v>127.701</v>
      </c>
      <c r="AD54" s="795" t="n">
        <v>115.023</v>
      </c>
      <c r="AE54" s="795" t="n">
        <v>123.657</v>
      </c>
      <c r="AF54" s="796" t="n">
        <v>124.918</v>
      </c>
    </row>
    <row r="55" customFormat="false" ht="30.2" hidden="false" customHeight="true" outlineLevel="0" collapsed="false">
      <c r="A55" s="792" t="s">
        <v>392</v>
      </c>
      <c r="B55" s="793" t="n">
        <v>522.612</v>
      </c>
      <c r="C55" s="793" t="n">
        <v>560.61</v>
      </c>
      <c r="D55" s="793" t="n">
        <v>525.689</v>
      </c>
      <c r="E55" s="793" t="n">
        <v>504.502</v>
      </c>
      <c r="F55" s="793" t="n">
        <v>482.55</v>
      </c>
      <c r="G55" s="793" t="n">
        <v>410.624</v>
      </c>
      <c r="H55" s="793" t="n">
        <v>512.983</v>
      </c>
      <c r="I55" s="793" t="n">
        <v>374.787</v>
      </c>
      <c r="J55" s="793" t="n">
        <v>379.143</v>
      </c>
      <c r="K55" s="793" t="n">
        <v>334.261</v>
      </c>
      <c r="L55" s="793" t="n">
        <v>284.836</v>
      </c>
      <c r="M55" s="793" t="n">
        <v>344.112</v>
      </c>
      <c r="N55" s="793" t="n">
        <v>302.798</v>
      </c>
      <c r="O55" s="794" t="n">
        <v>297.082</v>
      </c>
      <c r="P55" s="793" t="n">
        <v>264.919</v>
      </c>
      <c r="Q55" s="793" t="n">
        <v>262.63</v>
      </c>
      <c r="R55" s="793" t="n">
        <v>277.255</v>
      </c>
      <c r="S55" s="793" t="n">
        <v>166.859</v>
      </c>
      <c r="T55" s="793" t="n">
        <v>247.837</v>
      </c>
      <c r="U55" s="793" t="n">
        <v>209.375</v>
      </c>
      <c r="V55" s="793" t="n">
        <v>212.247</v>
      </c>
      <c r="W55" s="795" t="n">
        <v>178.294</v>
      </c>
      <c r="X55" s="793" t="n">
        <v>192.781</v>
      </c>
      <c r="Y55" s="793" t="n">
        <v>207.225</v>
      </c>
      <c r="Z55" s="795" t="n">
        <v>176.372</v>
      </c>
      <c r="AA55" s="795" t="n">
        <v>170.412</v>
      </c>
      <c r="AB55" s="795" t="n">
        <v>165.912</v>
      </c>
      <c r="AC55" s="795" t="n">
        <v>167.453</v>
      </c>
      <c r="AD55" s="795" t="n">
        <v>128.833</v>
      </c>
      <c r="AE55" s="795" t="n">
        <v>117.744</v>
      </c>
      <c r="AF55" s="796" t="n">
        <v>111.459613</v>
      </c>
    </row>
    <row r="56" customFormat="false" ht="30.2" hidden="false" customHeight="true" outlineLevel="0" collapsed="false">
      <c r="A56" s="792" t="s">
        <v>379</v>
      </c>
      <c r="B56" s="793" t="n">
        <v>118.21</v>
      </c>
      <c r="C56" s="793" t="n">
        <v>135.823</v>
      </c>
      <c r="D56" s="793" t="n">
        <v>136.043</v>
      </c>
      <c r="E56" s="793" t="n">
        <v>139.114</v>
      </c>
      <c r="F56" s="793" t="n">
        <v>141.467</v>
      </c>
      <c r="G56" s="793" t="n">
        <v>147.278</v>
      </c>
      <c r="H56" s="793" t="n">
        <v>133.398</v>
      </c>
      <c r="I56" s="793" t="n">
        <v>138.13</v>
      </c>
      <c r="J56" s="793" t="n">
        <v>137.368</v>
      </c>
      <c r="K56" s="793" t="n">
        <v>134.568</v>
      </c>
      <c r="L56" s="793" t="n">
        <v>130.415</v>
      </c>
      <c r="M56" s="793" t="n">
        <v>121.347</v>
      </c>
      <c r="N56" s="793" t="n">
        <v>119.911</v>
      </c>
      <c r="O56" s="794" t="n">
        <v>119.394</v>
      </c>
      <c r="P56" s="793" t="n">
        <v>130.603</v>
      </c>
      <c r="Q56" s="793" t="n">
        <v>129.868</v>
      </c>
      <c r="R56" s="793" t="n">
        <v>122.358</v>
      </c>
      <c r="S56" s="793" t="n">
        <v>120.898</v>
      </c>
      <c r="T56" s="793" t="n">
        <v>122.215</v>
      </c>
      <c r="U56" s="793" t="n">
        <v>125.653</v>
      </c>
      <c r="V56" s="793" t="n">
        <v>126.644</v>
      </c>
      <c r="W56" s="795" t="n">
        <v>123.337</v>
      </c>
      <c r="X56" s="795" t="n">
        <v>116.155</v>
      </c>
      <c r="Y56" s="795" t="n">
        <v>120.243</v>
      </c>
      <c r="Z56" s="795" t="n">
        <v>123.362</v>
      </c>
      <c r="AA56" s="795" t="n">
        <v>133.882</v>
      </c>
      <c r="AB56" s="795" t="n">
        <v>140.991</v>
      </c>
      <c r="AC56" s="795" t="n">
        <v>134.714</v>
      </c>
      <c r="AD56" s="795" t="n">
        <v>129.168</v>
      </c>
      <c r="AE56" s="795" t="n">
        <v>135.549</v>
      </c>
      <c r="AF56" s="796" t="n">
        <v>135.156983</v>
      </c>
    </row>
    <row r="57" customFormat="false" ht="30.2" hidden="false" customHeight="true" outlineLevel="0" collapsed="false">
      <c r="A57" s="792" t="s">
        <v>380</v>
      </c>
      <c r="B57" s="793" t="n">
        <v>288.97</v>
      </c>
      <c r="C57" s="793" t="n">
        <v>331.7</v>
      </c>
      <c r="D57" s="793" t="n">
        <v>327.085</v>
      </c>
      <c r="E57" s="793" t="n">
        <v>344.115</v>
      </c>
      <c r="F57" s="793" t="n">
        <v>343.417</v>
      </c>
      <c r="G57" s="793" t="n">
        <v>398.501</v>
      </c>
      <c r="H57" s="793" t="n">
        <v>493.973</v>
      </c>
      <c r="I57" s="793" t="n">
        <v>473.201</v>
      </c>
      <c r="J57" s="793" t="n">
        <v>475.723</v>
      </c>
      <c r="K57" s="793" t="n">
        <v>469.629</v>
      </c>
      <c r="L57" s="793" t="n">
        <v>444.526</v>
      </c>
      <c r="M57" s="793" t="n">
        <v>505.364</v>
      </c>
      <c r="N57" s="793" t="n">
        <v>506.126</v>
      </c>
      <c r="O57" s="794" t="n">
        <v>379.759</v>
      </c>
      <c r="P57" s="793" t="n">
        <v>377.81</v>
      </c>
      <c r="Q57" s="793" t="n">
        <v>368.625045606688</v>
      </c>
      <c r="R57" s="793" t="n">
        <v>461.189690695692</v>
      </c>
      <c r="S57" s="793" t="n">
        <v>393.213869052373</v>
      </c>
      <c r="T57" s="793" t="n">
        <v>416.729833694086</v>
      </c>
      <c r="U57" s="793" t="n">
        <v>392.806017934934</v>
      </c>
      <c r="V57" s="793" t="n">
        <v>425.397</v>
      </c>
      <c r="W57" s="793" t="n">
        <v>390.362</v>
      </c>
      <c r="X57" s="793" t="n">
        <v>363.724</v>
      </c>
      <c r="Y57" s="793" t="n">
        <v>411.062</v>
      </c>
      <c r="Z57" s="793" t="n">
        <v>388.579</v>
      </c>
      <c r="AA57" s="793" t="n">
        <v>408.812</v>
      </c>
      <c r="AB57" s="793" t="n">
        <v>401.865</v>
      </c>
      <c r="AC57" s="793" t="n">
        <v>390.787</v>
      </c>
      <c r="AD57" s="795" t="n">
        <v>365.571</v>
      </c>
      <c r="AE57" s="795" t="n">
        <v>380.613</v>
      </c>
      <c r="AF57" s="796" t="n">
        <v>352.94278</v>
      </c>
    </row>
    <row r="58" customFormat="false" ht="30.2" hidden="false" customHeight="true" outlineLevel="0" collapsed="false">
      <c r="A58" s="792" t="s">
        <v>394</v>
      </c>
      <c r="B58" s="793" t="n">
        <v>263.377</v>
      </c>
      <c r="C58" s="793" t="n">
        <v>304.284</v>
      </c>
      <c r="D58" s="793" t="n">
        <v>304.943</v>
      </c>
      <c r="E58" s="793" t="n">
        <v>328.887</v>
      </c>
      <c r="F58" s="793" t="n">
        <v>333.813</v>
      </c>
      <c r="G58" s="793" t="n">
        <v>397.589</v>
      </c>
      <c r="H58" s="793" t="n">
        <v>493.749</v>
      </c>
      <c r="I58" s="793" t="n">
        <v>473.057</v>
      </c>
      <c r="J58" s="793" t="n">
        <v>475.723</v>
      </c>
      <c r="K58" s="793" t="n">
        <v>469.629</v>
      </c>
      <c r="L58" s="793" t="n">
        <v>444.526</v>
      </c>
      <c r="M58" s="793" t="n">
        <v>505.364</v>
      </c>
      <c r="N58" s="793" t="n">
        <v>506.126</v>
      </c>
      <c r="O58" s="794" t="n">
        <v>379.759</v>
      </c>
      <c r="P58" s="793" t="n">
        <v>377.81</v>
      </c>
      <c r="Q58" s="793" t="n">
        <v>368.625045606688</v>
      </c>
      <c r="R58" s="793" t="n">
        <v>461.189690695692</v>
      </c>
      <c r="S58" s="793" t="n">
        <v>393.213869052373</v>
      </c>
      <c r="T58" s="793" t="n">
        <v>416.729833694086</v>
      </c>
      <c r="U58" s="793" t="n">
        <v>392.806017934934</v>
      </c>
      <c r="V58" s="793" t="n">
        <v>425.397</v>
      </c>
      <c r="W58" s="795" t="n">
        <v>390.362</v>
      </c>
      <c r="X58" s="793" t="n">
        <v>363.724</v>
      </c>
      <c r="Y58" s="793" t="n">
        <v>411.062</v>
      </c>
      <c r="Z58" s="795" t="n">
        <v>388.579</v>
      </c>
      <c r="AA58" s="795" t="n">
        <v>408.812</v>
      </c>
      <c r="AB58" s="795" t="n">
        <v>401.865</v>
      </c>
      <c r="AC58" s="795" t="n">
        <v>390.787</v>
      </c>
      <c r="AD58" s="795" t="n">
        <v>365.571</v>
      </c>
      <c r="AE58" s="795" t="n">
        <v>380.613</v>
      </c>
      <c r="AF58" s="796" t="n">
        <v>352.94278</v>
      </c>
    </row>
    <row r="59" customFormat="false" ht="30.2" hidden="false" customHeight="true" outlineLevel="0" collapsed="false">
      <c r="A59" s="792" t="s">
        <v>313</v>
      </c>
      <c r="B59" s="793" t="n">
        <v>418.925</v>
      </c>
      <c r="C59" s="793" t="n">
        <v>421.631</v>
      </c>
      <c r="D59" s="793" t="n">
        <v>425.096</v>
      </c>
      <c r="E59" s="793" t="n">
        <v>430.429</v>
      </c>
      <c r="F59" s="793" t="n">
        <v>435.608</v>
      </c>
      <c r="G59" s="793" t="n">
        <v>446.81</v>
      </c>
      <c r="H59" s="793" t="n">
        <v>454.64</v>
      </c>
      <c r="I59" s="793" t="n">
        <v>457.72</v>
      </c>
      <c r="J59" s="793" t="n">
        <v>465.39</v>
      </c>
      <c r="K59" s="793" t="n">
        <v>465.018</v>
      </c>
      <c r="L59" s="793" t="n">
        <v>504.083</v>
      </c>
      <c r="M59" s="793" t="n">
        <v>486.029</v>
      </c>
      <c r="N59" s="793" t="n">
        <v>500.544</v>
      </c>
      <c r="O59" s="794" t="n">
        <v>489.323</v>
      </c>
      <c r="P59" s="793" t="n">
        <v>486.99</v>
      </c>
      <c r="Q59" s="793" t="n">
        <v>474.0696</v>
      </c>
      <c r="R59" s="793" t="n">
        <v>492.3936</v>
      </c>
      <c r="S59" s="793" t="n">
        <v>479.714</v>
      </c>
      <c r="T59" s="793" t="n">
        <v>488.437</v>
      </c>
      <c r="U59" s="793" t="n">
        <v>504.929</v>
      </c>
      <c r="V59" s="793" t="n">
        <v>529.499</v>
      </c>
      <c r="W59" s="795" t="n">
        <v>507.152</v>
      </c>
      <c r="X59" s="793" t="n">
        <v>532.712</v>
      </c>
      <c r="Y59" s="793" t="n">
        <v>543.485</v>
      </c>
      <c r="Z59" s="795" t="n">
        <v>513.997</v>
      </c>
      <c r="AA59" s="795" t="n">
        <v>539.555</v>
      </c>
      <c r="AB59" s="795" t="n">
        <v>543.68</v>
      </c>
      <c r="AC59" s="795" t="n">
        <v>542.588</v>
      </c>
      <c r="AD59" s="795" t="n">
        <v>536.184</v>
      </c>
      <c r="AE59" s="795" t="n">
        <v>519.026</v>
      </c>
      <c r="AF59" s="796" t="n">
        <v>522.689142</v>
      </c>
    </row>
    <row r="60" customFormat="false" ht="30.2" hidden="false" customHeight="true" outlineLevel="0" collapsed="false">
      <c r="A60" s="792" t="s">
        <v>368</v>
      </c>
      <c r="B60" s="793" t="n">
        <v>122.252</v>
      </c>
      <c r="C60" s="793" t="n">
        <v>126.6</v>
      </c>
      <c r="D60" s="793" t="n">
        <v>122.85</v>
      </c>
      <c r="E60" s="793" t="n">
        <v>122.75</v>
      </c>
      <c r="F60" s="793" t="n">
        <v>113.95</v>
      </c>
      <c r="G60" s="793" t="n">
        <v>124.916</v>
      </c>
      <c r="H60" s="793" t="n">
        <v>112.69</v>
      </c>
      <c r="I60" s="793" t="n">
        <v>107.231</v>
      </c>
      <c r="J60" s="793" t="n">
        <v>107.8</v>
      </c>
      <c r="K60" s="793" t="n">
        <v>100.624</v>
      </c>
      <c r="L60" s="793" t="n">
        <v>90.68</v>
      </c>
      <c r="M60" s="793" t="n">
        <v>91.2</v>
      </c>
      <c r="N60" s="793" t="n">
        <v>92.664</v>
      </c>
      <c r="O60" s="794" t="n">
        <v>165.275</v>
      </c>
      <c r="P60" s="793" t="n">
        <v>178.786</v>
      </c>
      <c r="Q60" s="793" t="n">
        <v>183.094</v>
      </c>
      <c r="R60" s="793" t="n">
        <v>160.587</v>
      </c>
      <c r="S60" s="793" t="n">
        <v>120.725</v>
      </c>
      <c r="T60" s="793" t="n">
        <v>141.599</v>
      </c>
      <c r="U60" s="793" t="n">
        <v>99.367</v>
      </c>
      <c r="V60" s="793" t="n">
        <v>136.631</v>
      </c>
      <c r="W60" s="795" t="n">
        <v>86.347</v>
      </c>
      <c r="X60" s="793" t="n">
        <v>47.755</v>
      </c>
      <c r="Y60" s="793" t="n">
        <v>60.762</v>
      </c>
      <c r="Z60" s="795" t="n">
        <v>55.548</v>
      </c>
      <c r="AA60" s="795" t="n">
        <v>57.953</v>
      </c>
      <c r="AB60" s="795" t="n">
        <v>45.584</v>
      </c>
      <c r="AC60" s="795" t="n">
        <v>52.985</v>
      </c>
      <c r="AD60" s="795" t="n">
        <v>23.479</v>
      </c>
      <c r="AE60" s="795" t="n">
        <v>38.248</v>
      </c>
      <c r="AF60" s="796" t="n">
        <v>25.582297</v>
      </c>
    </row>
    <row r="61" customFormat="false" ht="30.2" hidden="false" customHeight="true" outlineLevel="0" collapsed="false">
      <c r="A61" s="797" t="s">
        <v>308</v>
      </c>
      <c r="B61" s="799" t="n">
        <v>1759.453</v>
      </c>
      <c r="C61" s="799" t="n">
        <v>1760.914</v>
      </c>
      <c r="D61" s="799" t="n">
        <v>1643.984</v>
      </c>
      <c r="E61" s="799" t="n">
        <v>1624.897</v>
      </c>
      <c r="F61" s="799" t="n">
        <v>1556.36</v>
      </c>
      <c r="G61" s="799" t="n">
        <v>1579.369</v>
      </c>
      <c r="H61" s="799" t="n">
        <v>1746.826</v>
      </c>
      <c r="I61" s="799" t="n">
        <v>1598.052</v>
      </c>
      <c r="J61" s="799" t="n">
        <v>1587.979</v>
      </c>
      <c r="K61" s="799" t="n">
        <v>1523.18</v>
      </c>
      <c r="L61" s="799" t="n">
        <v>1477.642</v>
      </c>
      <c r="M61" s="799" t="n">
        <v>1570.725</v>
      </c>
      <c r="N61" s="799" t="n">
        <v>1543.972</v>
      </c>
      <c r="O61" s="799" t="n">
        <v>1465.36389683226</v>
      </c>
      <c r="P61" s="799" t="n">
        <v>1451.94848473651</v>
      </c>
      <c r="Q61" s="799" t="n">
        <v>1436.88817723542</v>
      </c>
      <c r="R61" s="799" t="n">
        <v>1535.12100555598</v>
      </c>
      <c r="S61" s="799" t="n">
        <v>1308.20920569427</v>
      </c>
      <c r="T61" s="799" t="n">
        <v>1442.91840801013</v>
      </c>
      <c r="U61" s="799" t="n">
        <v>1355.37741393493</v>
      </c>
      <c r="V61" s="799" t="n">
        <v>1482.507</v>
      </c>
      <c r="W61" s="800" t="n">
        <v>1346.115</v>
      </c>
      <c r="X61" s="799" t="n">
        <v>1345.366</v>
      </c>
      <c r="Y61" s="799" t="n">
        <v>1460.322</v>
      </c>
      <c r="Z61" s="799" t="n">
        <v>1349.829</v>
      </c>
      <c r="AA61" s="799" t="n">
        <v>1427.755</v>
      </c>
      <c r="AB61" s="799" t="n">
        <v>1395.988</v>
      </c>
      <c r="AC61" s="799" t="n">
        <v>1416.964</v>
      </c>
      <c r="AD61" s="800" t="n">
        <v>1299.096</v>
      </c>
      <c r="AE61" s="800" t="n">
        <v>1314.906</v>
      </c>
      <c r="AF61" s="801" t="n">
        <v>1272.809854</v>
      </c>
      <c r="AG61" s="802"/>
    </row>
    <row r="62" customFormat="false" ht="15.75" hidden="false" customHeight="false" outlineLevel="0" collapsed="false">
      <c r="A62" s="715"/>
      <c r="B62" s="824"/>
      <c r="C62" s="824"/>
      <c r="D62" s="824"/>
      <c r="E62" s="824"/>
      <c r="F62" s="824"/>
      <c r="G62" s="824"/>
      <c r="H62" s="824"/>
      <c r="I62" s="824"/>
      <c r="J62" s="824"/>
      <c r="K62" s="824"/>
      <c r="L62" s="824"/>
      <c r="M62" s="824"/>
      <c r="N62" s="824"/>
      <c r="O62" s="825"/>
      <c r="P62" s="824"/>
      <c r="Q62" s="824"/>
      <c r="R62" s="824"/>
      <c r="S62" s="824"/>
      <c r="T62" s="824"/>
      <c r="U62" s="824"/>
      <c r="V62" s="824"/>
      <c r="W62" s="824"/>
      <c r="X62" s="824"/>
      <c r="Y62" s="824"/>
      <c r="Z62" s="824"/>
    </row>
    <row r="63" customFormat="false" ht="15.75" hidden="false" customHeight="false" outlineLevel="0" collapsed="false">
      <c r="A63" s="86" t="s">
        <v>373</v>
      </c>
      <c r="B63" s="826"/>
      <c r="C63" s="826"/>
      <c r="D63" s="826"/>
      <c r="E63" s="826"/>
      <c r="F63" s="826"/>
      <c r="G63" s="826"/>
      <c r="H63" s="826"/>
      <c r="I63" s="826"/>
      <c r="J63" s="826"/>
      <c r="K63" s="826"/>
      <c r="L63" s="826"/>
      <c r="M63" s="826"/>
      <c r="N63" s="826"/>
      <c r="O63" s="827"/>
      <c r="P63" s="826"/>
      <c r="Q63" s="826"/>
      <c r="R63" s="826"/>
      <c r="S63" s="826"/>
      <c r="T63" s="826"/>
      <c r="U63" s="826"/>
      <c r="V63" s="826"/>
      <c r="W63" s="826"/>
      <c r="X63" s="826"/>
      <c r="Y63" s="826"/>
      <c r="Z63" s="826"/>
    </row>
    <row r="64" customFormat="false" ht="15.75" hidden="false" customHeight="false" outlineLevel="0" collapsed="false">
      <c r="A64" s="418" t="s">
        <v>395</v>
      </c>
      <c r="B64" s="778"/>
      <c r="C64" s="778"/>
      <c r="D64" s="778"/>
      <c r="E64" s="778"/>
      <c r="F64" s="778"/>
      <c r="G64" s="778"/>
      <c r="H64" s="778"/>
      <c r="I64" s="778"/>
      <c r="J64" s="778"/>
      <c r="O64" s="828"/>
      <c r="P64" s="632"/>
      <c r="Q64" s="632"/>
      <c r="R64" s="829"/>
      <c r="S64" s="632"/>
      <c r="T64" s="632"/>
      <c r="U64" s="632"/>
      <c r="V64" s="632"/>
      <c r="W64" s="632"/>
      <c r="AA64" s="632"/>
      <c r="AB64" s="632"/>
    </row>
    <row r="65" customFormat="false" ht="15.75" hidden="false" customHeight="false" outlineLevel="0" collapsed="false">
      <c r="A65" s="778"/>
      <c r="B65" s="778"/>
      <c r="C65" s="778"/>
      <c r="D65" s="778"/>
      <c r="E65" s="778"/>
      <c r="F65" s="778"/>
      <c r="G65" s="778"/>
      <c r="H65" s="778"/>
      <c r="I65" s="778"/>
      <c r="J65" s="778"/>
      <c r="U65" s="632"/>
    </row>
    <row r="66" customFormat="false" ht="15.75" hidden="false" customHeight="false" outlineLevel="0" collapsed="false">
      <c r="A66" s="0"/>
      <c r="B66" s="830"/>
      <c r="C66" s="0"/>
      <c r="D66" s="0"/>
      <c r="E66" s="0"/>
      <c r="F66" s="0"/>
      <c r="G66" s="0"/>
      <c r="H66" s="0"/>
      <c r="I66" s="0"/>
      <c r="J66" s="0"/>
      <c r="K66" s="0"/>
      <c r="L66" s="0"/>
      <c r="M66" s="0"/>
      <c r="N66" s="0"/>
      <c r="O66" s="179"/>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8" hidden="false" customHeight="true" outlineLevel="0" collapsed="false">
      <c r="A67" s="0"/>
      <c r="B67" s="830"/>
      <c r="C67" s="830"/>
      <c r="D67" s="830"/>
      <c r="E67" s="830"/>
      <c r="F67" s="830"/>
      <c r="G67" s="830"/>
      <c r="H67" s="830"/>
      <c r="I67" s="830"/>
      <c r="J67" s="830"/>
      <c r="K67" s="830"/>
      <c r="L67" s="830"/>
      <c r="M67" s="830"/>
      <c r="N67" s="830"/>
      <c r="O67" s="831"/>
      <c r="P67" s="830"/>
      <c r="Q67" s="830"/>
      <c r="R67" s="830"/>
      <c r="S67" s="830"/>
      <c r="T67" s="830"/>
      <c r="U67" s="830"/>
      <c r="V67" s="830"/>
      <c r="W67" s="830"/>
      <c r="X67" s="830"/>
      <c r="Y67" s="830"/>
      <c r="Z67" s="830"/>
      <c r="AA67" s="830"/>
      <c r="AB67" s="830"/>
      <c r="AC67" s="830"/>
      <c r="AD67" s="830"/>
      <c r="AE67" s="830"/>
      <c r="AF67" s="83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8" hidden="false" customHeight="true" outlineLevel="0" collapsed="false">
      <c r="A68" s="0"/>
      <c r="B68" s="832"/>
      <c r="C68" s="832"/>
      <c r="D68" s="832"/>
      <c r="E68" s="832"/>
      <c r="F68" s="832"/>
      <c r="G68" s="832"/>
      <c r="H68" s="832"/>
      <c r="I68" s="832"/>
      <c r="J68" s="832"/>
      <c r="K68" s="832"/>
      <c r="L68" s="832"/>
      <c r="M68" s="832"/>
      <c r="N68" s="832"/>
      <c r="O68" s="833"/>
      <c r="P68" s="832"/>
      <c r="Q68" s="832"/>
      <c r="R68" s="832"/>
      <c r="S68" s="832"/>
      <c r="T68" s="832"/>
      <c r="U68" s="832"/>
      <c r="V68" s="832"/>
      <c r="W68" s="832"/>
      <c r="X68" s="832"/>
      <c r="Y68" s="832"/>
      <c r="Z68" s="832"/>
      <c r="AA68" s="832"/>
      <c r="AB68" s="832"/>
      <c r="AC68" s="832"/>
      <c r="AD68" s="832"/>
      <c r="AE68" s="832"/>
      <c r="AF68" s="832"/>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8" hidden="false" customHeight="true" outlineLevel="0" collapsed="false">
      <c r="A69" s="0"/>
      <c r="B69" s="834"/>
      <c r="C69" s="835"/>
      <c r="D69" s="835"/>
      <c r="E69" s="835"/>
      <c r="F69" s="836"/>
      <c r="G69" s="835"/>
      <c r="H69" s="835"/>
      <c r="I69" s="835"/>
      <c r="J69" s="835"/>
      <c r="K69" s="835"/>
      <c r="L69" s="835"/>
      <c r="M69" s="835"/>
      <c r="N69" s="835"/>
      <c r="O69" s="837"/>
      <c r="P69" s="835"/>
      <c r="Q69" s="835"/>
      <c r="R69" s="835"/>
      <c r="S69" s="835"/>
      <c r="T69" s="835"/>
      <c r="U69" s="835"/>
      <c r="V69" s="835"/>
      <c r="W69" s="835"/>
      <c r="X69" s="835"/>
      <c r="Y69" s="835"/>
      <c r="Z69" s="835"/>
      <c r="AA69" s="835"/>
      <c r="AB69" s="835"/>
      <c r="AC69" s="835"/>
      <c r="AD69" s="835"/>
      <c r="AE69" s="835"/>
      <c r="AF69" s="835"/>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8" hidden="false" customHeight="true" outlineLevel="0" collapsed="false">
      <c r="A70" s="0"/>
      <c r="B70" s="0"/>
      <c r="C70" s="0"/>
      <c r="D70" s="0"/>
      <c r="E70" s="0"/>
      <c r="F70" s="0"/>
      <c r="G70" s="0"/>
      <c r="H70" s="0"/>
      <c r="I70" s="0"/>
      <c r="J70" s="0"/>
      <c r="K70" s="0"/>
      <c r="L70" s="0"/>
      <c r="M70" s="0"/>
      <c r="N70" s="0"/>
      <c r="O70" s="179"/>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8" hidden="false" customHeight="true" outlineLevel="0" collapsed="false">
      <c r="A71" s="0"/>
      <c r="B71" s="830"/>
      <c r="C71" s="830"/>
      <c r="D71" s="830"/>
      <c r="E71" s="830"/>
      <c r="F71" s="830"/>
      <c r="G71" s="830"/>
      <c r="H71" s="830"/>
      <c r="I71" s="830"/>
      <c r="J71" s="830"/>
      <c r="K71" s="830"/>
      <c r="L71" s="830"/>
      <c r="M71" s="830"/>
      <c r="N71" s="830"/>
      <c r="O71" s="831"/>
      <c r="P71" s="830"/>
      <c r="Q71" s="830"/>
      <c r="R71" s="830"/>
      <c r="S71" s="830"/>
      <c r="T71" s="830"/>
      <c r="U71" s="830"/>
      <c r="V71" s="830"/>
      <c r="W71" s="830"/>
      <c r="X71" s="830"/>
      <c r="Y71" s="830"/>
      <c r="Z71" s="830"/>
      <c r="AA71" s="830"/>
      <c r="AB71" s="830"/>
      <c r="AC71" s="830"/>
      <c r="AD71" s="830"/>
      <c r="AE71" s="830"/>
      <c r="AF71" s="83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8" hidden="false" customHeight="true" outlineLevel="0" collapsed="false">
      <c r="A72" s="0"/>
      <c r="B72" s="0"/>
      <c r="C72" s="0"/>
      <c r="D72" s="0"/>
      <c r="E72" s="0"/>
      <c r="F72" s="0"/>
      <c r="G72" s="0"/>
      <c r="H72" s="0"/>
      <c r="I72" s="0"/>
      <c r="J72" s="0"/>
      <c r="K72" s="0"/>
      <c r="L72" s="0"/>
      <c r="M72" s="0"/>
      <c r="N72" s="0"/>
      <c r="O72" s="179"/>
      <c r="P72" s="179"/>
      <c r="Q72" s="179"/>
      <c r="R72" s="179"/>
      <c r="S72" s="179"/>
      <c r="T72" s="179"/>
      <c r="U72" s="179"/>
      <c r="V72" s="179"/>
      <c r="W72" s="179"/>
      <c r="X72" s="179"/>
      <c r="Y72" s="179"/>
      <c r="Z72" s="179"/>
      <c r="AA72" s="179"/>
      <c r="AB72" s="179"/>
      <c r="AC72" s="179"/>
      <c r="AD72" s="179"/>
      <c r="AE72" s="179"/>
      <c r="AF72" s="179"/>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8" hidden="false" customHeight="true" outlineLevel="0" collapsed="false">
      <c r="A73" s="0"/>
      <c r="B73" s="804"/>
      <c r="C73" s="804"/>
      <c r="D73" s="804"/>
      <c r="E73" s="804"/>
      <c r="F73" s="804"/>
      <c r="G73" s="804"/>
      <c r="H73" s="804"/>
      <c r="I73" s="804"/>
      <c r="J73" s="804"/>
      <c r="K73" s="804"/>
      <c r="L73" s="804"/>
      <c r="M73" s="804"/>
      <c r="N73" s="804"/>
      <c r="O73" s="805"/>
      <c r="P73" s="804"/>
      <c r="Q73" s="804"/>
      <c r="R73" s="804"/>
      <c r="S73" s="804"/>
      <c r="T73" s="804"/>
      <c r="U73" s="804"/>
      <c r="V73" s="804"/>
      <c r="W73" s="804"/>
      <c r="X73" s="804"/>
      <c r="Y73" s="804"/>
      <c r="Z73" s="804"/>
      <c r="AA73" s="804"/>
      <c r="AB73" s="804"/>
      <c r="AC73" s="804"/>
      <c r="AD73" s="804"/>
      <c r="AE73" s="804"/>
      <c r="AF73" s="804"/>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8" hidden="false" customHeight="true" outlineLevel="0" collapsed="false">
      <c r="A74" s="0"/>
      <c r="B74" s="0"/>
      <c r="C74" s="0"/>
      <c r="D74" s="0"/>
      <c r="E74" s="0"/>
      <c r="F74" s="0"/>
      <c r="G74" s="0"/>
      <c r="H74" s="0"/>
      <c r="I74" s="0"/>
      <c r="J74" s="0"/>
      <c r="K74" s="0"/>
      <c r="L74" s="0"/>
      <c r="M74" s="0"/>
      <c r="N74" s="0"/>
      <c r="O74" s="179"/>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18" hidden="false" customHeight="true" outlineLevel="0" collapsed="false">
      <c r="A75" s="0"/>
      <c r="B75" s="0"/>
      <c r="C75" s="0"/>
      <c r="D75" s="0"/>
      <c r="E75" s="0"/>
      <c r="F75" s="0"/>
      <c r="G75" s="0"/>
      <c r="H75" s="0"/>
      <c r="I75" s="0"/>
      <c r="J75" s="0"/>
      <c r="K75" s="0"/>
      <c r="L75" s="0"/>
      <c r="M75" s="0"/>
      <c r="N75" s="0"/>
      <c r="O75" s="179"/>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8" hidden="false" customHeight="true" outlineLevel="0" collapsed="false">
      <c r="A76" s="0"/>
      <c r="B76" s="0"/>
      <c r="C76" s="0"/>
      <c r="D76" s="0"/>
      <c r="E76" s="0"/>
      <c r="F76" s="0"/>
      <c r="G76" s="0"/>
      <c r="H76" s="0"/>
      <c r="I76" s="0"/>
      <c r="J76" s="0"/>
      <c r="K76" s="0"/>
      <c r="L76" s="0"/>
      <c r="M76" s="0"/>
      <c r="N76" s="0"/>
      <c r="O76" s="179"/>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8" hidden="false" customHeight="true" outlineLevel="0" collapsed="false">
      <c r="A77" s="0"/>
      <c r="B77" s="0"/>
      <c r="C77" s="0"/>
      <c r="D77" s="0"/>
      <c r="E77" s="0"/>
      <c r="F77" s="0"/>
      <c r="G77" s="0"/>
      <c r="H77" s="0"/>
      <c r="I77" s="0"/>
      <c r="J77" s="0"/>
      <c r="K77" s="0"/>
      <c r="L77" s="0"/>
      <c r="M77" s="0"/>
      <c r="N77" s="0"/>
      <c r="O77" s="179"/>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5.75" hidden="false" customHeight="false" outlineLevel="0" collapsed="false">
      <c r="A78" s="0"/>
      <c r="B78" s="0"/>
      <c r="C78" s="0"/>
      <c r="D78" s="0"/>
      <c r="E78" s="0"/>
      <c r="F78" s="0"/>
      <c r="G78" s="0"/>
      <c r="H78" s="0"/>
      <c r="I78" s="0"/>
      <c r="J78" s="0"/>
      <c r="K78" s="0"/>
      <c r="L78" s="0"/>
      <c r="M78" s="0"/>
      <c r="N78" s="0"/>
      <c r="O78" s="179"/>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5.75" hidden="false" customHeight="false" outlineLevel="0" collapsed="false">
      <c r="A79" s="778"/>
      <c r="B79" s="778"/>
      <c r="C79" s="778"/>
      <c r="D79" s="778"/>
      <c r="E79" s="778"/>
      <c r="F79" s="778"/>
      <c r="G79" s="778"/>
      <c r="H79" s="778"/>
      <c r="I79" s="778"/>
      <c r="J79" s="778"/>
    </row>
    <row r="80" customFormat="false" ht="15.75" hidden="false" customHeight="false" outlineLevel="0" collapsed="false">
      <c r="A80" s="778"/>
      <c r="B80" s="778"/>
      <c r="C80" s="778"/>
      <c r="D80" s="778"/>
      <c r="E80" s="778"/>
      <c r="F80" s="778"/>
      <c r="G80" s="778"/>
      <c r="H80" s="778"/>
      <c r="I80" s="778"/>
      <c r="J80" s="778"/>
    </row>
    <row r="81" customFormat="false" ht="15.75" hidden="false" customHeight="false" outlineLevel="0" collapsed="false">
      <c r="A81" s="778"/>
      <c r="B81" s="778"/>
      <c r="C81" s="778"/>
      <c r="D81" s="778"/>
      <c r="E81" s="778"/>
      <c r="F81" s="778"/>
      <c r="G81" s="778"/>
      <c r="H81" s="778"/>
      <c r="I81" s="778"/>
      <c r="J81" s="778"/>
    </row>
    <row r="82" customFormat="false" ht="15.75" hidden="false" customHeight="false" outlineLevel="0" collapsed="false">
      <c r="A82" s="778"/>
      <c r="B82" s="778"/>
      <c r="C82" s="778"/>
      <c r="D82" s="778"/>
      <c r="E82" s="778"/>
      <c r="F82" s="778"/>
      <c r="G82" s="778"/>
      <c r="H82" s="778"/>
      <c r="I82" s="778"/>
      <c r="J82" s="778"/>
    </row>
    <row r="83" customFormat="false" ht="15.75" hidden="false" customHeight="false" outlineLevel="0" collapsed="false">
      <c r="A83" s="778"/>
      <c r="B83" s="778"/>
      <c r="C83" s="778"/>
      <c r="D83" s="778"/>
      <c r="E83" s="778"/>
      <c r="F83" s="778"/>
      <c r="G83" s="778"/>
      <c r="H83" s="778"/>
      <c r="I83" s="778"/>
      <c r="J83" s="778"/>
    </row>
    <row r="84" customFormat="false" ht="15.75" hidden="false" customHeight="false" outlineLevel="0" collapsed="false">
      <c r="A84" s="778"/>
      <c r="B84" s="778"/>
      <c r="C84" s="778"/>
      <c r="D84" s="778"/>
      <c r="E84" s="778"/>
      <c r="F84" s="778"/>
      <c r="G84" s="778"/>
      <c r="H84" s="778"/>
      <c r="I84" s="778"/>
      <c r="J84" s="778"/>
    </row>
    <row r="85" customFormat="false" ht="15.75" hidden="false" customHeight="false" outlineLevel="0" collapsed="false">
      <c r="A85" s="778"/>
      <c r="B85" s="778"/>
      <c r="C85" s="778"/>
      <c r="D85" s="778"/>
      <c r="E85" s="778"/>
      <c r="F85" s="778"/>
      <c r="G85" s="778"/>
      <c r="H85" s="778"/>
      <c r="I85" s="778"/>
      <c r="J85" s="778"/>
    </row>
    <row r="86" customFormat="false" ht="15.75" hidden="false" customHeight="false" outlineLevel="0" collapsed="false">
      <c r="A86" s="778"/>
      <c r="B86" s="778"/>
      <c r="C86" s="778"/>
      <c r="D86" s="778"/>
      <c r="E86" s="778"/>
      <c r="F86" s="778"/>
      <c r="G86" s="778"/>
      <c r="H86" s="778"/>
      <c r="I86" s="778"/>
      <c r="J86" s="778"/>
    </row>
    <row r="87" customFormat="false" ht="15.75" hidden="false" customHeight="false" outlineLevel="0" collapsed="false">
      <c r="A87" s="778"/>
      <c r="B87" s="778"/>
      <c r="C87" s="778"/>
      <c r="D87" s="778"/>
      <c r="E87" s="778"/>
      <c r="F87" s="778"/>
      <c r="G87" s="778"/>
      <c r="H87" s="778"/>
      <c r="I87" s="778"/>
      <c r="J87" s="778"/>
    </row>
    <row r="88" customFormat="false" ht="15.75" hidden="false" customHeight="false" outlineLevel="0" collapsed="false">
      <c r="A88" s="778"/>
      <c r="B88" s="778"/>
      <c r="C88" s="778"/>
      <c r="D88" s="778"/>
      <c r="E88" s="778"/>
      <c r="F88" s="778"/>
      <c r="G88" s="778"/>
      <c r="H88" s="778"/>
      <c r="I88" s="778"/>
      <c r="J88" s="778"/>
    </row>
    <row r="89" customFormat="false" ht="15.75" hidden="false" customHeight="false" outlineLevel="0" collapsed="false">
      <c r="A89" s="778"/>
      <c r="B89" s="778"/>
      <c r="C89" s="778"/>
      <c r="D89" s="778"/>
      <c r="E89" s="778"/>
      <c r="F89" s="778"/>
      <c r="G89" s="778"/>
      <c r="H89" s="778"/>
      <c r="I89" s="778"/>
      <c r="J89" s="778"/>
    </row>
    <row r="90" customFormat="false" ht="15.75" hidden="false" customHeight="false" outlineLevel="0" collapsed="false">
      <c r="A90" s="778"/>
      <c r="B90" s="778"/>
      <c r="C90" s="778"/>
      <c r="D90" s="778"/>
      <c r="E90" s="778"/>
      <c r="F90" s="778"/>
      <c r="G90" s="778"/>
      <c r="H90" s="778"/>
      <c r="I90" s="778"/>
      <c r="J90" s="778"/>
    </row>
    <row r="91" customFormat="false" ht="15.75" hidden="false" customHeight="false" outlineLevel="0" collapsed="false">
      <c r="A91" s="778"/>
      <c r="B91" s="778"/>
      <c r="C91" s="778"/>
      <c r="D91" s="778"/>
      <c r="E91" s="778"/>
      <c r="F91" s="778"/>
      <c r="G91" s="778"/>
      <c r="H91" s="778"/>
      <c r="I91" s="778"/>
      <c r="J91" s="778"/>
    </row>
    <row r="92" customFormat="false" ht="15.75" hidden="false" customHeight="false" outlineLevel="0" collapsed="false">
      <c r="A92" s="778"/>
      <c r="B92" s="778"/>
      <c r="C92" s="778"/>
      <c r="D92" s="778"/>
      <c r="E92" s="778"/>
      <c r="F92" s="778"/>
      <c r="G92" s="778"/>
      <c r="H92" s="778"/>
      <c r="I92" s="778"/>
      <c r="J92" s="778"/>
    </row>
    <row r="93" customFormat="false" ht="15.75" hidden="false" customHeight="false" outlineLevel="0" collapsed="false">
      <c r="A93" s="778"/>
      <c r="B93" s="778"/>
      <c r="C93" s="778"/>
      <c r="D93" s="778"/>
      <c r="E93" s="778"/>
      <c r="F93" s="778"/>
      <c r="G93" s="778"/>
      <c r="H93" s="778"/>
      <c r="I93" s="778"/>
      <c r="J93" s="778"/>
    </row>
    <row r="94" customFormat="false" ht="15.75" hidden="false" customHeight="false" outlineLevel="0" collapsed="false">
      <c r="A94" s="778"/>
      <c r="B94" s="778"/>
      <c r="C94" s="778"/>
      <c r="D94" s="778"/>
      <c r="E94" s="778"/>
      <c r="F94" s="778"/>
      <c r="G94" s="778"/>
      <c r="H94" s="778"/>
      <c r="I94" s="778"/>
      <c r="J94" s="778"/>
    </row>
    <row r="95" customFormat="false" ht="15.75" hidden="false" customHeight="false" outlineLevel="0" collapsed="false">
      <c r="A95" s="778"/>
      <c r="B95" s="778"/>
      <c r="C95" s="778"/>
      <c r="D95" s="778"/>
      <c r="E95" s="778"/>
      <c r="F95" s="778"/>
      <c r="G95" s="778"/>
      <c r="H95" s="778"/>
      <c r="I95" s="778"/>
      <c r="J95" s="778"/>
    </row>
    <row r="96" customFormat="false" ht="15.75" hidden="false" customHeight="false" outlineLevel="0" collapsed="false">
      <c r="A96" s="778"/>
      <c r="B96" s="778"/>
      <c r="C96" s="778"/>
      <c r="D96" s="778"/>
      <c r="E96" s="778"/>
      <c r="F96" s="778"/>
      <c r="G96" s="778"/>
      <c r="H96" s="778"/>
      <c r="I96" s="778"/>
      <c r="J96" s="778"/>
    </row>
    <row r="97" customFormat="false" ht="15.75" hidden="false" customHeight="false" outlineLevel="0" collapsed="false">
      <c r="A97" s="778"/>
      <c r="B97" s="778"/>
      <c r="C97" s="778"/>
      <c r="D97" s="778"/>
      <c r="E97" s="778"/>
      <c r="F97" s="778"/>
      <c r="G97" s="778"/>
      <c r="H97" s="778"/>
      <c r="I97" s="778"/>
      <c r="J97" s="778"/>
    </row>
    <row r="98" customFormat="false" ht="15.75" hidden="false" customHeight="false" outlineLevel="0" collapsed="false">
      <c r="A98" s="778"/>
      <c r="B98" s="778"/>
      <c r="C98" s="778"/>
      <c r="D98" s="778"/>
      <c r="E98" s="778"/>
      <c r="F98" s="778"/>
      <c r="G98" s="778"/>
      <c r="H98" s="778"/>
      <c r="I98" s="778"/>
      <c r="J98" s="778"/>
    </row>
    <row r="99" customFormat="false" ht="15.75" hidden="false" customHeight="false" outlineLevel="0" collapsed="false">
      <c r="A99" s="778"/>
      <c r="B99" s="778"/>
      <c r="C99" s="778"/>
      <c r="D99" s="778"/>
      <c r="E99" s="778"/>
      <c r="F99" s="778"/>
      <c r="G99" s="778"/>
      <c r="H99" s="778"/>
      <c r="I99" s="778"/>
      <c r="J99" s="778"/>
    </row>
    <row r="100" customFormat="false" ht="15.75" hidden="false" customHeight="false" outlineLevel="0" collapsed="false">
      <c r="A100" s="778"/>
      <c r="B100" s="778"/>
      <c r="C100" s="778"/>
      <c r="D100" s="778"/>
      <c r="E100" s="778"/>
      <c r="F100" s="778"/>
      <c r="G100" s="778"/>
      <c r="H100" s="778"/>
      <c r="I100" s="778"/>
      <c r="J100" s="778"/>
    </row>
    <row r="101" customFormat="false" ht="15.75" hidden="false" customHeight="false" outlineLevel="0" collapsed="false">
      <c r="A101" s="778"/>
      <c r="B101" s="778"/>
      <c r="C101" s="778"/>
      <c r="D101" s="778"/>
      <c r="E101" s="778"/>
      <c r="F101" s="778"/>
      <c r="G101" s="778"/>
      <c r="H101" s="778"/>
      <c r="I101" s="778"/>
      <c r="J101" s="778"/>
    </row>
    <row r="102" customFormat="false" ht="15.75" hidden="false" customHeight="false" outlineLevel="0" collapsed="false">
      <c r="A102" s="778"/>
      <c r="B102" s="778"/>
      <c r="C102" s="778"/>
      <c r="D102" s="778"/>
      <c r="E102" s="778"/>
      <c r="F102" s="778"/>
      <c r="G102" s="778"/>
      <c r="H102" s="778"/>
      <c r="I102" s="778"/>
      <c r="J102" s="778"/>
    </row>
    <row r="103" customFormat="false" ht="15.75" hidden="false" customHeight="false" outlineLevel="0" collapsed="false">
      <c r="A103" s="778"/>
      <c r="B103" s="778"/>
      <c r="C103" s="778"/>
      <c r="D103" s="778"/>
      <c r="E103" s="778"/>
      <c r="F103" s="778"/>
      <c r="G103" s="778"/>
      <c r="H103" s="778"/>
      <c r="I103" s="778"/>
      <c r="J103" s="778"/>
    </row>
    <row r="104" customFormat="false" ht="15.75" hidden="false" customHeight="false" outlineLevel="0" collapsed="false">
      <c r="A104" s="778"/>
      <c r="B104" s="778"/>
      <c r="C104" s="778"/>
      <c r="D104" s="778"/>
      <c r="E104" s="778"/>
      <c r="F104" s="778"/>
      <c r="G104" s="778"/>
      <c r="H104" s="778"/>
      <c r="I104" s="778"/>
      <c r="J104" s="778"/>
    </row>
    <row r="105" customFormat="false" ht="15.75" hidden="false" customHeight="false" outlineLevel="0" collapsed="false">
      <c r="A105" s="778"/>
      <c r="B105" s="778"/>
      <c r="C105" s="778"/>
      <c r="D105" s="778"/>
      <c r="E105" s="778"/>
      <c r="F105" s="778"/>
      <c r="G105" s="778"/>
      <c r="H105" s="778"/>
      <c r="I105" s="778"/>
      <c r="J105" s="778"/>
    </row>
    <row r="106" customFormat="false" ht="15.75" hidden="false" customHeight="false" outlineLevel="0" collapsed="false">
      <c r="A106" s="778"/>
      <c r="B106" s="778"/>
      <c r="C106" s="778"/>
      <c r="D106" s="778"/>
      <c r="E106" s="778"/>
      <c r="F106" s="778"/>
      <c r="G106" s="778"/>
      <c r="H106" s="778"/>
      <c r="I106" s="778"/>
      <c r="J106" s="778"/>
    </row>
    <row r="107" customFormat="false" ht="15.75" hidden="false" customHeight="false" outlineLevel="0" collapsed="false">
      <c r="A107" s="778"/>
      <c r="B107" s="778"/>
      <c r="C107" s="778"/>
      <c r="D107" s="778"/>
      <c r="E107" s="778"/>
      <c r="F107" s="778"/>
      <c r="G107" s="778"/>
      <c r="H107" s="778"/>
      <c r="I107" s="778"/>
      <c r="J107" s="778"/>
    </row>
    <row r="108" customFormat="false" ht="15.75" hidden="false" customHeight="false" outlineLevel="0" collapsed="false">
      <c r="A108" s="778"/>
      <c r="B108" s="778"/>
      <c r="C108" s="778"/>
      <c r="D108" s="778"/>
      <c r="E108" s="778"/>
      <c r="F108" s="778"/>
      <c r="G108" s="778"/>
      <c r="H108" s="778"/>
      <c r="I108" s="778"/>
      <c r="J108" s="778"/>
    </row>
    <row r="109" customFormat="false" ht="10.5" hidden="false" customHeight="true" outlineLevel="0" collapsed="false">
      <c r="A109" s="778"/>
      <c r="B109" s="778"/>
      <c r="C109" s="778"/>
      <c r="D109" s="778"/>
      <c r="E109" s="778"/>
      <c r="F109" s="778"/>
      <c r="G109" s="778"/>
      <c r="H109" s="778"/>
      <c r="I109" s="778"/>
      <c r="J109" s="778"/>
    </row>
    <row r="110" customFormat="false" ht="15.75" hidden="false" customHeight="false" outlineLevel="0" collapsed="false">
      <c r="A110" s="778"/>
      <c r="B110" s="778"/>
      <c r="C110" s="778"/>
      <c r="D110" s="778"/>
      <c r="E110" s="778"/>
      <c r="F110" s="778"/>
      <c r="G110" s="778"/>
      <c r="H110" s="778"/>
      <c r="I110" s="778"/>
      <c r="J110" s="778"/>
    </row>
    <row r="111" customFormat="false" ht="15.75" hidden="false" customHeight="false" outlineLevel="0" collapsed="false">
      <c r="A111" s="778"/>
      <c r="B111" s="778"/>
      <c r="C111" s="778"/>
      <c r="D111" s="778"/>
      <c r="E111" s="778"/>
      <c r="F111" s="778"/>
      <c r="G111" s="778"/>
      <c r="H111" s="778"/>
      <c r="I111" s="778"/>
      <c r="J111" s="778"/>
    </row>
    <row r="112" customFormat="false" ht="15.75" hidden="false" customHeight="false" outlineLevel="0" collapsed="false">
      <c r="A112" s="778"/>
      <c r="B112" s="778"/>
      <c r="C112" s="778"/>
      <c r="D112" s="778"/>
      <c r="E112" s="778"/>
      <c r="F112" s="778"/>
      <c r="G112" s="778"/>
      <c r="H112" s="778"/>
      <c r="I112" s="778"/>
      <c r="J112" s="778"/>
    </row>
    <row r="113" customFormat="false" ht="15.75" hidden="false" customHeight="false" outlineLevel="0" collapsed="false">
      <c r="A113" s="778"/>
      <c r="B113" s="778"/>
      <c r="C113" s="778"/>
      <c r="D113" s="778"/>
      <c r="E113" s="778"/>
      <c r="F113" s="778"/>
      <c r="G113" s="778"/>
      <c r="H113" s="778"/>
      <c r="I113" s="778"/>
      <c r="J113" s="778"/>
    </row>
    <row r="114" customFormat="false" ht="15.75" hidden="false" customHeight="false" outlineLevel="0" collapsed="false">
      <c r="A114" s="778"/>
      <c r="B114" s="778"/>
      <c r="C114" s="778"/>
      <c r="D114" s="778"/>
      <c r="E114" s="778"/>
      <c r="F114" s="778"/>
      <c r="G114" s="778"/>
      <c r="H114" s="778"/>
      <c r="I114" s="778"/>
      <c r="J114" s="778"/>
    </row>
    <row r="115" customFormat="false" ht="15.75" hidden="false" customHeight="false" outlineLevel="0" collapsed="false">
      <c r="A115" s="778"/>
      <c r="B115" s="778"/>
      <c r="C115" s="778"/>
      <c r="D115" s="778"/>
      <c r="E115" s="778"/>
      <c r="F115" s="778"/>
      <c r="G115" s="778"/>
      <c r="H115" s="778"/>
      <c r="I115" s="778"/>
      <c r="J115" s="778"/>
    </row>
    <row r="116" customFormat="false" ht="15.75" hidden="false" customHeight="false" outlineLevel="0" collapsed="false">
      <c r="A116" s="778"/>
      <c r="B116" s="778"/>
      <c r="C116" s="778"/>
      <c r="D116" s="778"/>
      <c r="E116" s="778"/>
      <c r="F116" s="778"/>
      <c r="G116" s="778"/>
      <c r="H116" s="778"/>
      <c r="I116" s="778"/>
      <c r="J116" s="778"/>
    </row>
    <row r="117" customFormat="false" ht="15.75" hidden="false" customHeight="false" outlineLevel="0" collapsed="false">
      <c r="A117" s="778"/>
      <c r="B117" s="778"/>
      <c r="C117" s="778"/>
      <c r="D117" s="778"/>
      <c r="E117" s="778"/>
      <c r="F117" s="778"/>
      <c r="G117" s="778"/>
      <c r="H117" s="778"/>
      <c r="I117" s="778"/>
      <c r="J117" s="778"/>
    </row>
    <row r="118" customFormat="false" ht="15.75" hidden="false" customHeight="false" outlineLevel="0" collapsed="false">
      <c r="A118" s="778"/>
      <c r="B118" s="778"/>
      <c r="C118" s="778"/>
      <c r="D118" s="778"/>
      <c r="E118" s="778"/>
      <c r="F118" s="778"/>
      <c r="G118" s="778"/>
      <c r="H118" s="778"/>
      <c r="I118" s="778"/>
      <c r="J118" s="778"/>
    </row>
    <row r="119" customFormat="false" ht="15.75" hidden="false" customHeight="false" outlineLevel="0" collapsed="false">
      <c r="A119" s="778"/>
      <c r="B119" s="778"/>
      <c r="C119" s="778"/>
      <c r="D119" s="778"/>
      <c r="E119" s="778"/>
      <c r="F119" s="778"/>
      <c r="G119" s="778"/>
      <c r="H119" s="778"/>
      <c r="I119" s="778"/>
      <c r="J119" s="778"/>
    </row>
    <row r="120" customFormat="false" ht="15.75" hidden="false" customHeight="false" outlineLevel="0" collapsed="false">
      <c r="A120" s="778"/>
      <c r="B120" s="778"/>
      <c r="C120" s="778"/>
      <c r="D120" s="778"/>
      <c r="E120" s="778"/>
      <c r="F120" s="778"/>
      <c r="G120" s="778"/>
      <c r="H120" s="778"/>
      <c r="I120" s="778"/>
      <c r="J120" s="778"/>
    </row>
    <row r="121" customFormat="false" ht="15.75" hidden="false" customHeight="false" outlineLevel="0" collapsed="false">
      <c r="A121" s="778"/>
      <c r="B121" s="778"/>
      <c r="C121" s="778"/>
      <c r="D121" s="778"/>
      <c r="E121" s="778"/>
      <c r="F121" s="778"/>
      <c r="G121" s="778"/>
      <c r="H121" s="778"/>
      <c r="I121" s="778"/>
      <c r="J121" s="778"/>
    </row>
    <row r="122" customFormat="false" ht="15.75" hidden="false" customHeight="false" outlineLevel="0" collapsed="false">
      <c r="A122" s="778"/>
      <c r="B122" s="778"/>
      <c r="C122" s="778"/>
      <c r="D122" s="778"/>
      <c r="E122" s="778"/>
      <c r="F122" s="778"/>
      <c r="G122" s="778"/>
      <c r="H122" s="778"/>
      <c r="I122" s="778"/>
      <c r="J122" s="778"/>
    </row>
    <row r="123" customFormat="false" ht="15.75" hidden="false" customHeight="false" outlineLevel="0" collapsed="false">
      <c r="A123" s="778"/>
      <c r="B123" s="778"/>
      <c r="C123" s="778"/>
      <c r="D123" s="778"/>
      <c r="E123" s="778"/>
      <c r="F123" s="778"/>
      <c r="G123" s="778"/>
      <c r="H123" s="778"/>
      <c r="I123" s="778"/>
      <c r="J123" s="778"/>
    </row>
    <row r="124" customFormat="false" ht="15.75" hidden="false" customHeight="false" outlineLevel="0" collapsed="false">
      <c r="A124" s="778"/>
      <c r="B124" s="778"/>
      <c r="C124" s="778"/>
      <c r="D124" s="778"/>
      <c r="E124" s="778"/>
      <c r="F124" s="778"/>
      <c r="G124" s="778"/>
      <c r="H124" s="778"/>
      <c r="I124" s="778"/>
      <c r="J124" s="778"/>
    </row>
    <row r="125" customFormat="false" ht="15.75" hidden="false" customHeight="false" outlineLevel="0" collapsed="false">
      <c r="A125" s="778"/>
      <c r="B125" s="778"/>
      <c r="C125" s="778"/>
      <c r="D125" s="778"/>
      <c r="E125" s="778"/>
      <c r="F125" s="778"/>
      <c r="G125" s="778"/>
      <c r="H125" s="778"/>
      <c r="I125" s="778"/>
      <c r="J125" s="778"/>
    </row>
    <row r="126" customFormat="false" ht="15.75" hidden="false" customHeight="false" outlineLevel="0" collapsed="false">
      <c r="A126" s="778"/>
      <c r="B126" s="778"/>
      <c r="C126" s="778"/>
      <c r="D126" s="778"/>
      <c r="E126" s="778"/>
      <c r="F126" s="778"/>
      <c r="G126" s="778"/>
      <c r="H126" s="778"/>
      <c r="I126" s="778"/>
      <c r="J126" s="778"/>
    </row>
    <row r="127" customFormat="false" ht="15.75" hidden="false" customHeight="false" outlineLevel="0" collapsed="false">
      <c r="A127" s="778"/>
      <c r="B127" s="778"/>
      <c r="C127" s="778"/>
      <c r="D127" s="778"/>
      <c r="E127" s="778"/>
      <c r="F127" s="778"/>
      <c r="G127" s="778"/>
      <c r="H127" s="778"/>
      <c r="I127" s="778"/>
      <c r="J127" s="778"/>
    </row>
    <row r="128" customFormat="false" ht="15.75" hidden="false" customHeight="false" outlineLevel="0" collapsed="false">
      <c r="A128" s="778"/>
      <c r="B128" s="778"/>
      <c r="C128" s="778"/>
      <c r="D128" s="778"/>
      <c r="E128" s="778"/>
      <c r="F128" s="778"/>
      <c r="G128" s="778"/>
      <c r="H128" s="778"/>
      <c r="I128" s="778"/>
      <c r="J128" s="778"/>
    </row>
    <row r="129" customFormat="false" ht="15.75" hidden="false" customHeight="false" outlineLevel="0" collapsed="false">
      <c r="A129" s="778"/>
      <c r="B129" s="778"/>
      <c r="C129" s="778"/>
      <c r="D129" s="778"/>
      <c r="E129" s="778"/>
      <c r="F129" s="778"/>
      <c r="G129" s="778"/>
      <c r="H129" s="778"/>
      <c r="I129" s="778"/>
      <c r="J129" s="778"/>
    </row>
    <row r="130" customFormat="false" ht="15.75" hidden="false" customHeight="false" outlineLevel="0" collapsed="false">
      <c r="A130" s="778"/>
      <c r="B130" s="778"/>
      <c r="C130" s="778"/>
      <c r="D130" s="778"/>
      <c r="E130" s="778"/>
      <c r="F130" s="778"/>
      <c r="G130" s="778"/>
      <c r="H130" s="778"/>
      <c r="I130" s="778"/>
      <c r="J130" s="778"/>
    </row>
    <row r="131" customFormat="false" ht="15.75" hidden="false" customHeight="false" outlineLevel="0" collapsed="false">
      <c r="A131" s="778"/>
      <c r="B131" s="778"/>
      <c r="C131" s="778"/>
      <c r="D131" s="778"/>
      <c r="E131" s="778"/>
      <c r="F131" s="778"/>
      <c r="G131" s="778"/>
      <c r="H131" s="778"/>
      <c r="I131" s="778"/>
      <c r="J131" s="778"/>
    </row>
    <row r="132" customFormat="false" ht="15.75" hidden="false" customHeight="false" outlineLevel="0" collapsed="false">
      <c r="A132" s="778"/>
      <c r="B132" s="778"/>
      <c r="C132" s="778"/>
      <c r="D132" s="778"/>
      <c r="E132" s="778"/>
      <c r="F132" s="778"/>
      <c r="G132" s="778"/>
      <c r="H132" s="778"/>
      <c r="I132" s="778"/>
      <c r="J132" s="778"/>
    </row>
    <row r="133" customFormat="false" ht="15.75" hidden="false" customHeight="false" outlineLevel="0" collapsed="false">
      <c r="A133" s="778"/>
      <c r="B133" s="778"/>
      <c r="C133" s="778"/>
      <c r="D133" s="778"/>
      <c r="E133" s="778"/>
      <c r="F133" s="778"/>
      <c r="G133" s="778"/>
      <c r="H133" s="778"/>
      <c r="I133" s="778"/>
      <c r="J133" s="778"/>
    </row>
    <row r="134" customFormat="false" ht="15.75" hidden="false" customHeight="false" outlineLevel="0" collapsed="false">
      <c r="A134" s="778"/>
      <c r="B134" s="778"/>
      <c r="C134" s="778"/>
      <c r="D134" s="778"/>
      <c r="E134" s="778"/>
      <c r="F134" s="778"/>
      <c r="G134" s="778"/>
      <c r="H134" s="778"/>
      <c r="I134" s="778"/>
      <c r="J134" s="778"/>
    </row>
    <row r="135" customFormat="false" ht="15.75" hidden="false" customHeight="false" outlineLevel="0" collapsed="false">
      <c r="A135" s="778"/>
      <c r="B135" s="778"/>
      <c r="C135" s="778"/>
      <c r="D135" s="778"/>
      <c r="E135" s="778"/>
      <c r="F135" s="778"/>
      <c r="G135" s="778"/>
      <c r="H135" s="778"/>
      <c r="I135" s="778"/>
      <c r="J135" s="778"/>
    </row>
    <row r="136" customFormat="false" ht="15.75" hidden="false" customHeight="false" outlineLevel="0" collapsed="false">
      <c r="A136" s="778"/>
      <c r="B136" s="778"/>
      <c r="C136" s="778"/>
      <c r="D136" s="778"/>
      <c r="E136" s="778"/>
      <c r="F136" s="778"/>
      <c r="G136" s="778"/>
      <c r="H136" s="778"/>
      <c r="I136" s="778"/>
      <c r="J136" s="778"/>
    </row>
    <row r="137" customFormat="false" ht="15.75" hidden="false" customHeight="false" outlineLevel="0" collapsed="false">
      <c r="A137" s="778"/>
      <c r="B137" s="778"/>
      <c r="C137" s="778"/>
      <c r="D137" s="778"/>
      <c r="E137" s="778"/>
      <c r="F137" s="778"/>
      <c r="G137" s="778"/>
      <c r="H137" s="778"/>
      <c r="I137" s="778"/>
      <c r="J137" s="778"/>
    </row>
    <row r="138" customFormat="false" ht="15.75" hidden="false" customHeight="false" outlineLevel="0" collapsed="false">
      <c r="A138" s="778"/>
      <c r="B138" s="778"/>
      <c r="C138" s="778"/>
      <c r="D138" s="778"/>
      <c r="E138" s="778"/>
      <c r="F138" s="778"/>
      <c r="G138" s="778"/>
      <c r="H138" s="778"/>
      <c r="I138" s="778"/>
      <c r="J138" s="778"/>
    </row>
    <row r="139" customFormat="false" ht="15.75" hidden="false" customHeight="false" outlineLevel="0" collapsed="false">
      <c r="A139" s="778"/>
      <c r="B139" s="778"/>
      <c r="C139" s="778"/>
      <c r="D139" s="778"/>
      <c r="E139" s="778"/>
      <c r="F139" s="778"/>
      <c r="G139" s="778"/>
      <c r="H139" s="778"/>
      <c r="I139" s="778"/>
      <c r="J139" s="778"/>
    </row>
    <row r="140" customFormat="false" ht="15.75" hidden="false" customHeight="false" outlineLevel="0" collapsed="false">
      <c r="A140" s="778"/>
      <c r="B140" s="778"/>
      <c r="C140" s="778"/>
      <c r="D140" s="778"/>
      <c r="E140" s="778"/>
      <c r="F140" s="778"/>
      <c r="G140" s="778"/>
      <c r="H140" s="778"/>
      <c r="I140" s="778"/>
      <c r="J140" s="778"/>
    </row>
    <row r="141" customFormat="false" ht="10.5" hidden="false" customHeight="true" outlineLevel="0" collapsed="false">
      <c r="A141" s="778"/>
      <c r="B141" s="778"/>
      <c r="C141" s="778"/>
      <c r="D141" s="778"/>
      <c r="E141" s="778"/>
      <c r="F141" s="778"/>
      <c r="G141" s="778"/>
      <c r="H141" s="778"/>
      <c r="I141" s="778"/>
      <c r="J141" s="778"/>
    </row>
    <row r="142" customFormat="false" ht="15.75" hidden="false" customHeight="false" outlineLevel="0" collapsed="false">
      <c r="A142" s="778"/>
      <c r="B142" s="778"/>
      <c r="C142" s="778"/>
      <c r="D142" s="778"/>
      <c r="E142" s="778"/>
      <c r="F142" s="778"/>
      <c r="G142" s="778"/>
      <c r="H142" s="778"/>
      <c r="I142" s="778"/>
      <c r="J142" s="778"/>
    </row>
    <row r="143" customFormat="false" ht="15.75" hidden="false" customHeight="false" outlineLevel="0" collapsed="false">
      <c r="A143" s="778"/>
      <c r="B143" s="778"/>
      <c r="C143" s="778"/>
      <c r="D143" s="778"/>
      <c r="E143" s="778"/>
      <c r="F143" s="778"/>
      <c r="G143" s="778"/>
      <c r="H143" s="778"/>
      <c r="I143" s="778"/>
      <c r="J143" s="778"/>
    </row>
    <row r="144" customFormat="false" ht="10.5" hidden="false" customHeight="true" outlineLevel="0" collapsed="false"/>
    <row r="145" customFormat="false" ht="10.5" hidden="false" customHeight="true" outlineLevel="0" collapsed="false"/>
    <row r="146" customFormat="false" ht="10.5" hidden="false" customHeight="true" outlineLevel="0" collapsed="false"/>
    <row r="147" customFormat="false" ht="10.5" hidden="false" customHeight="true" outlineLevel="0" collapsed="false"/>
  </sheetData>
  <mergeCells count="7">
    <mergeCell ref="B2:AC2"/>
    <mergeCell ref="AD2:AF2"/>
    <mergeCell ref="B3:AC3"/>
    <mergeCell ref="AD3:AF3"/>
    <mergeCell ref="B4:AC4"/>
    <mergeCell ref="AD4:AF4"/>
    <mergeCell ref="A7:S7"/>
  </mergeCells>
  <printOptions headings="false" gridLines="false" gridLinesSet="true" horizontalCentered="false" verticalCentered="false"/>
  <pageMargins left="0.7875" right="0.170138888888889" top="0.690277777777778" bottom="0.3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A1:AF8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5" activeCellId="1" sqref="AD8:AF76 A5"/>
    </sheetView>
  </sheetViews>
  <sheetFormatPr defaultColWidth="11.01953125" defaultRowHeight="15.75" zeroHeight="false" outlineLevelRow="0" outlineLevelCol="0"/>
  <cols>
    <col collapsed="false" customWidth="true" hidden="false" outlineLevel="0" max="1" min="1" style="0" width="24.25"/>
    <col collapsed="false" customWidth="true" hidden="false" outlineLevel="0" max="3" min="3" style="0" width="15.87"/>
    <col collapsed="false" customWidth="true" hidden="false" outlineLevel="0" max="17" min="17" style="0" width="12.62"/>
    <col collapsed="false" customWidth="false" hidden="false" outlineLevel="0" max="18" min="18" style="838" width="11"/>
    <col collapsed="false" customWidth="true" hidden="false" outlineLevel="0" max="19" min="19" style="0" width="11.38"/>
  </cols>
  <sheetData>
    <row r="1" s="845" customFormat="true" ht="13.15" hidden="false" customHeight="true" outlineLevel="0" collapsed="false">
      <c r="A1" s="839"/>
      <c r="B1" s="840"/>
      <c r="C1" s="841"/>
      <c r="D1" s="841"/>
      <c r="E1" s="841"/>
      <c r="F1" s="841"/>
      <c r="G1" s="841"/>
      <c r="H1" s="841"/>
      <c r="I1" s="841"/>
      <c r="J1" s="841"/>
      <c r="K1" s="841"/>
      <c r="L1" s="841"/>
      <c r="M1" s="841"/>
      <c r="N1" s="841"/>
      <c r="O1" s="841"/>
      <c r="P1" s="842"/>
      <c r="Q1" s="843"/>
      <c r="R1" s="844"/>
      <c r="S1" s="0"/>
      <c r="T1" s="0"/>
      <c r="U1" s="0"/>
      <c r="V1" s="0"/>
    </row>
    <row r="2" s="845" customFormat="true" ht="18" hidden="false" customHeight="true" outlineLevel="0" collapsed="false">
      <c r="A2" s="846"/>
      <c r="B2" s="847" t="s">
        <v>22</v>
      </c>
      <c r="C2" s="847"/>
      <c r="D2" s="847"/>
      <c r="E2" s="847"/>
      <c r="F2" s="847"/>
      <c r="G2" s="848"/>
      <c r="H2" s="848"/>
      <c r="I2" s="848"/>
      <c r="J2" s="848"/>
      <c r="K2" s="848"/>
      <c r="L2" s="848"/>
      <c r="M2" s="848"/>
      <c r="N2" s="848"/>
      <c r="O2" s="848"/>
      <c r="P2" s="849"/>
      <c r="Q2" s="101" t="s">
        <v>75</v>
      </c>
      <c r="R2" s="850"/>
      <c r="S2" s="0"/>
      <c r="T2" s="0"/>
      <c r="U2" s="0"/>
      <c r="V2" s="0"/>
    </row>
    <row r="3" s="845" customFormat="true" ht="18" hidden="false" customHeight="true" outlineLevel="0" collapsed="false">
      <c r="A3" s="846"/>
      <c r="B3" s="851"/>
      <c r="C3" s="852"/>
      <c r="D3" s="852"/>
      <c r="E3" s="852"/>
      <c r="F3" s="853"/>
      <c r="G3" s="853"/>
      <c r="H3" s="853"/>
      <c r="I3" s="853"/>
      <c r="J3" s="853"/>
      <c r="K3" s="853"/>
      <c r="L3" s="853"/>
      <c r="M3" s="853"/>
      <c r="N3" s="853"/>
      <c r="O3" s="853"/>
      <c r="P3" s="854"/>
      <c r="Q3" s="101" t="s">
        <v>396</v>
      </c>
      <c r="R3" s="850"/>
      <c r="S3" s="0"/>
      <c r="T3" s="0"/>
      <c r="U3" s="0"/>
      <c r="V3" s="0"/>
    </row>
    <row r="4" s="845" customFormat="true" ht="25.5" hidden="false" customHeight="true" outlineLevel="0" collapsed="false">
      <c r="A4" s="846"/>
      <c r="B4" s="855" t="s">
        <v>276</v>
      </c>
      <c r="C4" s="855"/>
      <c r="D4" s="855"/>
      <c r="E4" s="855"/>
      <c r="F4" s="855"/>
      <c r="G4" s="855"/>
      <c r="H4" s="855"/>
      <c r="I4" s="855"/>
      <c r="J4" s="855"/>
      <c r="K4" s="855"/>
      <c r="L4" s="855"/>
      <c r="M4" s="855"/>
      <c r="N4" s="855"/>
      <c r="O4" s="855"/>
      <c r="P4" s="855"/>
      <c r="Q4" s="856" t="s">
        <v>397</v>
      </c>
      <c r="R4" s="857"/>
      <c r="S4" s="0"/>
      <c r="T4" s="0"/>
      <c r="U4" s="0"/>
      <c r="V4" s="0"/>
    </row>
    <row r="5" s="845" customFormat="true" ht="13.15" hidden="false" customHeight="true" outlineLevel="0" collapsed="false">
      <c r="A5" s="858"/>
      <c r="B5" s="859"/>
      <c r="C5" s="860"/>
      <c r="D5" s="860"/>
      <c r="E5" s="860"/>
      <c r="F5" s="860"/>
      <c r="G5" s="860"/>
      <c r="H5" s="860"/>
      <c r="I5" s="860"/>
      <c r="J5" s="860"/>
      <c r="K5" s="860"/>
      <c r="L5" s="860"/>
      <c r="M5" s="860"/>
      <c r="N5" s="860"/>
      <c r="O5" s="860"/>
      <c r="P5" s="861"/>
      <c r="Q5" s="862"/>
      <c r="R5" s="844"/>
      <c r="S5" s="0"/>
      <c r="T5" s="0"/>
      <c r="U5" s="0"/>
      <c r="V5" s="0"/>
    </row>
    <row r="6" s="865" customFormat="true" ht="20.25" hidden="false" customHeight="true" outlineLevel="0" collapsed="false">
      <c r="A6" s="863" t="s">
        <v>398</v>
      </c>
      <c r="B6" s="863"/>
      <c r="C6" s="863"/>
      <c r="D6" s="863"/>
      <c r="E6" s="863"/>
      <c r="F6" s="863"/>
      <c r="G6" s="863"/>
      <c r="H6" s="863"/>
      <c r="I6" s="863"/>
      <c r="J6" s="863"/>
      <c r="K6" s="864"/>
      <c r="Q6" s="0"/>
      <c r="R6" s="838"/>
      <c r="S6" s="0"/>
      <c r="T6" s="0"/>
      <c r="U6" s="0"/>
    </row>
    <row r="7" s="845" customFormat="true" ht="13.7" hidden="false" customHeight="true" outlineLevel="0" collapsed="false">
      <c r="A7" s="866"/>
      <c r="B7" s="867"/>
      <c r="C7" s="867"/>
      <c r="D7" s="867"/>
      <c r="E7" s="867"/>
      <c r="Q7" s="0"/>
      <c r="R7" s="838"/>
      <c r="S7" s="0"/>
      <c r="T7" s="0"/>
      <c r="U7" s="0"/>
    </row>
    <row r="8" s="872" customFormat="true" ht="65.25" hidden="false" customHeight="true" outlineLevel="0" collapsed="false">
      <c r="A8" s="868"/>
      <c r="B8" s="869" t="s">
        <v>399</v>
      </c>
      <c r="C8" s="870" t="s">
        <v>400</v>
      </c>
      <c r="D8" s="869" t="n">
        <v>2008</v>
      </c>
      <c r="E8" s="869" t="n">
        <v>2009</v>
      </c>
      <c r="F8" s="869" t="n">
        <v>2010</v>
      </c>
      <c r="G8" s="869" t="n">
        <v>2011</v>
      </c>
      <c r="H8" s="869" t="n">
        <v>2012</v>
      </c>
      <c r="I8" s="869" t="n">
        <v>2013</v>
      </c>
      <c r="J8" s="869" t="n">
        <v>2014</v>
      </c>
      <c r="K8" s="869" t="n">
        <v>2015</v>
      </c>
      <c r="L8" s="869" t="n">
        <v>2016</v>
      </c>
      <c r="M8" s="869" t="n">
        <v>2017</v>
      </c>
      <c r="N8" s="869" t="n">
        <v>2018</v>
      </c>
      <c r="O8" s="869" t="n">
        <v>2019</v>
      </c>
      <c r="P8" s="869" t="n">
        <v>2020</v>
      </c>
      <c r="Q8" s="870" t="s">
        <v>401</v>
      </c>
      <c r="R8" s="871"/>
      <c r="S8" s="0"/>
      <c r="T8" s="0"/>
      <c r="U8" s="0"/>
      <c r="V8" s="0"/>
    </row>
    <row r="9" customFormat="false" ht="16.5" hidden="false" customHeight="false" outlineLevel="0" collapsed="false">
      <c r="A9" s="873" t="s">
        <v>402</v>
      </c>
      <c r="B9" s="874" t="n">
        <v>3581.4376</v>
      </c>
      <c r="C9" s="874" t="n">
        <v>36.6416791604198</v>
      </c>
      <c r="D9" s="874" t="n">
        <v>2773.90931141926</v>
      </c>
      <c r="E9" s="874" t="n">
        <v>2624.39633296913</v>
      </c>
      <c r="F9" s="874" t="n">
        <v>2842.14588593176</v>
      </c>
      <c r="G9" s="874" t="n">
        <v>2395.9262626262</v>
      </c>
      <c r="H9" s="874" t="n">
        <v>2472.08728588398</v>
      </c>
      <c r="I9" s="874" t="n">
        <v>2736.17927750036</v>
      </c>
      <c r="J9" s="874" t="n">
        <v>2280.43018999668</v>
      </c>
      <c r="K9" s="874" t="n">
        <v>2433.2851434154</v>
      </c>
      <c r="L9" s="874" t="n">
        <v>2462.62334378138</v>
      </c>
      <c r="M9" s="874" t="n">
        <v>2428.91008855429</v>
      </c>
      <c r="N9" s="874" t="n">
        <v>2268.61868296817</v>
      </c>
      <c r="O9" s="874" t="n">
        <v>2385.67148031691</v>
      </c>
      <c r="P9" s="874" t="n">
        <v>2308.91804831347</v>
      </c>
      <c r="Q9" s="874" t="n">
        <v>27.6827634571227</v>
      </c>
      <c r="R9" s="875"/>
      <c r="T9" s="876"/>
      <c r="V9" s="876"/>
    </row>
    <row r="10" customFormat="false" ht="15.75" hidden="false" customHeight="false" outlineLevel="0" collapsed="false">
      <c r="A10" s="877" t="s">
        <v>403</v>
      </c>
      <c r="B10" s="878" t="n">
        <v>1415.5764</v>
      </c>
      <c r="C10" s="878" t="n">
        <v>14.4827586206897</v>
      </c>
      <c r="D10" s="878" t="n">
        <v>829.208465810894</v>
      </c>
      <c r="E10" s="878" t="n">
        <v>724.599391630971</v>
      </c>
      <c r="F10" s="878" t="n">
        <v>720.924606315693</v>
      </c>
      <c r="G10" s="878" t="n">
        <v>591.21522530247</v>
      </c>
      <c r="H10" s="878" t="n">
        <v>638.085530906058</v>
      </c>
      <c r="I10" s="878" t="n">
        <v>726.935182485705</v>
      </c>
      <c r="J10" s="878" t="n">
        <v>614.644475918019</v>
      </c>
      <c r="K10" s="878" t="n">
        <v>604.300154296824</v>
      </c>
      <c r="L10" s="878" t="n">
        <v>595.661948028361</v>
      </c>
      <c r="M10" s="878" t="n">
        <v>585.362894534264</v>
      </c>
      <c r="N10" s="878" t="n">
        <v>491.26296810013</v>
      </c>
      <c r="O10" s="878" t="n">
        <v>540.619257301044</v>
      </c>
      <c r="P10" s="878" t="n">
        <v>540.805399729012</v>
      </c>
      <c r="Q10" s="878" t="n">
        <v>6.48398411886831</v>
      </c>
      <c r="R10" s="879"/>
      <c r="T10" s="876"/>
    </row>
    <row r="11" customFormat="false" ht="15.75" hidden="false" customHeight="false" outlineLevel="0" collapsed="false">
      <c r="A11" s="877" t="s">
        <v>404</v>
      </c>
      <c r="B11" s="878" t="n">
        <v>1474.1924</v>
      </c>
      <c r="C11" s="878" t="n">
        <v>15.0824587706147</v>
      </c>
      <c r="D11" s="878" t="n">
        <v>1240.95746602933</v>
      </c>
      <c r="E11" s="878" t="n">
        <v>1213.58376375291</v>
      </c>
      <c r="F11" s="878" t="n">
        <v>1323.94080563806</v>
      </c>
      <c r="G11" s="878" t="n">
        <v>1111.85666207794</v>
      </c>
      <c r="H11" s="878" t="n">
        <v>1165.6605740106</v>
      </c>
      <c r="I11" s="878" t="n">
        <v>1263.16190169874</v>
      </c>
      <c r="J11" s="878" t="n">
        <v>1046.78805940649</v>
      </c>
      <c r="K11" s="878" t="n">
        <v>1142.29877655553</v>
      </c>
      <c r="L11" s="878" t="n">
        <v>1173.77216932083</v>
      </c>
      <c r="M11" s="878" t="n">
        <v>1129.1469106431</v>
      </c>
      <c r="N11" s="878" t="n">
        <v>1113.78158663124</v>
      </c>
      <c r="O11" s="878" t="n">
        <v>1125.84253745488</v>
      </c>
      <c r="P11" s="878" t="n">
        <v>1081.94988006154</v>
      </c>
      <c r="Q11" s="878" t="n">
        <v>12.9720336432399</v>
      </c>
      <c r="R11" s="879"/>
      <c r="T11" s="876"/>
    </row>
    <row r="12" customFormat="false" ht="15.75" hidden="false" customHeight="false" outlineLevel="0" collapsed="false">
      <c r="A12" s="877" t="s">
        <v>405</v>
      </c>
      <c r="B12" s="878" t="n">
        <v>152.4016</v>
      </c>
      <c r="C12" s="878" t="n">
        <v>1.5592203898051</v>
      </c>
      <c r="D12" s="878" t="n">
        <v>95.52054170927</v>
      </c>
      <c r="E12" s="878" t="n">
        <v>84.9980354882403</v>
      </c>
      <c r="F12" s="878" t="n">
        <v>66.1917638778319</v>
      </c>
      <c r="G12" s="878" t="n">
        <v>53.4149248277556</v>
      </c>
      <c r="H12" s="878" t="n">
        <v>53.6399489263302</v>
      </c>
      <c r="I12" s="878" t="n">
        <v>61.2843309246066</v>
      </c>
      <c r="J12" s="878" t="n">
        <v>55.2099372302053</v>
      </c>
      <c r="K12" s="878" t="n">
        <v>57.3854802294356</v>
      </c>
      <c r="L12" s="878" t="n">
        <v>56.648314361685</v>
      </c>
      <c r="M12" s="878" t="n">
        <v>55.7753672140759</v>
      </c>
      <c r="N12" s="878" t="n">
        <v>54.1033051417376</v>
      </c>
      <c r="O12" s="878" t="n">
        <v>55.2978848302263</v>
      </c>
      <c r="P12" s="878" t="n">
        <v>55.9846573183203</v>
      </c>
      <c r="Q12" s="878" t="n">
        <v>0.671227818979189</v>
      </c>
      <c r="R12" s="879"/>
      <c r="T12" s="876"/>
    </row>
    <row r="13" customFormat="false" ht="15.75" hidden="false" customHeight="false" outlineLevel="0" collapsed="false">
      <c r="A13" s="877" t="s">
        <v>406</v>
      </c>
      <c r="B13" s="878" t="n">
        <v>307.734</v>
      </c>
      <c r="C13" s="878" t="n">
        <v>3.14842578710645</v>
      </c>
      <c r="D13" s="878" t="n">
        <v>299.280109326302</v>
      </c>
      <c r="E13" s="878" t="n">
        <v>270.926968178435</v>
      </c>
      <c r="F13" s="878" t="n">
        <v>310.209117535005</v>
      </c>
      <c r="G13" s="878" t="n">
        <v>243.967140801234</v>
      </c>
      <c r="H13" s="878" t="n">
        <v>227.929632218945</v>
      </c>
      <c r="I13" s="878" t="n">
        <v>250.918495589675</v>
      </c>
      <c r="J13" s="878" t="n">
        <v>205.605202382161</v>
      </c>
      <c r="K13" s="878" t="n">
        <v>223.341894147241</v>
      </c>
      <c r="L13" s="878" t="n">
        <v>224.627483626202</v>
      </c>
      <c r="M13" s="878" t="n">
        <v>229.752456646657</v>
      </c>
      <c r="N13" s="878" t="n">
        <v>194.51237210005</v>
      </c>
      <c r="O13" s="878" t="n">
        <v>217.39201451793</v>
      </c>
      <c r="P13" s="878" t="n">
        <v>196.911211689566</v>
      </c>
      <c r="Q13" s="878" t="n">
        <v>2.36086616380315</v>
      </c>
      <c r="R13" s="879"/>
      <c r="T13" s="876"/>
    </row>
    <row r="14" customFormat="false" ht="15.75" hidden="false" customHeight="false" outlineLevel="0" collapsed="false">
      <c r="A14" s="877" t="s">
        <v>407</v>
      </c>
      <c r="B14" s="878" t="n">
        <v>134.8168</v>
      </c>
      <c r="C14" s="878" t="n">
        <v>1.37931034482759</v>
      </c>
      <c r="D14" s="878" t="n">
        <v>63.9587673774752</v>
      </c>
      <c r="E14" s="878" t="n">
        <v>55.9981129337539</v>
      </c>
      <c r="F14" s="878" t="n">
        <v>74.7161768844221</v>
      </c>
      <c r="G14" s="878" t="n">
        <v>83.3504323262098</v>
      </c>
      <c r="H14" s="878" t="n">
        <v>43.6976477744287</v>
      </c>
      <c r="I14" s="878" t="n">
        <v>36.5699304759532</v>
      </c>
      <c r="J14" s="878" t="n">
        <v>32.6207297297297</v>
      </c>
      <c r="K14" s="878" t="n">
        <v>39.4802852852853</v>
      </c>
      <c r="L14" s="878" t="n">
        <v>31.9558969655797</v>
      </c>
      <c r="M14" s="878" t="n">
        <v>31.0250430455913</v>
      </c>
      <c r="N14" s="878" t="n">
        <v>29.8113938751472</v>
      </c>
      <c r="O14" s="878" t="n">
        <v>23.3487307215472</v>
      </c>
      <c r="P14" s="878" t="n">
        <v>21.4936867242876</v>
      </c>
      <c r="Q14" s="878" t="n">
        <v>0.257698468702503</v>
      </c>
      <c r="R14" s="879"/>
      <c r="T14" s="876"/>
    </row>
    <row r="15" customFormat="false" ht="15.75" hidden="false" customHeight="false" outlineLevel="0" collapsed="false">
      <c r="A15" s="877" t="s">
        <v>408</v>
      </c>
      <c r="B15" s="878"/>
      <c r="C15" s="878" t="n">
        <v>0</v>
      </c>
      <c r="D15" s="878" t="n">
        <v>243.186273859487</v>
      </c>
      <c r="E15" s="878" t="n">
        <v>271.591841987461</v>
      </c>
      <c r="F15" s="878" t="n">
        <v>343.463524698249</v>
      </c>
      <c r="G15" s="878" t="n">
        <v>309.822225072844</v>
      </c>
      <c r="H15" s="878" t="n">
        <v>341.03826997321</v>
      </c>
      <c r="I15" s="878" t="n">
        <v>395.907778725677</v>
      </c>
      <c r="J15" s="878" t="n">
        <v>324.161862147634</v>
      </c>
      <c r="K15" s="878" t="n">
        <v>365.178812160337</v>
      </c>
      <c r="L15" s="878" t="n">
        <v>378.456607494454</v>
      </c>
      <c r="M15" s="878" t="n">
        <v>396.547006483744</v>
      </c>
      <c r="N15" s="878" t="n">
        <v>383.647651571646</v>
      </c>
      <c r="O15" s="878" t="n">
        <v>421.572875099118</v>
      </c>
      <c r="P15" s="878" t="n">
        <v>410.27330476083</v>
      </c>
      <c r="Q15" s="878" t="n">
        <v>4.91897010236551</v>
      </c>
      <c r="R15" s="879"/>
      <c r="S15" s="876"/>
      <c r="T15" s="876"/>
      <c r="V15" s="880"/>
    </row>
    <row r="16" customFormat="false" ht="16.5" hidden="false" customHeight="false" outlineLevel="0" collapsed="false">
      <c r="A16" s="881" t="s">
        <v>409</v>
      </c>
      <c r="B16" s="882" t="n">
        <v>96.7164</v>
      </c>
      <c r="C16" s="882" t="n">
        <v>0.989505247376312</v>
      </c>
      <c r="D16" s="882" t="n">
        <v>1.79768730650155</v>
      </c>
      <c r="E16" s="882" t="n">
        <v>2.69821899736148</v>
      </c>
      <c r="F16" s="882" t="n">
        <v>2.69989098250337</v>
      </c>
      <c r="G16" s="882" t="n">
        <v>2.29965221774194</v>
      </c>
      <c r="H16" s="882" t="n">
        <v>2.03568207440812</v>
      </c>
      <c r="I16" s="882" t="n">
        <v>1.4016576</v>
      </c>
      <c r="J16" s="882" t="n">
        <v>1.3999231824417</v>
      </c>
      <c r="K16" s="882" t="n">
        <v>1.29974074074074</v>
      </c>
      <c r="L16" s="882" t="n">
        <v>1.50092398427261</v>
      </c>
      <c r="M16" s="882" t="n">
        <v>1.3004099868594</v>
      </c>
      <c r="N16" s="882" t="n">
        <v>1.49940554821664</v>
      </c>
      <c r="O16" s="882" t="n">
        <v>1.59818039215686</v>
      </c>
      <c r="P16" s="882" t="n">
        <v>1.49990802990897</v>
      </c>
      <c r="Q16" s="882" t="n">
        <v>0.0179831411642081</v>
      </c>
      <c r="R16" s="879"/>
      <c r="T16" s="876"/>
    </row>
    <row r="17" customFormat="false" ht="15.75" hidden="false" customHeight="false" outlineLevel="0" collapsed="false">
      <c r="A17" s="883" t="s">
        <v>410</v>
      </c>
      <c r="B17" s="884" t="n">
        <v>507.0284</v>
      </c>
      <c r="C17" s="884" t="n">
        <v>5.18740629685157</v>
      </c>
      <c r="D17" s="884" t="n">
        <v>426.50129530768</v>
      </c>
      <c r="E17" s="884" t="n">
        <v>428.337618953359</v>
      </c>
      <c r="F17" s="884" t="n">
        <v>471.49632647431</v>
      </c>
      <c r="G17" s="884" t="n">
        <v>476.780923096341</v>
      </c>
      <c r="H17" s="884" t="n">
        <v>473.111752849211</v>
      </c>
      <c r="I17" s="884" t="n">
        <v>426.509726682552</v>
      </c>
      <c r="J17" s="884" t="n">
        <v>410.988021418091</v>
      </c>
      <c r="K17" s="884" t="n">
        <v>414.344306055142</v>
      </c>
      <c r="L17" s="884" t="n">
        <v>420.391354451119</v>
      </c>
      <c r="M17" s="884" t="n">
        <v>438.645173417926</v>
      </c>
      <c r="N17" s="884" t="n">
        <v>456.683512113476</v>
      </c>
      <c r="O17" s="884" t="n">
        <v>471.99761440477</v>
      </c>
      <c r="P17" s="884" t="n">
        <v>473.960586615321</v>
      </c>
      <c r="Q17" s="884" t="n">
        <v>5.68254850658509</v>
      </c>
      <c r="R17" s="875"/>
      <c r="T17" s="876"/>
    </row>
    <row r="18" customFormat="false" ht="15.75" hidden="false" customHeight="false" outlineLevel="0" collapsed="false">
      <c r="A18" s="877" t="s">
        <v>403</v>
      </c>
      <c r="B18" s="878" t="n">
        <v>134.8168</v>
      </c>
      <c r="C18" s="878" t="n">
        <v>1.37931034482759</v>
      </c>
      <c r="D18" s="878" t="n">
        <v>112.836596456379</v>
      </c>
      <c r="E18" s="878" t="n">
        <v>87.696434293271</v>
      </c>
      <c r="F18" s="878" t="n">
        <v>101.368292161185</v>
      </c>
      <c r="G18" s="878" t="n">
        <v>100.350164110273</v>
      </c>
      <c r="H18" s="878" t="n">
        <v>101.904785131295</v>
      </c>
      <c r="I18" s="878" t="n">
        <v>78.9830742263458</v>
      </c>
      <c r="J18" s="878" t="n">
        <v>81.8518751172985</v>
      </c>
      <c r="K18" s="878" t="n">
        <v>75.7019098224831</v>
      </c>
      <c r="L18" s="878" t="n">
        <v>74.4162462682614</v>
      </c>
      <c r="M18" s="878" t="n">
        <v>79.9939071717343</v>
      </c>
      <c r="N18" s="878" t="n">
        <v>76.8488820274621</v>
      </c>
      <c r="O18" s="878" t="n">
        <v>89.5810583942732</v>
      </c>
      <c r="P18" s="878" t="n">
        <v>91.48395940896</v>
      </c>
      <c r="Q18" s="878" t="n">
        <v>1.09684655559305</v>
      </c>
      <c r="R18" s="879"/>
      <c r="T18" s="876"/>
    </row>
    <row r="19" customFormat="false" ht="15.75" hidden="false" customHeight="false" outlineLevel="0" collapsed="false">
      <c r="A19" s="877" t="s">
        <v>404</v>
      </c>
      <c r="B19" s="878" t="n">
        <v>184.6404</v>
      </c>
      <c r="C19" s="878" t="n">
        <v>1.88905547226387</v>
      </c>
      <c r="D19" s="878" t="n">
        <v>193.601494160852</v>
      </c>
      <c r="E19" s="878" t="n">
        <v>208.205587498705</v>
      </c>
      <c r="F19" s="878" t="n">
        <v>208.069182748839</v>
      </c>
      <c r="G19" s="878" t="n">
        <v>217.700266090208</v>
      </c>
      <c r="H19" s="878" t="n">
        <v>213.555149450495</v>
      </c>
      <c r="I19" s="878" t="n">
        <v>200.226163133687</v>
      </c>
      <c r="J19" s="878" t="n">
        <v>184.08265174432</v>
      </c>
      <c r="K19" s="878" t="n">
        <v>189.210220468076</v>
      </c>
      <c r="L19" s="878" t="n">
        <v>195.934693621802</v>
      </c>
      <c r="M19" s="878" t="n">
        <v>205.07350276885</v>
      </c>
      <c r="N19" s="878" t="n">
        <v>219.655229675486</v>
      </c>
      <c r="O19" s="878" t="n">
        <v>225.314030611214</v>
      </c>
      <c r="P19" s="878" t="n">
        <v>222.685190972432</v>
      </c>
      <c r="Q19" s="878" t="n">
        <v>2.66988318255681</v>
      </c>
      <c r="R19" s="879"/>
      <c r="T19" s="876"/>
    </row>
    <row r="20" customFormat="false" ht="15.75" hidden="false" customHeight="false" outlineLevel="0" collapsed="false">
      <c r="A20" s="877" t="s">
        <v>405</v>
      </c>
      <c r="B20" s="878" t="n">
        <v>137.7476</v>
      </c>
      <c r="C20" s="878" t="n">
        <v>1.40929535232384</v>
      </c>
      <c r="D20" s="878" t="n">
        <v>76.3330104517756</v>
      </c>
      <c r="E20" s="878" t="n">
        <v>90.4503100820147</v>
      </c>
      <c r="F20" s="878" t="n">
        <v>95.1283794321741</v>
      </c>
      <c r="G20" s="878" t="n">
        <v>93.4998728920133</v>
      </c>
      <c r="H20" s="878" t="n">
        <v>93.2810960386831</v>
      </c>
      <c r="I20" s="878" t="n">
        <v>88.9890338353322</v>
      </c>
      <c r="J20" s="878" t="n">
        <v>76.761453768812</v>
      </c>
      <c r="K20" s="878" t="n">
        <v>77.7509450359382</v>
      </c>
      <c r="L20" s="878" t="n">
        <v>79.451450538643</v>
      </c>
      <c r="M20" s="878" t="n">
        <v>80.3396282066612</v>
      </c>
      <c r="N20" s="878" t="n">
        <v>80.7025687398227</v>
      </c>
      <c r="O20" s="878" t="n">
        <v>77.5944819216861</v>
      </c>
      <c r="P20" s="878" t="n">
        <v>78.2807896461842</v>
      </c>
      <c r="Q20" s="878" t="n">
        <v>0.938547205949985</v>
      </c>
      <c r="R20" s="879"/>
      <c r="T20" s="876"/>
    </row>
    <row r="21" customFormat="false" ht="15.75" hidden="false" customHeight="false" outlineLevel="0" collapsed="false">
      <c r="A21" s="877" t="s">
        <v>406</v>
      </c>
      <c r="B21" s="878" t="n">
        <v>38.1004</v>
      </c>
      <c r="C21" s="878" t="n">
        <v>0.389805097451274</v>
      </c>
      <c r="D21" s="878" t="n">
        <v>23.3967867891575</v>
      </c>
      <c r="E21" s="878" t="n">
        <v>23.4622029772638</v>
      </c>
      <c r="F21" s="878" t="n">
        <v>28.6723717076493</v>
      </c>
      <c r="G21" s="878" t="n">
        <v>26.8615944359964</v>
      </c>
      <c r="H21" s="878" t="n">
        <v>24.5148217305801</v>
      </c>
      <c r="I21" s="878" t="n">
        <v>20.3132849604711</v>
      </c>
      <c r="J21" s="878" t="n">
        <v>19.0501853495104</v>
      </c>
      <c r="K21" s="878" t="n">
        <v>19.0803384890356</v>
      </c>
      <c r="L21" s="878" t="n">
        <v>19.4279867793629</v>
      </c>
      <c r="M21" s="878" t="n">
        <v>20.785460428133</v>
      </c>
      <c r="N21" s="878" t="n">
        <v>21.0997103628767</v>
      </c>
      <c r="O21" s="878" t="n">
        <v>22.8992066287657</v>
      </c>
      <c r="P21" s="878" t="n">
        <v>22.400035571492</v>
      </c>
      <c r="Q21" s="878" t="n">
        <v>0.268565134483526</v>
      </c>
      <c r="R21" s="879"/>
      <c r="T21" s="876"/>
    </row>
    <row r="22" customFormat="false" ht="15.75" hidden="false" customHeight="false" outlineLevel="0" collapsed="false">
      <c r="A22" s="877" t="s">
        <v>407</v>
      </c>
      <c r="B22" s="878" t="n">
        <v>5.8616</v>
      </c>
      <c r="C22" s="878" t="n">
        <v>0.0599700149925037</v>
      </c>
      <c r="D22" s="878" t="n">
        <v>4.60053927180771</v>
      </c>
      <c r="E22" s="878" t="n">
        <v>0.800105993690852</v>
      </c>
      <c r="F22" s="878" t="n">
        <v>0.799921608040201</v>
      </c>
      <c r="G22" s="878" t="n">
        <v>0.800039302382707</v>
      </c>
      <c r="H22" s="878" t="n">
        <v>1.64034349194686</v>
      </c>
      <c r="I22" s="878" t="n">
        <v>0.4999277348617</v>
      </c>
      <c r="J22" s="878" t="n">
        <v>0.500135135135135</v>
      </c>
      <c r="K22" s="878" t="n">
        <v>0.500021945021945</v>
      </c>
      <c r="L22" s="878" t="n">
        <v>0.799990942028986</v>
      </c>
      <c r="M22" s="878" t="n">
        <v>0.900004165702384</v>
      </c>
      <c r="N22" s="878" t="n">
        <v>0.799941578327444</v>
      </c>
      <c r="O22" s="878" t="n">
        <v>0.899767914703695</v>
      </c>
      <c r="P22" s="878" t="n">
        <v>0.899947067299864</v>
      </c>
      <c r="Q22" s="878" t="n">
        <v>0.0107899116671512</v>
      </c>
      <c r="R22" s="879"/>
      <c r="T22" s="876"/>
    </row>
    <row r="23" customFormat="false" ht="15.75" hidden="false" customHeight="false" outlineLevel="0" collapsed="false">
      <c r="A23" s="877" t="s">
        <v>408</v>
      </c>
      <c r="B23" s="878"/>
      <c r="C23" s="878" t="n">
        <v>0</v>
      </c>
      <c r="D23" s="878" t="n">
        <v>15.5331251436519</v>
      </c>
      <c r="E23" s="878" t="n">
        <v>17.4231759975953</v>
      </c>
      <c r="F23" s="878" t="n">
        <v>37.1581909294779</v>
      </c>
      <c r="G23" s="878" t="n">
        <v>37.3690165074036</v>
      </c>
      <c r="H23" s="878" t="n">
        <v>38.0304949994464</v>
      </c>
      <c r="I23" s="878" t="n">
        <v>37.3981243918543</v>
      </c>
      <c r="J23" s="878" t="n">
        <v>48.6417257899824</v>
      </c>
      <c r="K23" s="878" t="n">
        <v>52.0008902376063</v>
      </c>
      <c r="L23" s="878" t="n">
        <v>50.2609247020689</v>
      </c>
      <c r="M23" s="878" t="n">
        <v>51.4526391393949</v>
      </c>
      <c r="N23" s="878" t="n">
        <v>57.4772193596204</v>
      </c>
      <c r="O23" s="878" t="n">
        <v>55.5092963851079</v>
      </c>
      <c r="P23" s="878" t="n">
        <v>58.0106762116326</v>
      </c>
      <c r="Q23" s="878" t="n">
        <v>0.695518764179342</v>
      </c>
      <c r="R23" s="879"/>
      <c r="T23" s="876"/>
    </row>
    <row r="24" customFormat="false" ht="16.5" hidden="false" customHeight="false" outlineLevel="0" collapsed="false">
      <c r="A24" s="881" t="s">
        <v>409</v>
      </c>
      <c r="B24" s="882" t="n">
        <v>5.8616</v>
      </c>
      <c r="C24" s="882" t="n">
        <v>0.0599700149925037</v>
      </c>
      <c r="D24" s="882" t="n">
        <v>0.199743034055728</v>
      </c>
      <c r="E24" s="882" t="n">
        <v>0.299802110817942</v>
      </c>
      <c r="F24" s="882" t="n">
        <v>0.299987886944818</v>
      </c>
      <c r="G24" s="882" t="n">
        <v>0.199969758064516</v>
      </c>
      <c r="H24" s="882" t="n">
        <v>0.185062006764374</v>
      </c>
      <c r="I24" s="882" t="n">
        <v>0.1001184</v>
      </c>
      <c r="J24" s="882" t="n">
        <v>0.0999945130315501</v>
      </c>
      <c r="K24" s="882" t="n">
        <v>0.099980056980057</v>
      </c>
      <c r="L24" s="882" t="n">
        <v>0.100061598951507</v>
      </c>
      <c r="M24" s="882" t="n">
        <v>0.100031537450723</v>
      </c>
      <c r="N24" s="882" t="n">
        <v>0.0999603698811097</v>
      </c>
      <c r="O24" s="882" t="n">
        <v>0.199772549019608</v>
      </c>
      <c r="P24" s="882" t="n">
        <v>0.199987737321196</v>
      </c>
      <c r="Q24" s="882" t="n">
        <v>0.00239775215522775</v>
      </c>
      <c r="R24" s="879"/>
      <c r="T24" s="876"/>
    </row>
    <row r="25" customFormat="false" ht="15.75" hidden="false" customHeight="false" outlineLevel="0" collapsed="false">
      <c r="A25" s="883" t="s">
        <v>411</v>
      </c>
      <c r="B25" s="884" t="n">
        <v>1916.7432</v>
      </c>
      <c r="C25" s="884" t="n">
        <v>19.6101949025487</v>
      </c>
      <c r="D25" s="884" t="n">
        <v>1923.3818332638</v>
      </c>
      <c r="E25" s="884" t="n">
        <v>1703.99983329426</v>
      </c>
      <c r="F25" s="884" t="n">
        <v>1947.21865606599</v>
      </c>
      <c r="G25" s="884" t="n">
        <v>1957.67744739895</v>
      </c>
      <c r="H25" s="884" t="n">
        <v>1911.07167341086</v>
      </c>
      <c r="I25" s="884" t="n">
        <v>1888.35351479211</v>
      </c>
      <c r="J25" s="884" t="n">
        <v>1892.11529317154</v>
      </c>
      <c r="K25" s="884" t="n">
        <v>1915.05361270055</v>
      </c>
      <c r="L25" s="884" t="n">
        <v>1978.51318942551</v>
      </c>
      <c r="M25" s="884" t="n">
        <v>2034.24373532781</v>
      </c>
      <c r="N25" s="884" t="n">
        <v>1984.18605584022</v>
      </c>
      <c r="O25" s="884" t="n">
        <v>1923.2709433008</v>
      </c>
      <c r="P25" s="884" t="n">
        <v>1835.67640767621</v>
      </c>
      <c r="Q25" s="884" t="n">
        <v>22.0088347503888</v>
      </c>
      <c r="R25" s="875"/>
      <c r="T25" s="876"/>
    </row>
    <row r="26" customFormat="false" ht="15.75" hidden="false" customHeight="false" outlineLevel="0" collapsed="false">
      <c r="A26" s="877" t="s">
        <v>412</v>
      </c>
      <c r="B26" s="878" t="n">
        <v>266.7028</v>
      </c>
      <c r="C26" s="878" t="n">
        <v>2.72863568215892</v>
      </c>
      <c r="D26" s="878" t="n">
        <v>162.030337195818</v>
      </c>
      <c r="E26" s="878" t="n">
        <v>141.739641435567</v>
      </c>
      <c r="F26" s="878" t="n">
        <v>135.406399580178</v>
      </c>
      <c r="G26" s="878" t="n">
        <v>118.07143501452</v>
      </c>
      <c r="H26" s="878" t="n">
        <v>100.852524120442</v>
      </c>
      <c r="I26" s="878" t="n">
        <v>103.883815384615</v>
      </c>
      <c r="J26" s="878" t="n">
        <v>70.0881742904999</v>
      </c>
      <c r="K26" s="878" t="n">
        <v>67.2920646060478</v>
      </c>
      <c r="L26" s="878" t="n">
        <v>73.810139612103</v>
      </c>
      <c r="M26" s="878" t="n">
        <v>104.81769195721</v>
      </c>
      <c r="N26" s="878" t="n">
        <v>82.4143429491956</v>
      </c>
      <c r="O26" s="878" t="n">
        <v>82.7019155857389</v>
      </c>
      <c r="P26" s="878" t="n">
        <v>81.051032567847</v>
      </c>
      <c r="Q26" s="878" t="n">
        <v>0.971761022081387</v>
      </c>
      <c r="R26" s="879"/>
      <c r="T26" s="876"/>
    </row>
    <row r="27" customFormat="false" ht="15.75" hidden="false" customHeight="false" outlineLevel="0" collapsed="false">
      <c r="A27" s="877" t="s">
        <v>404</v>
      </c>
      <c r="B27" s="878" t="n">
        <v>864.586</v>
      </c>
      <c r="C27" s="878" t="n">
        <v>8.8455772113943</v>
      </c>
      <c r="D27" s="878" t="n">
        <v>824.827469919141</v>
      </c>
      <c r="E27" s="878" t="n">
        <v>674.061344945359</v>
      </c>
      <c r="F27" s="878" t="n">
        <v>797.126843243817</v>
      </c>
      <c r="G27" s="878" t="n">
        <v>798.618794920173</v>
      </c>
      <c r="H27" s="878" t="n">
        <v>785.321653422694</v>
      </c>
      <c r="I27" s="878" t="n">
        <v>788.592273062308</v>
      </c>
      <c r="J27" s="878" t="n">
        <v>791.968345273574</v>
      </c>
      <c r="K27" s="878" t="n">
        <v>796.11498023425</v>
      </c>
      <c r="L27" s="878" t="n">
        <v>824.373314291841</v>
      </c>
      <c r="M27" s="878" t="n">
        <v>858.627621757452</v>
      </c>
      <c r="N27" s="878" t="n">
        <v>822.177038446612</v>
      </c>
      <c r="O27" s="878" t="n">
        <v>800.65739154801</v>
      </c>
      <c r="P27" s="878" t="n">
        <v>760.003312745716</v>
      </c>
      <c r="Q27" s="878" t="n">
        <v>9.11205659669778</v>
      </c>
      <c r="R27" s="879"/>
      <c r="T27" s="876"/>
    </row>
    <row r="28" customFormat="false" ht="15.75" hidden="false" customHeight="false" outlineLevel="0" collapsed="false">
      <c r="A28" s="877" t="s">
        <v>405</v>
      </c>
      <c r="B28" s="878" t="n">
        <v>296.0108</v>
      </c>
      <c r="C28" s="878" t="n">
        <v>3.02848575712144</v>
      </c>
      <c r="D28" s="878" t="n">
        <v>304.839618351546</v>
      </c>
      <c r="E28" s="878" t="n">
        <v>300.737714135092</v>
      </c>
      <c r="F28" s="878" t="n">
        <v>305.778669854456</v>
      </c>
      <c r="G28" s="878" t="n">
        <v>304.175590787155</v>
      </c>
      <c r="H28" s="878" t="n">
        <v>306.641404986954</v>
      </c>
      <c r="I28" s="878" t="n">
        <v>296.577775307155</v>
      </c>
      <c r="J28" s="878" t="n">
        <v>300.166686078738</v>
      </c>
      <c r="K28" s="878" t="n">
        <v>299.781136136654</v>
      </c>
      <c r="L28" s="878" t="n">
        <v>305.977355347071</v>
      </c>
      <c r="M28" s="878" t="n">
        <v>307.557950987863</v>
      </c>
      <c r="N28" s="878" t="n">
        <v>306.03632480101</v>
      </c>
      <c r="O28" s="878" t="n">
        <v>302.015266280843</v>
      </c>
      <c r="P28" s="878" t="n">
        <v>292.079890462238</v>
      </c>
      <c r="Q28" s="878" t="n">
        <v>3.50189064707363</v>
      </c>
      <c r="R28" s="879"/>
      <c r="T28" s="876"/>
    </row>
    <row r="29" customFormat="false" ht="15.75" hidden="false" customHeight="false" outlineLevel="0" collapsed="false">
      <c r="A29" s="877" t="s">
        <v>406</v>
      </c>
      <c r="B29" s="878" t="n">
        <v>32.2388</v>
      </c>
      <c r="C29" s="878" t="n">
        <v>0.329835082458771</v>
      </c>
      <c r="D29" s="878" t="n">
        <v>113.27510388454</v>
      </c>
      <c r="E29" s="878" t="n">
        <v>133.236828844301</v>
      </c>
      <c r="F29" s="878" t="n">
        <v>133.023510757346</v>
      </c>
      <c r="G29" s="878" t="n">
        <v>149.360264762769</v>
      </c>
      <c r="H29" s="878" t="n">
        <v>178.095546050475</v>
      </c>
      <c r="I29" s="878" t="n">
        <v>163.605219449854</v>
      </c>
      <c r="J29" s="878" t="n">
        <v>158.440612268329</v>
      </c>
      <c r="K29" s="878" t="n">
        <v>159.366767363723</v>
      </c>
      <c r="L29" s="878" t="n">
        <v>165.483529594435</v>
      </c>
      <c r="M29" s="878" t="n">
        <v>160.06308292521</v>
      </c>
      <c r="N29" s="878" t="n">
        <v>178.488917537073</v>
      </c>
      <c r="O29" s="878" t="n">
        <v>162.945778853305</v>
      </c>
      <c r="P29" s="878" t="n">
        <v>157.916905738942</v>
      </c>
      <c r="Q29" s="878" t="n">
        <v>1.8933440927646</v>
      </c>
      <c r="R29" s="879"/>
      <c r="T29" s="876"/>
    </row>
    <row r="30" customFormat="false" ht="15.75" hidden="false" customHeight="false" outlineLevel="0" collapsed="false">
      <c r="A30" s="877" t="s">
        <v>407</v>
      </c>
      <c r="B30" s="878" t="n">
        <v>433.7584</v>
      </c>
      <c r="C30" s="878" t="n">
        <v>4.43778110944528</v>
      </c>
      <c r="D30" s="878" t="n">
        <v>375.113693350717</v>
      </c>
      <c r="E30" s="878" t="n">
        <v>307.840781072555</v>
      </c>
      <c r="F30" s="878" t="n">
        <v>388.761901507538</v>
      </c>
      <c r="G30" s="878" t="n">
        <v>397.519528371407</v>
      </c>
      <c r="H30" s="878" t="n">
        <v>387.484008733624</v>
      </c>
      <c r="I30" s="878" t="n">
        <v>393.343141789185</v>
      </c>
      <c r="J30" s="878" t="n">
        <v>400.208135135135</v>
      </c>
      <c r="K30" s="878" t="n">
        <v>425.918692769693</v>
      </c>
      <c r="L30" s="878" t="n">
        <v>431.695112092391</v>
      </c>
      <c r="M30" s="878" t="n">
        <v>421.901952788706</v>
      </c>
      <c r="N30" s="878" t="n">
        <v>415.369664546525</v>
      </c>
      <c r="O30" s="878" t="n">
        <v>393.498501363749</v>
      </c>
      <c r="P30" s="878" t="n">
        <v>359.378862208412</v>
      </c>
      <c r="Q30" s="878" t="n">
        <v>4.30877139241571</v>
      </c>
      <c r="R30" s="879"/>
      <c r="T30" s="876"/>
    </row>
    <row r="31" customFormat="false" ht="15.75" hidden="false" customHeight="false" outlineLevel="0" collapsed="false">
      <c r="A31" s="877" t="s">
        <v>408</v>
      </c>
      <c r="B31" s="878"/>
      <c r="C31" s="878" t="n">
        <v>0</v>
      </c>
      <c r="D31" s="878" t="n">
        <v>80.7760409025959</v>
      </c>
      <c r="E31" s="878" t="n">
        <v>73.6315439695681</v>
      </c>
      <c r="F31" s="878" t="n">
        <v>115.824209992108</v>
      </c>
      <c r="G31" s="878" t="n">
        <v>93.246455518729</v>
      </c>
      <c r="H31" s="878" t="n">
        <v>72.8222801778454</v>
      </c>
      <c r="I31" s="878" t="n">
        <v>81.2790657989877</v>
      </c>
      <c r="J31" s="878" t="n">
        <v>99.8472578207381</v>
      </c>
      <c r="K31" s="878" t="n">
        <v>97.7936923879041</v>
      </c>
      <c r="L31" s="878" t="n">
        <v>102.427724070887</v>
      </c>
      <c r="M31" s="878" t="n">
        <v>106.551876435684</v>
      </c>
      <c r="N31" s="878" t="n">
        <v>105.629133477905</v>
      </c>
      <c r="O31" s="878" t="n">
        <v>106.837042610332</v>
      </c>
      <c r="P31" s="878" t="n">
        <v>110.051014720287</v>
      </c>
      <c r="Q31" s="878" t="n">
        <v>1.31945618899005</v>
      </c>
      <c r="R31" s="879"/>
      <c r="T31" s="876"/>
    </row>
    <row r="32" customFormat="false" ht="16.5" hidden="false" customHeight="false" outlineLevel="0" collapsed="false">
      <c r="A32" s="881" t="s">
        <v>409</v>
      </c>
      <c r="B32" s="882" t="n">
        <v>23.4464</v>
      </c>
      <c r="C32" s="882" t="n">
        <v>0.239880059970015</v>
      </c>
      <c r="D32" s="882" t="n">
        <v>62.5195696594427</v>
      </c>
      <c r="E32" s="882" t="n">
        <v>72.7519788918206</v>
      </c>
      <c r="F32" s="882" t="n">
        <v>71.2971211305518</v>
      </c>
      <c r="G32" s="882" t="n">
        <v>96.6853780241936</v>
      </c>
      <c r="H32" s="882" t="n">
        <v>79.8542559188275</v>
      </c>
      <c r="I32" s="882" t="n">
        <v>61.072224</v>
      </c>
      <c r="J32" s="882" t="n">
        <v>71.3960823045268</v>
      </c>
      <c r="K32" s="882" t="n">
        <v>68.7862792022792</v>
      </c>
      <c r="L32" s="882" t="n">
        <v>74.7460144167759</v>
      </c>
      <c r="M32" s="882" t="n">
        <v>74.7235584756899</v>
      </c>
      <c r="N32" s="882" t="n">
        <v>74.0706340819023</v>
      </c>
      <c r="O32" s="882" t="n">
        <v>74.6150470588235</v>
      </c>
      <c r="P32" s="882" t="n">
        <v>75.1953892327698</v>
      </c>
      <c r="Q32" s="882" t="n">
        <v>0.901554810365634</v>
      </c>
      <c r="R32" s="879"/>
      <c r="T32" s="876"/>
    </row>
    <row r="33" s="838" customFormat="true" ht="15.75" hidden="false" customHeight="false" outlineLevel="0" collapsed="false">
      <c r="A33" s="885" t="s">
        <v>413</v>
      </c>
      <c r="B33" s="886"/>
      <c r="C33" s="886" t="n">
        <v>0</v>
      </c>
      <c r="D33" s="886" t="n">
        <v>28.5110571013376</v>
      </c>
      <c r="E33" s="886" t="n">
        <v>32.3047377839143</v>
      </c>
      <c r="F33" s="886" t="n">
        <v>33.0049988839468</v>
      </c>
      <c r="G33" s="886" t="n">
        <v>33.2703512948276</v>
      </c>
      <c r="H33" s="886" t="n">
        <v>33.8087375885284</v>
      </c>
      <c r="I33" s="886" t="n">
        <v>36.9175968299112</v>
      </c>
      <c r="J33" s="886" t="n">
        <v>36.9653507938185</v>
      </c>
      <c r="K33" s="886" t="n">
        <v>37.3774447052952</v>
      </c>
      <c r="L33" s="886" t="n">
        <v>38.2359427321325</v>
      </c>
      <c r="M33" s="886" t="n">
        <v>38.7381443288134</v>
      </c>
      <c r="N33" s="886" t="n">
        <v>39.5626928536219</v>
      </c>
      <c r="O33" s="886" t="n">
        <v>39.9993549741951</v>
      </c>
      <c r="P33" s="886" t="n">
        <v>39.3961242514384</v>
      </c>
      <c r="Q33" s="886" t="n">
        <v>0.472339669905825</v>
      </c>
      <c r="R33" s="875"/>
      <c r="T33" s="887"/>
    </row>
    <row r="34" s="838" customFormat="true" ht="15.75" hidden="false" customHeight="false" outlineLevel="0" collapsed="false">
      <c r="A34" s="885" t="s">
        <v>412</v>
      </c>
      <c r="B34" s="888"/>
      <c r="C34" s="888" t="n">
        <v>0</v>
      </c>
      <c r="D34" s="888" t="n">
        <v>0.100002440050484</v>
      </c>
      <c r="E34" s="888" t="n">
        <v>2.39986783581141</v>
      </c>
      <c r="F34" s="888" t="n">
        <v>2.4000293745252</v>
      </c>
      <c r="G34" s="888" t="n">
        <v>2.40007657109273</v>
      </c>
      <c r="H34" s="888" t="n">
        <v>2.40181455064194</v>
      </c>
      <c r="I34" s="888" t="n">
        <v>2.40003528835158</v>
      </c>
      <c r="J34" s="888" t="n">
        <v>2.49998775360248</v>
      </c>
      <c r="K34" s="888" t="n">
        <v>2.49986716151537</v>
      </c>
      <c r="L34" s="888" t="n">
        <v>2.50009472313218</v>
      </c>
      <c r="M34" s="888" t="n">
        <v>2.60011966402025</v>
      </c>
      <c r="N34" s="888" t="n">
        <v>2.56112082720161</v>
      </c>
      <c r="O34" s="888" t="n">
        <v>2.59998883728192</v>
      </c>
      <c r="P34" s="888" t="n">
        <v>2.10011126688515</v>
      </c>
      <c r="Q34" s="888" t="n">
        <v>0.025179275408794</v>
      </c>
      <c r="R34" s="879"/>
      <c r="T34" s="887"/>
    </row>
    <row r="35" s="838" customFormat="true" ht="15.75" hidden="false" customHeight="false" outlineLevel="0" collapsed="false">
      <c r="A35" s="885" t="s">
        <v>404</v>
      </c>
      <c r="B35" s="888"/>
      <c r="C35" s="888" t="n">
        <v>0</v>
      </c>
      <c r="D35" s="888" t="n">
        <v>2.49112724167378</v>
      </c>
      <c r="E35" s="888" t="n">
        <v>2.04942260869565</v>
      </c>
      <c r="F35" s="888" t="n">
        <v>2.38413050440352</v>
      </c>
      <c r="G35" s="888" t="n">
        <v>2.40328408091469</v>
      </c>
      <c r="H35" s="888" t="n">
        <v>2.10071617161716</v>
      </c>
      <c r="I35" s="888" t="n">
        <v>2.15969527145359</v>
      </c>
      <c r="J35" s="888" t="n">
        <v>2.52090176088971</v>
      </c>
      <c r="K35" s="888" t="n">
        <v>2.51687247141601</v>
      </c>
      <c r="L35" s="888" t="n">
        <v>2.51840196956132</v>
      </c>
      <c r="M35" s="888" t="n">
        <v>2.41226543209877</v>
      </c>
      <c r="N35" s="888" t="n">
        <v>2.50048563611491</v>
      </c>
      <c r="O35" s="888" t="n">
        <v>2.50074244415243</v>
      </c>
      <c r="P35" s="888" t="n">
        <v>2.59957854957507</v>
      </c>
      <c r="Q35" s="888" t="n">
        <v>0.031167636343205</v>
      </c>
      <c r="R35" s="879"/>
      <c r="T35" s="887"/>
    </row>
    <row r="36" s="838" customFormat="true" ht="15.75" hidden="false" customHeight="false" outlineLevel="0" collapsed="false">
      <c r="A36" s="885" t="s">
        <v>405</v>
      </c>
      <c r="B36" s="888"/>
      <c r="C36" s="888" t="n">
        <v>0</v>
      </c>
      <c r="D36" s="888" t="n">
        <v>25.819864575937</v>
      </c>
      <c r="E36" s="888" t="n">
        <v>27.7553068507511</v>
      </c>
      <c r="F36" s="888" t="n">
        <v>28.1208538810511</v>
      </c>
      <c r="G36" s="888" t="n">
        <v>28.3670512230249</v>
      </c>
      <c r="H36" s="888" t="n">
        <v>29.204997836169</v>
      </c>
      <c r="I36" s="888" t="n">
        <v>32.2578724868023</v>
      </c>
      <c r="J36" s="888" t="n">
        <v>31.8444921276554</v>
      </c>
      <c r="K36" s="888" t="n">
        <v>32.260606375902</v>
      </c>
      <c r="L36" s="888" t="n">
        <v>33.1173819725866</v>
      </c>
      <c r="M36" s="888" t="n">
        <v>33.6256287179885</v>
      </c>
      <c r="N36" s="888" t="n">
        <v>34.4010855084712</v>
      </c>
      <c r="O36" s="888" t="n">
        <v>34.7985701691211</v>
      </c>
      <c r="P36" s="888" t="n">
        <v>34.5964351528533</v>
      </c>
      <c r="Q36" s="888" t="n">
        <v>0.414793817171504</v>
      </c>
      <c r="R36" s="879"/>
      <c r="T36" s="887"/>
    </row>
    <row r="37" s="838" customFormat="true" ht="15.75" hidden="false" customHeight="false" outlineLevel="0" collapsed="false">
      <c r="A37" s="885" t="s">
        <v>406</v>
      </c>
      <c r="B37" s="888"/>
      <c r="C37" s="888" t="n">
        <v>0</v>
      </c>
      <c r="D37" s="888" t="n">
        <v>0</v>
      </c>
      <c r="E37" s="888" t="n">
        <v>0</v>
      </c>
      <c r="F37" s="888" t="n">
        <v>0</v>
      </c>
      <c r="G37" s="888" t="n">
        <v>0</v>
      </c>
      <c r="H37" s="888" t="n">
        <v>0</v>
      </c>
      <c r="I37" s="888" t="n">
        <v>0</v>
      </c>
      <c r="J37" s="888" t="n">
        <v>0</v>
      </c>
      <c r="K37" s="888" t="n">
        <v>0</v>
      </c>
      <c r="L37" s="888" t="n">
        <v>0</v>
      </c>
      <c r="M37" s="888" t="n">
        <v>0</v>
      </c>
      <c r="N37" s="888" t="n">
        <v>0</v>
      </c>
      <c r="O37" s="888" t="n">
        <v>0</v>
      </c>
      <c r="P37" s="888" t="n">
        <v>0</v>
      </c>
      <c r="Q37" s="888" t="n">
        <v>0</v>
      </c>
      <c r="R37" s="879"/>
      <c r="T37" s="887"/>
    </row>
    <row r="38" s="838" customFormat="true" ht="15.75" hidden="false" customHeight="false" outlineLevel="0" collapsed="false">
      <c r="A38" s="885" t="s">
        <v>407</v>
      </c>
      <c r="B38" s="888"/>
      <c r="C38" s="888" t="n">
        <v>0</v>
      </c>
      <c r="D38" s="888" t="n">
        <v>0</v>
      </c>
      <c r="E38" s="888" t="n">
        <v>0</v>
      </c>
      <c r="F38" s="888" t="n">
        <v>0</v>
      </c>
      <c r="G38" s="888" t="n">
        <v>0</v>
      </c>
      <c r="H38" s="888" t="n">
        <v>0</v>
      </c>
      <c r="I38" s="888" t="n">
        <v>0</v>
      </c>
      <c r="J38" s="888" t="n">
        <v>0</v>
      </c>
      <c r="K38" s="888" t="n">
        <v>0</v>
      </c>
      <c r="L38" s="888" t="n">
        <v>0</v>
      </c>
      <c r="M38" s="888" t="n">
        <v>0</v>
      </c>
      <c r="N38" s="888" t="n">
        <v>0</v>
      </c>
      <c r="O38" s="888" t="n">
        <v>0</v>
      </c>
      <c r="P38" s="888" t="n">
        <v>0</v>
      </c>
      <c r="Q38" s="888" t="n">
        <v>0</v>
      </c>
      <c r="R38" s="879"/>
      <c r="T38" s="887"/>
    </row>
    <row r="39" s="838" customFormat="true" ht="15.75" hidden="false" customHeight="false" outlineLevel="0" collapsed="false">
      <c r="A39" s="885" t="s">
        <v>408</v>
      </c>
      <c r="B39" s="888"/>
      <c r="C39" s="888" t="n">
        <v>0</v>
      </c>
      <c r="D39" s="888" t="n">
        <v>0.100062843676355</v>
      </c>
      <c r="E39" s="888" t="n">
        <v>0.100140488656195</v>
      </c>
      <c r="F39" s="888" t="n">
        <v>0.0999851239669422</v>
      </c>
      <c r="G39" s="888" t="n">
        <v>0.0999394197952219</v>
      </c>
      <c r="H39" s="888" t="n">
        <v>0.101209030100334</v>
      </c>
      <c r="I39" s="888" t="n">
        <v>0.09999378330373</v>
      </c>
      <c r="J39" s="888" t="n">
        <v>0.0999691516709512</v>
      </c>
      <c r="K39" s="888" t="n">
        <v>0.100098696461825</v>
      </c>
      <c r="L39" s="888" t="n">
        <v>0.100064066852368</v>
      </c>
      <c r="M39" s="888" t="n">
        <v>0.100130514705882</v>
      </c>
      <c r="N39" s="888" t="n">
        <v>0.100000881834215</v>
      </c>
      <c r="O39" s="888" t="n">
        <v>0.100053523639607</v>
      </c>
      <c r="P39" s="888" t="n">
        <v>0.0999992821249103</v>
      </c>
      <c r="Q39" s="888" t="n">
        <v>0.00119894098232201</v>
      </c>
      <c r="R39" s="879"/>
      <c r="T39" s="887"/>
    </row>
    <row r="40" s="838" customFormat="true" ht="16.5" hidden="false" customHeight="false" outlineLevel="0" collapsed="false">
      <c r="A40" s="889" t="s">
        <v>409</v>
      </c>
      <c r="B40" s="890"/>
      <c r="C40" s="890" t="n">
        <v>0</v>
      </c>
      <c r="D40" s="890" t="n">
        <v>0</v>
      </c>
      <c r="E40" s="890" t="n">
        <v>0</v>
      </c>
      <c r="F40" s="890" t="n">
        <v>0</v>
      </c>
      <c r="G40" s="890" t="n">
        <v>0</v>
      </c>
      <c r="H40" s="890" t="n">
        <v>0</v>
      </c>
      <c r="I40" s="890" t="n">
        <v>0</v>
      </c>
      <c r="J40" s="890" t="n">
        <v>0</v>
      </c>
      <c r="K40" s="890" t="n">
        <v>0</v>
      </c>
      <c r="L40" s="890" t="n">
        <v>0</v>
      </c>
      <c r="M40" s="890" t="n">
        <v>0</v>
      </c>
      <c r="N40" s="890" t="n">
        <v>0</v>
      </c>
      <c r="O40" s="890" t="n">
        <v>0</v>
      </c>
      <c r="P40" s="890" t="n">
        <v>0</v>
      </c>
      <c r="Q40" s="890" t="n">
        <v>0</v>
      </c>
      <c r="R40" s="879"/>
      <c r="T40" s="887"/>
    </row>
    <row r="41" customFormat="false" ht="15.75" hidden="false" customHeight="false" outlineLevel="0" collapsed="false">
      <c r="A41" s="883" t="s">
        <v>414</v>
      </c>
      <c r="B41" s="884"/>
      <c r="C41" s="884" t="n">
        <v>0</v>
      </c>
      <c r="D41" s="884" t="n">
        <v>150.894467109362</v>
      </c>
      <c r="E41" s="884" t="n">
        <v>151.052467606685</v>
      </c>
      <c r="F41" s="884" t="n">
        <v>162.024113520434</v>
      </c>
      <c r="G41" s="884" t="n">
        <v>159.23310223437</v>
      </c>
      <c r="H41" s="884" t="n">
        <v>161.488409202489</v>
      </c>
      <c r="I41" s="884" t="n">
        <v>189.030939834755</v>
      </c>
      <c r="J41" s="884" t="n">
        <v>166.065039734876</v>
      </c>
      <c r="K41" s="884" t="n">
        <v>188.541901777914</v>
      </c>
      <c r="L41" s="884" t="n">
        <v>188.845956236656</v>
      </c>
      <c r="M41" s="884" t="n">
        <v>189.639811160427</v>
      </c>
      <c r="N41" s="884" t="n">
        <v>191.30900290107</v>
      </c>
      <c r="O41" s="884" t="n">
        <v>192.492187159291</v>
      </c>
      <c r="P41" s="884" t="n">
        <v>193.464364004501</v>
      </c>
      <c r="Q41" s="884" t="n">
        <v>2.31954019763987</v>
      </c>
      <c r="R41" s="875"/>
      <c r="S41" s="891"/>
      <c r="T41" s="876"/>
    </row>
    <row r="42" customFormat="false" ht="15.75" hidden="false" customHeight="false" outlineLevel="0" collapsed="false">
      <c r="A42" s="877" t="s">
        <v>412</v>
      </c>
      <c r="B42" s="878"/>
      <c r="C42" s="878" t="n">
        <v>0</v>
      </c>
      <c r="D42" s="878" t="n">
        <v>0</v>
      </c>
      <c r="E42" s="878" t="n">
        <v>0</v>
      </c>
      <c r="F42" s="878" t="n">
        <v>0</v>
      </c>
      <c r="G42" s="878" t="n">
        <v>0</v>
      </c>
      <c r="H42" s="878" t="n">
        <v>0</v>
      </c>
      <c r="I42" s="878" t="n">
        <v>0</v>
      </c>
      <c r="J42" s="878" t="n">
        <v>0</v>
      </c>
      <c r="K42" s="878" t="n">
        <v>0</v>
      </c>
      <c r="L42" s="878" t="n">
        <v>0</v>
      </c>
      <c r="M42" s="878" t="n">
        <v>0</v>
      </c>
      <c r="N42" s="878" t="n">
        <v>0</v>
      </c>
      <c r="O42" s="878" t="n">
        <v>0</v>
      </c>
      <c r="P42" s="878" t="n">
        <v>0</v>
      </c>
      <c r="Q42" s="878" t="n">
        <v>0</v>
      </c>
      <c r="R42" s="879"/>
      <c r="T42" s="876"/>
    </row>
    <row r="43" customFormat="false" ht="15.75" hidden="false" customHeight="false" outlineLevel="0" collapsed="false">
      <c r="A43" s="877" t="s">
        <v>404</v>
      </c>
      <c r="B43" s="878"/>
      <c r="C43" s="878" t="n">
        <v>0</v>
      </c>
      <c r="D43" s="878" t="n">
        <v>0.355875320239112</v>
      </c>
      <c r="E43" s="878" t="n">
        <v>0</v>
      </c>
      <c r="F43" s="878" t="n">
        <v>0</v>
      </c>
      <c r="G43" s="878" t="n">
        <v>0</v>
      </c>
      <c r="H43" s="878" t="n">
        <v>0</v>
      </c>
      <c r="I43" s="878" t="n">
        <v>0.359949211908932</v>
      </c>
      <c r="J43" s="878" t="n">
        <v>0.360128822984245</v>
      </c>
      <c r="K43" s="878" t="n">
        <v>0.359553210202287</v>
      </c>
      <c r="L43" s="878" t="n">
        <v>0.359771709937332</v>
      </c>
      <c r="M43" s="878" t="n">
        <v>0.344609347442681</v>
      </c>
      <c r="N43" s="878" t="n">
        <v>0.400077701778386</v>
      </c>
      <c r="O43" s="878" t="n">
        <v>0.400118791064389</v>
      </c>
      <c r="P43" s="878" t="n">
        <v>0.49991895184136</v>
      </c>
      <c r="Q43" s="878" t="n">
        <v>0.00599377621984712</v>
      </c>
      <c r="R43" s="879"/>
      <c r="T43" s="876"/>
    </row>
    <row r="44" customFormat="false" ht="15.75" hidden="false" customHeight="false" outlineLevel="0" collapsed="false">
      <c r="A44" s="877" t="s">
        <v>405</v>
      </c>
      <c r="B44" s="878"/>
      <c r="C44" s="878" t="n">
        <v>0</v>
      </c>
      <c r="D44" s="878" t="n">
        <v>150.538591789123</v>
      </c>
      <c r="E44" s="878" t="n">
        <v>151.052467606685</v>
      </c>
      <c r="F44" s="878" t="n">
        <v>162.024113520434</v>
      </c>
      <c r="G44" s="878" t="n">
        <v>159.23310223437</v>
      </c>
      <c r="H44" s="878" t="n">
        <v>161.488409202489</v>
      </c>
      <c r="I44" s="878" t="n">
        <v>188.670990622846</v>
      </c>
      <c r="J44" s="878" t="n">
        <v>165.704910911892</v>
      </c>
      <c r="K44" s="878" t="n">
        <v>188.182348567712</v>
      </c>
      <c r="L44" s="878" t="n">
        <v>188.486184526719</v>
      </c>
      <c r="M44" s="878" t="n">
        <v>189.295201812984</v>
      </c>
      <c r="N44" s="878" t="n">
        <v>190.908925199292</v>
      </c>
      <c r="O44" s="878" t="n">
        <v>192.092068368227</v>
      </c>
      <c r="P44" s="878" t="n">
        <v>192.96444505266</v>
      </c>
      <c r="Q44" s="878" t="n">
        <v>2.31354642142003</v>
      </c>
      <c r="R44" s="879"/>
      <c r="T44" s="876"/>
    </row>
    <row r="45" customFormat="false" ht="15.75" hidden="false" customHeight="false" outlineLevel="0" collapsed="false">
      <c r="A45" s="877" t="s">
        <v>406</v>
      </c>
      <c r="B45" s="878"/>
      <c r="C45" s="878" t="n">
        <v>0</v>
      </c>
      <c r="D45" s="878" t="n">
        <v>0</v>
      </c>
      <c r="E45" s="878" t="n">
        <v>0</v>
      </c>
      <c r="F45" s="878" t="n">
        <v>0</v>
      </c>
      <c r="G45" s="878" t="n">
        <v>0</v>
      </c>
      <c r="H45" s="878" t="n">
        <v>0</v>
      </c>
      <c r="I45" s="878" t="n">
        <v>0</v>
      </c>
      <c r="J45" s="878" t="n">
        <v>0</v>
      </c>
      <c r="K45" s="878" t="n">
        <v>0</v>
      </c>
      <c r="L45" s="878" t="n">
        <v>0</v>
      </c>
      <c r="M45" s="878" t="n">
        <v>0</v>
      </c>
      <c r="N45" s="878" t="n">
        <v>0</v>
      </c>
      <c r="O45" s="878" t="n">
        <v>0</v>
      </c>
      <c r="P45" s="878" t="n">
        <v>0</v>
      </c>
      <c r="Q45" s="878" t="n">
        <v>0</v>
      </c>
      <c r="R45" s="879"/>
      <c r="T45" s="876"/>
    </row>
    <row r="46" customFormat="false" ht="15.75" hidden="false" customHeight="false" outlineLevel="0" collapsed="false">
      <c r="A46" s="877" t="s">
        <v>407</v>
      </c>
      <c r="B46" s="878"/>
      <c r="C46" s="878" t="n">
        <v>0</v>
      </c>
      <c r="D46" s="878" t="n">
        <v>0</v>
      </c>
      <c r="E46" s="878" t="n">
        <v>0</v>
      </c>
      <c r="F46" s="878" t="n">
        <v>0</v>
      </c>
      <c r="G46" s="878" t="n">
        <v>0</v>
      </c>
      <c r="H46" s="878" t="n">
        <v>0</v>
      </c>
      <c r="I46" s="878" t="n">
        <v>0</v>
      </c>
      <c r="J46" s="878" t="n">
        <v>0</v>
      </c>
      <c r="K46" s="878" t="n">
        <v>0</v>
      </c>
      <c r="L46" s="878" t="n">
        <v>0</v>
      </c>
      <c r="M46" s="878" t="n">
        <v>0</v>
      </c>
      <c r="N46" s="878" t="n">
        <v>0</v>
      </c>
      <c r="O46" s="878" t="n">
        <v>0</v>
      </c>
      <c r="P46" s="878" t="n">
        <v>0</v>
      </c>
      <c r="Q46" s="878" t="n">
        <v>0</v>
      </c>
      <c r="R46" s="879"/>
      <c r="T46" s="876"/>
    </row>
    <row r="47" customFormat="false" ht="15.75" hidden="false" customHeight="false" outlineLevel="0" collapsed="false">
      <c r="A47" s="877" t="s">
        <v>408</v>
      </c>
      <c r="B47" s="878"/>
      <c r="C47" s="878" t="n">
        <v>0</v>
      </c>
      <c r="D47" s="878" t="n">
        <v>0</v>
      </c>
      <c r="E47" s="878" t="n">
        <v>0</v>
      </c>
      <c r="F47" s="878" t="n">
        <v>0</v>
      </c>
      <c r="G47" s="878" t="n">
        <v>0</v>
      </c>
      <c r="H47" s="878" t="n">
        <v>0</v>
      </c>
      <c r="I47" s="878" t="n">
        <v>0</v>
      </c>
      <c r="J47" s="878" t="n">
        <v>0</v>
      </c>
      <c r="K47" s="878" t="n">
        <v>0</v>
      </c>
      <c r="L47" s="878" t="n">
        <v>0</v>
      </c>
      <c r="M47" s="878" t="n">
        <v>0</v>
      </c>
      <c r="N47" s="878" t="n">
        <v>0</v>
      </c>
      <c r="O47" s="878" t="n">
        <v>0</v>
      </c>
      <c r="P47" s="878" t="n">
        <v>0</v>
      </c>
      <c r="Q47" s="878" t="n">
        <v>0</v>
      </c>
      <c r="R47" s="879"/>
      <c r="T47" s="876"/>
    </row>
    <row r="48" customFormat="false" ht="16.5" hidden="false" customHeight="false" outlineLevel="0" collapsed="false">
      <c r="A48" s="881" t="s">
        <v>409</v>
      </c>
      <c r="B48" s="882"/>
      <c r="C48" s="882" t="n">
        <v>0</v>
      </c>
      <c r="D48" s="882" t="n">
        <v>0</v>
      </c>
      <c r="E48" s="882" t="n">
        <v>0</v>
      </c>
      <c r="F48" s="882" t="n">
        <v>0</v>
      </c>
      <c r="G48" s="882" t="n">
        <v>0</v>
      </c>
      <c r="H48" s="882" t="n">
        <v>0</v>
      </c>
      <c r="I48" s="882" t="n">
        <v>0</v>
      </c>
      <c r="J48" s="882" t="n">
        <v>0</v>
      </c>
      <c r="K48" s="882" t="n">
        <v>0</v>
      </c>
      <c r="L48" s="882" t="n">
        <v>0</v>
      </c>
      <c r="M48" s="882" t="n">
        <v>0</v>
      </c>
      <c r="N48" s="882" t="n">
        <v>0</v>
      </c>
      <c r="O48" s="882" t="n">
        <v>0</v>
      </c>
      <c r="P48" s="882" t="n">
        <v>0</v>
      </c>
      <c r="Q48" s="882" t="n">
        <v>0</v>
      </c>
      <c r="R48" s="879"/>
      <c r="T48" s="876"/>
    </row>
    <row r="49" customFormat="false" ht="15.75" hidden="false" customHeight="false" outlineLevel="0" collapsed="false">
      <c r="A49" s="883" t="s">
        <v>415</v>
      </c>
      <c r="B49" s="884" t="n">
        <v>3584.3684</v>
      </c>
      <c r="C49" s="884" t="n">
        <v>36.671664167916</v>
      </c>
      <c r="D49" s="884" t="n">
        <v>3342.69112212542</v>
      </c>
      <c r="E49" s="884" t="n">
        <v>3217.19490457783</v>
      </c>
      <c r="F49" s="884" t="n">
        <v>3320.9920119076</v>
      </c>
      <c r="G49" s="884" t="n">
        <v>3337.92140728498</v>
      </c>
      <c r="H49" s="884" t="n">
        <v>3331.38944004594</v>
      </c>
      <c r="I49" s="884" t="n">
        <v>3405.14962906361</v>
      </c>
      <c r="J49" s="884" t="n">
        <v>3432.92248217329</v>
      </c>
      <c r="K49" s="884" t="n">
        <v>3427.99806878556</v>
      </c>
      <c r="L49" s="884" t="n">
        <v>3508.22689265312</v>
      </c>
      <c r="M49" s="884" t="n">
        <v>3588.91800313182</v>
      </c>
      <c r="N49" s="884" t="n">
        <v>3513.09059479058</v>
      </c>
      <c r="O49" s="884" t="n">
        <v>3493.48988151119</v>
      </c>
      <c r="P49" s="884" t="n">
        <v>3031.03753215326</v>
      </c>
      <c r="Q49" s="884" t="n">
        <v>36.3406120427484</v>
      </c>
      <c r="R49" s="875"/>
      <c r="T49" s="876"/>
    </row>
    <row r="50" customFormat="false" ht="15.75" hidden="false" customHeight="false" outlineLevel="0" collapsed="false">
      <c r="A50" s="877" t="s">
        <v>403</v>
      </c>
      <c r="B50" s="878" t="n">
        <v>2672.8896</v>
      </c>
      <c r="C50" s="878" t="n">
        <v>27.3463268365817</v>
      </c>
      <c r="D50" s="878" t="n">
        <v>2449.76197344393</v>
      </c>
      <c r="E50" s="878" t="n">
        <v>2448.57955140581</v>
      </c>
      <c r="F50" s="878" t="n">
        <v>2454.86947306643</v>
      </c>
      <c r="G50" s="878" t="n">
        <v>2469.12957576584</v>
      </c>
      <c r="H50" s="878" t="n">
        <v>2471.5998702559</v>
      </c>
      <c r="I50" s="878" t="n">
        <v>2525.13664118548</v>
      </c>
      <c r="J50" s="878" t="n">
        <v>2530.53757068594</v>
      </c>
      <c r="K50" s="878" t="n">
        <v>2554.78592335544</v>
      </c>
      <c r="L50" s="878" t="n">
        <v>2627.15890072837</v>
      </c>
      <c r="M50" s="878" t="n">
        <v>2700.94154902463</v>
      </c>
      <c r="N50" s="878" t="n">
        <v>2640.7388496</v>
      </c>
      <c r="O50" s="878" t="n">
        <v>2662.12185673268</v>
      </c>
      <c r="P50" s="878" t="n">
        <v>2213.4482781591</v>
      </c>
      <c r="Q50" s="878" t="n">
        <v>26.538129039968</v>
      </c>
      <c r="R50" s="879"/>
      <c r="T50" s="876"/>
    </row>
    <row r="51" customFormat="false" ht="15.75" hidden="false" customHeight="false" outlineLevel="0" collapsed="false">
      <c r="A51" s="877" t="s">
        <v>404</v>
      </c>
      <c r="B51" s="878" t="n">
        <v>11.7232</v>
      </c>
      <c r="C51" s="878" t="n">
        <v>0.119940029985007</v>
      </c>
      <c r="D51" s="878" t="n">
        <v>19.2375673287604</v>
      </c>
      <c r="E51" s="878" t="n">
        <v>18.4118811943294</v>
      </c>
      <c r="F51" s="878" t="n">
        <v>20.9590378648817</v>
      </c>
      <c r="G51" s="878" t="n">
        <v>18.7969928307625</v>
      </c>
      <c r="H51" s="878" t="n">
        <v>18.8789069445922</v>
      </c>
      <c r="I51" s="878" t="n">
        <v>31.4870176219002</v>
      </c>
      <c r="J51" s="878" t="n">
        <v>32.0089129917399</v>
      </c>
      <c r="K51" s="878" t="n">
        <v>32.7185970605239</v>
      </c>
      <c r="L51" s="878" t="n">
        <v>30.9246490860309</v>
      </c>
      <c r="M51" s="878" t="n">
        <v>31.0460900510617</v>
      </c>
      <c r="N51" s="878" t="n">
        <v>30.603581908767</v>
      </c>
      <c r="O51" s="878" t="n">
        <v>30.2921791506746</v>
      </c>
      <c r="P51" s="878" t="n">
        <v>30.2783787188924</v>
      </c>
      <c r="Q51" s="878" t="n">
        <v>0.363022497291546</v>
      </c>
      <c r="R51" s="879"/>
      <c r="T51" s="876"/>
    </row>
    <row r="52" customFormat="false" ht="15.75" hidden="false" customHeight="false" outlineLevel="0" collapsed="false">
      <c r="A52" s="877" t="s">
        <v>405</v>
      </c>
      <c r="B52" s="878" t="n">
        <v>899.7556</v>
      </c>
      <c r="C52" s="878" t="n">
        <v>9.20539730134933</v>
      </c>
      <c r="D52" s="878" t="n">
        <v>747.91258685155</v>
      </c>
      <c r="E52" s="878" t="n">
        <v>636.644157841561</v>
      </c>
      <c r="F52" s="878" t="n">
        <v>725.68127783579</v>
      </c>
      <c r="G52" s="878" t="n">
        <v>734.364929985302</v>
      </c>
      <c r="H52" s="878" t="n">
        <v>721.382798296954</v>
      </c>
      <c r="I52" s="878" t="n">
        <v>737.332883222487</v>
      </c>
      <c r="J52" s="878" t="n">
        <v>755.111566619</v>
      </c>
      <c r="K52" s="878" t="n">
        <v>734.188732727138</v>
      </c>
      <c r="L52" s="878" t="n">
        <v>743.575111640953</v>
      </c>
      <c r="M52" s="878" t="n">
        <v>749.189930232595</v>
      </c>
      <c r="N52" s="878" t="n">
        <v>729.747175627491</v>
      </c>
      <c r="O52" s="878" t="n">
        <v>690.11648791151</v>
      </c>
      <c r="P52" s="878" t="n">
        <v>649.711863071389</v>
      </c>
      <c r="Q52" s="878" t="n">
        <v>7.78971771381378</v>
      </c>
      <c r="R52" s="879"/>
      <c r="T52" s="876"/>
    </row>
    <row r="53" customFormat="false" ht="15.75" hidden="false" customHeight="false" outlineLevel="0" collapsed="false">
      <c r="A53" s="877" t="s">
        <v>406</v>
      </c>
      <c r="B53" s="878" t="n">
        <v>0</v>
      </c>
      <c r="C53" s="878" t="n">
        <v>0</v>
      </c>
      <c r="D53" s="878" t="n">
        <v>0</v>
      </c>
      <c r="E53" s="878" t="n">
        <v>0</v>
      </c>
      <c r="F53" s="878" t="n">
        <v>0</v>
      </c>
      <c r="G53" s="878" t="n">
        <v>0</v>
      </c>
      <c r="H53" s="878" t="n">
        <v>0</v>
      </c>
      <c r="I53" s="878" t="n">
        <v>0</v>
      </c>
      <c r="J53" s="878" t="n">
        <v>0</v>
      </c>
      <c r="K53" s="878" t="n">
        <v>0</v>
      </c>
      <c r="L53" s="878" t="n">
        <v>0</v>
      </c>
      <c r="M53" s="878" t="n">
        <v>0</v>
      </c>
      <c r="N53" s="878" t="n">
        <v>0</v>
      </c>
      <c r="O53" s="878" t="n">
        <v>0</v>
      </c>
      <c r="P53" s="878" t="n">
        <v>0</v>
      </c>
      <c r="Q53" s="878" t="n">
        <v>0</v>
      </c>
      <c r="R53" s="879"/>
      <c r="T53" s="876"/>
    </row>
    <row r="54" customFormat="false" ht="15.75" hidden="false" customHeight="false" outlineLevel="0" collapsed="false">
      <c r="A54" s="877" t="s">
        <v>407</v>
      </c>
      <c r="B54" s="878" t="n">
        <v>0</v>
      </c>
      <c r="C54" s="878" t="n">
        <v>0</v>
      </c>
      <c r="D54" s="878" t="n">
        <v>0</v>
      </c>
      <c r="E54" s="878" t="n">
        <v>0</v>
      </c>
      <c r="F54" s="878" t="n">
        <v>0</v>
      </c>
      <c r="G54" s="878" t="n">
        <v>0</v>
      </c>
      <c r="H54" s="878" t="n">
        <v>0</v>
      </c>
      <c r="I54" s="878" t="n">
        <v>0</v>
      </c>
      <c r="J54" s="878" t="n">
        <v>0</v>
      </c>
      <c r="K54" s="878" t="n">
        <v>0</v>
      </c>
      <c r="L54" s="878" t="n">
        <v>0</v>
      </c>
      <c r="M54" s="878" t="n">
        <v>0</v>
      </c>
      <c r="N54" s="878" t="n">
        <v>0</v>
      </c>
      <c r="O54" s="878" t="n">
        <v>0</v>
      </c>
      <c r="P54" s="878" t="n">
        <v>0</v>
      </c>
      <c r="Q54" s="878" t="n">
        <v>0</v>
      </c>
      <c r="R54" s="879"/>
      <c r="T54" s="876"/>
    </row>
    <row r="55" customFormat="false" ht="15.75" hidden="false" customHeight="false" outlineLevel="0" collapsed="false">
      <c r="A55" s="877" t="s">
        <v>408</v>
      </c>
      <c r="B55" s="878"/>
      <c r="C55" s="878" t="n">
        <v>0</v>
      </c>
      <c r="D55" s="878" t="n">
        <v>125.778994501178</v>
      </c>
      <c r="E55" s="878" t="n">
        <v>113.559314136126</v>
      </c>
      <c r="F55" s="878" t="n">
        <v>119.482223140496</v>
      </c>
      <c r="G55" s="878" t="n">
        <v>115.629908703072</v>
      </c>
      <c r="H55" s="878" t="n">
        <v>119.527864548495</v>
      </c>
      <c r="I55" s="878" t="n">
        <v>111.193087033748</v>
      </c>
      <c r="J55" s="878" t="n">
        <v>115.264431876607</v>
      </c>
      <c r="K55" s="878" t="n">
        <v>106.304815642458</v>
      </c>
      <c r="L55" s="878" t="n">
        <v>106.568231197772</v>
      </c>
      <c r="M55" s="878" t="n">
        <v>107.740433823529</v>
      </c>
      <c r="N55" s="878" t="n">
        <v>112.000987654321</v>
      </c>
      <c r="O55" s="878" t="n">
        <v>110.959357716325</v>
      </c>
      <c r="P55" s="878" t="n">
        <v>137.599012203877</v>
      </c>
      <c r="Q55" s="878" t="n">
        <v>1.64974279167509</v>
      </c>
      <c r="R55" s="879"/>
      <c r="T55" s="876"/>
    </row>
    <row r="56" customFormat="false" ht="16.5" hidden="false" customHeight="false" outlineLevel="0" collapsed="false">
      <c r="A56" s="881" t="s">
        <v>409</v>
      </c>
      <c r="B56" s="882" t="n">
        <v>0</v>
      </c>
      <c r="C56" s="882" t="n">
        <v>0</v>
      </c>
      <c r="D56" s="882" t="n">
        <v>0</v>
      </c>
      <c r="E56" s="882" t="n">
        <v>0</v>
      </c>
      <c r="F56" s="882" t="n">
        <v>0</v>
      </c>
      <c r="G56" s="882" t="n">
        <v>0</v>
      </c>
      <c r="H56" s="882" t="n">
        <v>0</v>
      </c>
      <c r="I56" s="882" t="n">
        <v>0</v>
      </c>
      <c r="J56" s="882" t="n">
        <v>0</v>
      </c>
      <c r="K56" s="882" t="n">
        <v>0</v>
      </c>
      <c r="L56" s="882" t="n">
        <v>0</v>
      </c>
      <c r="M56" s="882" t="n">
        <v>0</v>
      </c>
      <c r="N56" s="882" t="n">
        <v>0</v>
      </c>
      <c r="O56" s="882" t="n">
        <v>0</v>
      </c>
      <c r="P56" s="882" t="n">
        <v>0</v>
      </c>
      <c r="Q56" s="882" t="n">
        <v>0</v>
      </c>
      <c r="R56" s="879"/>
      <c r="T56" s="876"/>
    </row>
    <row r="57" customFormat="false" ht="15.75" hidden="false" customHeight="false" outlineLevel="0" collapsed="false">
      <c r="A57" s="883" t="s">
        <v>416</v>
      </c>
      <c r="B57" s="884"/>
      <c r="C57" s="884" t="n">
        <v>0</v>
      </c>
      <c r="D57" s="884" t="n">
        <v>213.003329257901</v>
      </c>
      <c r="E57" s="884" t="n">
        <v>206.126468648175</v>
      </c>
      <c r="F57" s="884" t="n">
        <v>216.170176746789</v>
      </c>
      <c r="G57" s="884" t="n">
        <v>211.297977945575</v>
      </c>
      <c r="H57" s="884" t="n">
        <v>215.109465220373</v>
      </c>
      <c r="I57" s="884" t="n">
        <v>212.859205568808</v>
      </c>
      <c r="J57" s="884" t="n">
        <v>207.116503100598</v>
      </c>
      <c r="K57" s="884" t="n">
        <v>209.449354193654</v>
      </c>
      <c r="L57" s="884" t="n">
        <v>209.241835572317</v>
      </c>
      <c r="M57" s="884" t="n">
        <v>212.627127711329</v>
      </c>
      <c r="N57" s="884" t="n">
        <v>214.484680019534</v>
      </c>
      <c r="O57" s="884" t="n">
        <v>215.879888654171</v>
      </c>
      <c r="P57" s="884" t="n">
        <v>215.049348664667</v>
      </c>
      <c r="Q57" s="884" t="n">
        <v>2.57833328256961</v>
      </c>
      <c r="R57" s="875"/>
      <c r="T57" s="876"/>
      <c r="V57" s="357"/>
      <c r="W57" s="357"/>
      <c r="X57" s="357"/>
      <c r="Y57" s="357"/>
      <c r="Z57" s="357"/>
      <c r="AA57" s="357"/>
      <c r="AB57" s="357"/>
      <c r="AC57" s="357"/>
      <c r="AD57" s="357"/>
      <c r="AE57" s="357"/>
      <c r="AF57" s="357"/>
    </row>
    <row r="58" customFormat="false" ht="15.75" hidden="false" customHeight="false" outlineLevel="0" collapsed="false">
      <c r="A58" s="877" t="s">
        <v>403</v>
      </c>
      <c r="B58" s="878"/>
      <c r="C58" s="878" t="n">
        <v>0</v>
      </c>
      <c r="D58" s="878" t="n">
        <v>13.7003342869163</v>
      </c>
      <c r="E58" s="878" t="n">
        <v>7.09960901427543</v>
      </c>
      <c r="F58" s="878" t="n">
        <v>7.10008689963704</v>
      </c>
      <c r="G58" s="878" t="n">
        <v>7.100226522816</v>
      </c>
      <c r="H58" s="878" t="n">
        <v>7.20544365192582</v>
      </c>
      <c r="I58" s="878" t="n">
        <v>7.30010733540271</v>
      </c>
      <c r="J58" s="878" t="n">
        <v>7.29996424051925</v>
      </c>
      <c r="K58" s="878" t="n">
        <v>7.3996067980855</v>
      </c>
      <c r="L58" s="878" t="n">
        <v>7.60028795832182</v>
      </c>
      <c r="M58" s="878" t="n">
        <v>7.80035899206075</v>
      </c>
      <c r="N58" s="878" t="n">
        <v>7.58485783440477</v>
      </c>
      <c r="O58" s="878" t="n">
        <v>7.69996694118106</v>
      </c>
      <c r="P58" s="878" t="n">
        <v>6.30033380065546</v>
      </c>
      <c r="Q58" s="878" t="n">
        <v>0.075537826226382</v>
      </c>
      <c r="R58" s="879"/>
      <c r="T58" s="876"/>
    </row>
    <row r="59" customFormat="false" ht="15.75" hidden="false" customHeight="false" outlineLevel="0" collapsed="false">
      <c r="A59" s="877" t="s">
        <v>404</v>
      </c>
      <c r="B59" s="878"/>
      <c r="C59" s="878" t="n">
        <v>0</v>
      </c>
      <c r="D59" s="878" t="n">
        <v>0</v>
      </c>
      <c r="E59" s="878" t="n">
        <v>0</v>
      </c>
      <c r="F59" s="878" t="n">
        <v>0</v>
      </c>
      <c r="G59" s="878" t="n">
        <v>0</v>
      </c>
      <c r="H59" s="878" t="n">
        <v>0</v>
      </c>
      <c r="I59" s="878" t="n">
        <v>0</v>
      </c>
      <c r="J59" s="878" t="n">
        <v>0</v>
      </c>
      <c r="K59" s="878" t="n">
        <v>0</v>
      </c>
      <c r="L59" s="878" t="n">
        <v>0</v>
      </c>
      <c r="M59" s="878" t="n">
        <v>0</v>
      </c>
      <c r="N59" s="878" t="n">
        <v>0</v>
      </c>
      <c r="O59" s="878" t="n">
        <v>0</v>
      </c>
      <c r="P59" s="878" t="n">
        <v>0</v>
      </c>
      <c r="Q59" s="878" t="n">
        <v>0</v>
      </c>
      <c r="R59" s="879"/>
      <c r="T59" s="876"/>
    </row>
    <row r="60" customFormat="false" ht="15.75" hidden="false" customHeight="false" outlineLevel="0" collapsed="false">
      <c r="A60" s="877" t="s">
        <v>405</v>
      </c>
      <c r="B60" s="878"/>
      <c r="C60" s="878" t="n">
        <v>0</v>
      </c>
      <c r="D60" s="878" t="n">
        <v>199.302994970985</v>
      </c>
      <c r="E60" s="878" t="n">
        <v>198.726438167931</v>
      </c>
      <c r="F60" s="878" t="n">
        <v>208.670149351284</v>
      </c>
      <c r="G60" s="878" t="n">
        <v>203.797993743578</v>
      </c>
      <c r="H60" s="878" t="n">
        <v>207.499185448046</v>
      </c>
      <c r="I60" s="878" t="n">
        <v>205.259116883494</v>
      </c>
      <c r="J60" s="878" t="n">
        <v>199.516631405066</v>
      </c>
      <c r="K60" s="878" t="n">
        <v>201.749451306183</v>
      </c>
      <c r="L60" s="878" t="n">
        <v>201.341355413438</v>
      </c>
      <c r="M60" s="878" t="n">
        <v>204.526377175151</v>
      </c>
      <c r="N60" s="878" t="n">
        <v>206.599819539627</v>
      </c>
      <c r="O60" s="878" t="n">
        <v>207.879761142071</v>
      </c>
      <c r="P60" s="878" t="n">
        <v>208.349017735512</v>
      </c>
      <c r="Q60" s="878" t="n">
        <v>2.49799969241394</v>
      </c>
      <c r="R60" s="879"/>
      <c r="T60" s="876"/>
    </row>
    <row r="61" customFormat="false" ht="15.75" hidden="false" customHeight="false" outlineLevel="0" collapsed="false">
      <c r="A61" s="877" t="s">
        <v>406</v>
      </c>
      <c r="B61" s="878"/>
      <c r="C61" s="878" t="n">
        <v>0</v>
      </c>
      <c r="D61" s="878" t="n">
        <v>0</v>
      </c>
      <c r="E61" s="878" t="n">
        <v>0</v>
      </c>
      <c r="F61" s="878" t="n">
        <v>0</v>
      </c>
      <c r="G61" s="878" t="n">
        <v>0</v>
      </c>
      <c r="H61" s="878" t="n">
        <v>0</v>
      </c>
      <c r="I61" s="878" t="n">
        <v>0</v>
      </c>
      <c r="J61" s="878" t="n">
        <v>0</v>
      </c>
      <c r="K61" s="878" t="n">
        <v>0</v>
      </c>
      <c r="L61" s="878" t="n">
        <v>0</v>
      </c>
      <c r="M61" s="878" t="n">
        <v>0</v>
      </c>
      <c r="N61" s="878" t="n">
        <v>0</v>
      </c>
      <c r="O61" s="878" t="n">
        <v>0</v>
      </c>
      <c r="P61" s="878" t="n">
        <v>0</v>
      </c>
      <c r="Q61" s="878" t="n">
        <v>0</v>
      </c>
      <c r="R61" s="879"/>
      <c r="T61" s="876"/>
    </row>
    <row r="62" customFormat="false" ht="15.75" hidden="false" customHeight="false" outlineLevel="0" collapsed="false">
      <c r="A62" s="877" t="s">
        <v>407</v>
      </c>
      <c r="B62" s="878"/>
      <c r="C62" s="878" t="n">
        <v>0</v>
      </c>
      <c r="D62" s="878" t="n">
        <v>0</v>
      </c>
      <c r="E62" s="878" t="n">
        <v>0</v>
      </c>
      <c r="F62" s="878" t="n">
        <v>0</v>
      </c>
      <c r="G62" s="878" t="n">
        <v>0</v>
      </c>
      <c r="H62" s="878" t="n">
        <v>0</v>
      </c>
      <c r="I62" s="878" t="n">
        <v>0</v>
      </c>
      <c r="J62" s="878" t="n">
        <v>0</v>
      </c>
      <c r="K62" s="878" t="n">
        <v>0</v>
      </c>
      <c r="L62" s="878" t="n">
        <v>0</v>
      </c>
      <c r="M62" s="878" t="n">
        <v>0</v>
      </c>
      <c r="N62" s="878" t="n">
        <v>0</v>
      </c>
      <c r="O62" s="878" t="n">
        <v>0</v>
      </c>
      <c r="P62" s="878" t="n">
        <v>0</v>
      </c>
      <c r="Q62" s="878" t="n">
        <v>0</v>
      </c>
      <c r="R62" s="879"/>
      <c r="T62" s="876"/>
    </row>
    <row r="63" customFormat="false" ht="15.75" hidden="false" customHeight="false" outlineLevel="0" collapsed="false">
      <c r="A63" s="877" t="s">
        <v>408</v>
      </c>
      <c r="B63" s="878"/>
      <c r="C63" s="878" t="n">
        <v>0</v>
      </c>
      <c r="D63" s="878" t="n">
        <v>0</v>
      </c>
      <c r="E63" s="878" t="n">
        <v>0.300421465968586</v>
      </c>
      <c r="F63" s="878" t="n">
        <v>0.399940495867769</v>
      </c>
      <c r="G63" s="878" t="n">
        <v>0.399757679180887</v>
      </c>
      <c r="H63" s="878" t="n">
        <v>0.404836120401338</v>
      </c>
      <c r="I63" s="878" t="n">
        <v>0.29998134991119</v>
      </c>
      <c r="J63" s="878" t="n">
        <v>0.299907455012853</v>
      </c>
      <c r="K63" s="878" t="n">
        <v>0.300296089385475</v>
      </c>
      <c r="L63" s="878" t="n">
        <v>0.300192200557103</v>
      </c>
      <c r="M63" s="878" t="n">
        <v>0.300391544117647</v>
      </c>
      <c r="N63" s="878" t="n">
        <v>0.300002645502646</v>
      </c>
      <c r="O63" s="878" t="n">
        <v>0.300160570918822</v>
      </c>
      <c r="P63" s="878" t="n">
        <v>0.399997128499641</v>
      </c>
      <c r="Q63" s="878" t="n">
        <v>0.00479576392928805</v>
      </c>
      <c r="R63" s="879"/>
      <c r="T63" s="876"/>
    </row>
    <row r="64" customFormat="false" ht="16.5" hidden="false" customHeight="false" outlineLevel="0" collapsed="false">
      <c r="A64" s="881" t="s">
        <v>409</v>
      </c>
      <c r="B64" s="882"/>
      <c r="C64" s="882" t="n">
        <v>0</v>
      </c>
      <c r="D64" s="882" t="n">
        <v>0</v>
      </c>
      <c r="E64" s="882" t="n">
        <v>0</v>
      </c>
      <c r="F64" s="882" t="n">
        <v>0</v>
      </c>
      <c r="G64" s="882" t="n">
        <v>0</v>
      </c>
      <c r="H64" s="882" t="n">
        <v>0</v>
      </c>
      <c r="I64" s="882" t="n">
        <v>0</v>
      </c>
      <c r="J64" s="882" t="n">
        <v>0</v>
      </c>
      <c r="K64" s="882" t="n">
        <v>0</v>
      </c>
      <c r="L64" s="882" t="n">
        <v>0</v>
      </c>
      <c r="M64" s="882" t="n">
        <v>0</v>
      </c>
      <c r="N64" s="882" t="n">
        <v>0</v>
      </c>
      <c r="O64" s="882" t="n">
        <v>0</v>
      </c>
      <c r="P64" s="882" t="n">
        <v>0</v>
      </c>
      <c r="Q64" s="882" t="n">
        <v>0</v>
      </c>
      <c r="R64" s="879"/>
      <c r="T64" s="876"/>
    </row>
    <row r="65" customFormat="false" ht="15.75" hidden="false" customHeight="false" outlineLevel="0" collapsed="false">
      <c r="A65" s="883" t="s">
        <v>417</v>
      </c>
      <c r="B65" s="884" t="n">
        <v>184.6404</v>
      </c>
      <c r="C65" s="884" t="n">
        <v>1.88905547226387</v>
      </c>
      <c r="D65" s="884" t="n">
        <v>299.919584415232</v>
      </c>
      <c r="E65" s="884" t="n">
        <v>301.677636166642</v>
      </c>
      <c r="F65" s="884" t="n">
        <v>316.655830469161</v>
      </c>
      <c r="G65" s="884" t="n">
        <v>309.264528118761</v>
      </c>
      <c r="H65" s="884" t="n">
        <v>320.480235798614</v>
      </c>
      <c r="I65" s="884" t="n">
        <v>283.528109727897</v>
      </c>
      <c r="J65" s="884" t="n">
        <v>272.198119611107</v>
      </c>
      <c r="K65" s="884" t="n">
        <v>272.043168366485</v>
      </c>
      <c r="L65" s="884" t="n">
        <v>265.111485147768</v>
      </c>
      <c r="M65" s="884" t="n">
        <v>258.771916367586</v>
      </c>
      <c r="N65" s="884" t="n">
        <v>256.123778513326</v>
      </c>
      <c r="O65" s="884" t="n">
        <v>250.554649678673</v>
      </c>
      <c r="P65" s="884" t="n">
        <v>243.131831321133</v>
      </c>
      <c r="Q65" s="884" t="n">
        <v>2.91502809303963</v>
      </c>
      <c r="R65" s="875"/>
      <c r="T65" s="876"/>
    </row>
    <row r="66" customFormat="false" ht="15.75" hidden="false" customHeight="false" outlineLevel="0" collapsed="false">
      <c r="A66" s="877" t="s">
        <v>403</v>
      </c>
      <c r="B66" s="878" t="n">
        <v>8.7924</v>
      </c>
      <c r="C66" s="878" t="n">
        <v>0.0899550224887556</v>
      </c>
      <c r="D66" s="878" t="n">
        <v>11.9002903660076</v>
      </c>
      <c r="E66" s="878" t="n">
        <v>8.9995043842928</v>
      </c>
      <c r="F66" s="878" t="n">
        <v>9.20011260234659</v>
      </c>
      <c r="G66" s="878" t="n">
        <v>9.30029671298434</v>
      </c>
      <c r="H66" s="878" t="n">
        <v>9.30703138373752</v>
      </c>
      <c r="I66" s="878" t="n">
        <v>9.80014409410227</v>
      </c>
      <c r="J66" s="878" t="n">
        <v>9.79995199412173</v>
      </c>
      <c r="K66" s="878" t="n">
        <v>9.89947395960088</v>
      </c>
      <c r="L66" s="878" t="n">
        <v>10.100382681454</v>
      </c>
      <c r="M66" s="878" t="n">
        <v>10.400478656081</v>
      </c>
      <c r="N66" s="878" t="n">
        <v>10.1459786616064</v>
      </c>
      <c r="O66" s="878" t="n">
        <v>10.1999562077983</v>
      </c>
      <c r="P66" s="878" t="n">
        <v>8.40044506754061</v>
      </c>
      <c r="Q66" s="878" t="n">
        <v>0.100717101635176</v>
      </c>
      <c r="R66" s="879"/>
      <c r="T66" s="876"/>
    </row>
    <row r="67" customFormat="false" ht="15.75" hidden="false" customHeight="false" outlineLevel="0" collapsed="false">
      <c r="A67" s="877" t="s">
        <v>404</v>
      </c>
      <c r="B67" s="878" t="n">
        <v>2.9308</v>
      </c>
      <c r="C67" s="878" t="n">
        <v>0.0299850074962519</v>
      </c>
      <c r="D67" s="878" t="n">
        <v>0</v>
      </c>
      <c r="E67" s="878" t="n">
        <v>0</v>
      </c>
      <c r="F67" s="878" t="n">
        <v>0</v>
      </c>
      <c r="G67" s="878" t="n">
        <v>0</v>
      </c>
      <c r="H67" s="878" t="n">
        <v>0</v>
      </c>
      <c r="I67" s="878" t="n">
        <v>0</v>
      </c>
      <c r="J67" s="878" t="n">
        <v>0</v>
      </c>
      <c r="K67" s="878" t="n">
        <v>0</v>
      </c>
      <c r="L67" s="878" t="n">
        <v>0</v>
      </c>
      <c r="M67" s="878" t="n">
        <v>0</v>
      </c>
      <c r="N67" s="878" t="n">
        <v>0</v>
      </c>
      <c r="O67" s="878" t="n">
        <v>0</v>
      </c>
      <c r="P67" s="878" t="n">
        <v>0</v>
      </c>
      <c r="Q67" s="878" t="n">
        <v>0</v>
      </c>
      <c r="R67" s="879"/>
      <c r="T67" s="876"/>
    </row>
    <row r="68" customFormat="false" ht="15.75" hidden="false" customHeight="false" outlineLevel="0" collapsed="false">
      <c r="A68" s="877" t="s">
        <v>405</v>
      </c>
      <c r="B68" s="878" t="n">
        <v>172.9172</v>
      </c>
      <c r="C68" s="878" t="n">
        <v>1.76911544227886</v>
      </c>
      <c r="D68" s="878" t="n">
        <v>287.218791299814</v>
      </c>
      <c r="E68" s="878" t="n">
        <v>292.277569827725</v>
      </c>
      <c r="F68" s="878" t="n">
        <v>306.95579224698</v>
      </c>
      <c r="G68" s="878" t="n">
        <v>299.4645343068</v>
      </c>
      <c r="H68" s="878" t="n">
        <v>310.667159264375</v>
      </c>
      <c r="I68" s="878" t="n">
        <v>273.227996717276</v>
      </c>
      <c r="J68" s="878" t="n">
        <v>261.898321858631</v>
      </c>
      <c r="K68" s="878" t="n">
        <v>261.743299621037</v>
      </c>
      <c r="L68" s="878" t="n">
        <v>254.610846198905</v>
      </c>
      <c r="M68" s="878" t="n">
        <v>247.970915652682</v>
      </c>
      <c r="N68" s="878" t="n">
        <v>245.477795442549</v>
      </c>
      <c r="O68" s="878" t="n">
        <v>239.954479376316</v>
      </c>
      <c r="P68" s="878" t="n">
        <v>234.131390560843</v>
      </c>
      <c r="Q68" s="878" t="n">
        <v>2.80711734551052</v>
      </c>
      <c r="R68" s="879"/>
      <c r="T68" s="876"/>
    </row>
    <row r="69" customFormat="false" ht="15.75" hidden="false" customHeight="false" outlineLevel="0" collapsed="false">
      <c r="A69" s="877" t="s">
        <v>406</v>
      </c>
      <c r="B69" s="878" t="n">
        <v>0</v>
      </c>
      <c r="C69" s="878" t="n">
        <v>0</v>
      </c>
      <c r="D69" s="878" t="n">
        <v>0</v>
      </c>
      <c r="E69" s="878" t="n">
        <v>0</v>
      </c>
      <c r="F69" s="878" t="n">
        <v>0</v>
      </c>
      <c r="G69" s="878" t="n">
        <v>0</v>
      </c>
      <c r="H69" s="878" t="n">
        <v>0</v>
      </c>
      <c r="I69" s="878" t="n">
        <v>0</v>
      </c>
      <c r="J69" s="878" t="n">
        <v>0</v>
      </c>
      <c r="K69" s="878" t="n">
        <v>0</v>
      </c>
      <c r="L69" s="878" t="n">
        <v>0</v>
      </c>
      <c r="M69" s="878" t="n">
        <v>0</v>
      </c>
      <c r="N69" s="878" t="n">
        <v>0</v>
      </c>
      <c r="O69" s="878" t="n">
        <v>0</v>
      </c>
      <c r="P69" s="878" t="n">
        <v>0</v>
      </c>
      <c r="Q69" s="878" t="n">
        <v>0</v>
      </c>
      <c r="R69" s="879"/>
      <c r="T69" s="876"/>
    </row>
    <row r="70" customFormat="false" ht="15.75" hidden="false" customHeight="false" outlineLevel="0" collapsed="false">
      <c r="A70" s="877" t="s">
        <v>407</v>
      </c>
      <c r="B70" s="878" t="n">
        <v>0</v>
      </c>
      <c r="C70" s="878" t="n">
        <v>0</v>
      </c>
      <c r="D70" s="878" t="n">
        <v>0</v>
      </c>
      <c r="E70" s="878" t="n">
        <v>0</v>
      </c>
      <c r="F70" s="878" t="n">
        <v>0</v>
      </c>
      <c r="G70" s="878" t="n">
        <v>0</v>
      </c>
      <c r="H70" s="878" t="n">
        <v>0</v>
      </c>
      <c r="I70" s="878" t="n">
        <v>0</v>
      </c>
      <c r="J70" s="878" t="n">
        <v>0</v>
      </c>
      <c r="K70" s="878" t="n">
        <v>0</v>
      </c>
      <c r="L70" s="878" t="n">
        <v>0</v>
      </c>
      <c r="M70" s="878" t="n">
        <v>0</v>
      </c>
      <c r="N70" s="878" t="n">
        <v>0</v>
      </c>
      <c r="O70" s="878" t="n">
        <v>0</v>
      </c>
      <c r="P70" s="878" t="n">
        <v>0</v>
      </c>
      <c r="Q70" s="878" t="n">
        <v>0</v>
      </c>
      <c r="R70" s="879"/>
      <c r="T70" s="876"/>
    </row>
    <row r="71" customFormat="false" ht="15.75" hidden="false" customHeight="false" outlineLevel="0" collapsed="false">
      <c r="A71" s="877" t="s">
        <v>408</v>
      </c>
      <c r="B71" s="878"/>
      <c r="C71" s="878" t="n">
        <v>0</v>
      </c>
      <c r="D71" s="878" t="n">
        <v>0.80050274941084</v>
      </c>
      <c r="E71" s="878" t="n">
        <v>0.400561954624782</v>
      </c>
      <c r="F71" s="878" t="n">
        <v>0.499925619834711</v>
      </c>
      <c r="G71" s="878" t="n">
        <v>0.499697098976109</v>
      </c>
      <c r="H71" s="878" t="n">
        <v>0.506045150501672</v>
      </c>
      <c r="I71" s="878" t="n">
        <v>0.49996891651865</v>
      </c>
      <c r="J71" s="878" t="n">
        <v>0.499845758354756</v>
      </c>
      <c r="K71" s="878" t="n">
        <v>0.4003947858473</v>
      </c>
      <c r="L71" s="878" t="n">
        <v>0.400256267409471</v>
      </c>
      <c r="M71" s="878" t="n">
        <v>0.40052205882353</v>
      </c>
      <c r="N71" s="878" t="n">
        <v>0.500004409171076</v>
      </c>
      <c r="O71" s="878" t="n">
        <v>0.40021409455843</v>
      </c>
      <c r="P71" s="878" t="n">
        <v>0.599995692749462</v>
      </c>
      <c r="Q71" s="878" t="n">
        <v>0.00719364589393207</v>
      </c>
      <c r="R71" s="879"/>
      <c r="T71" s="876"/>
    </row>
    <row r="72" customFormat="false" ht="16.5" hidden="false" customHeight="false" outlineLevel="0" collapsed="false">
      <c r="A72" s="881" t="s">
        <v>409</v>
      </c>
      <c r="B72" s="882" t="n">
        <v>0</v>
      </c>
      <c r="C72" s="882" t="n">
        <v>0</v>
      </c>
      <c r="D72" s="882" t="n">
        <v>0</v>
      </c>
      <c r="E72" s="882" t="n">
        <v>0</v>
      </c>
      <c r="F72" s="882" t="n">
        <v>0</v>
      </c>
      <c r="G72" s="882" t="n">
        <v>0</v>
      </c>
      <c r="H72" s="882" t="n">
        <v>0</v>
      </c>
      <c r="I72" s="882" t="n">
        <v>0</v>
      </c>
      <c r="J72" s="882" t="n">
        <v>0</v>
      </c>
      <c r="K72" s="882" t="n">
        <v>0</v>
      </c>
      <c r="L72" s="882" t="n">
        <v>0</v>
      </c>
      <c r="M72" s="882" t="n">
        <v>0</v>
      </c>
      <c r="N72" s="882" t="n">
        <v>0</v>
      </c>
      <c r="O72" s="882" t="n">
        <v>0</v>
      </c>
      <c r="P72" s="882" t="n">
        <v>0</v>
      </c>
      <c r="Q72" s="882" t="n">
        <v>0</v>
      </c>
      <c r="R72" s="879"/>
      <c r="T72" s="876"/>
    </row>
    <row r="73" customFormat="false" ht="15.75" hidden="false" customHeight="false" outlineLevel="0" collapsed="false">
      <c r="A73" s="883"/>
      <c r="B73" s="892"/>
      <c r="C73" s="892"/>
      <c r="D73" s="892"/>
      <c r="E73" s="892"/>
      <c r="F73" s="892"/>
      <c r="G73" s="892"/>
      <c r="H73" s="892"/>
      <c r="I73" s="892"/>
      <c r="J73" s="892"/>
      <c r="K73" s="892"/>
      <c r="L73" s="892"/>
      <c r="M73" s="892"/>
      <c r="N73" s="892"/>
      <c r="O73" s="892"/>
      <c r="P73" s="892"/>
      <c r="Q73" s="892"/>
      <c r="R73" s="194"/>
    </row>
    <row r="74" customFormat="false" ht="15.75" hidden="false" customHeight="false" outlineLevel="0" collapsed="false">
      <c r="A74" s="883" t="s">
        <v>418</v>
      </c>
      <c r="B74" s="893" t="n">
        <v>9774.218</v>
      </c>
      <c r="C74" s="893"/>
      <c r="D74" s="893" t="n">
        <v>9158.812</v>
      </c>
      <c r="E74" s="893" t="n">
        <v>8665.09</v>
      </c>
      <c r="F74" s="893" t="n">
        <v>9309.708</v>
      </c>
      <c r="G74" s="893" t="n">
        <v>8881.372</v>
      </c>
      <c r="H74" s="893" t="n">
        <v>8918.547</v>
      </c>
      <c r="I74" s="893" t="n">
        <v>9178.528</v>
      </c>
      <c r="J74" s="893" t="n">
        <v>8698.801</v>
      </c>
      <c r="K74" s="893" t="n">
        <v>8898.093</v>
      </c>
      <c r="L74" s="893" t="n">
        <v>9071.19</v>
      </c>
      <c r="M74" s="893" t="n">
        <v>9190.494</v>
      </c>
      <c r="N74" s="893" t="n">
        <v>8924.059</v>
      </c>
      <c r="O74" s="893" t="n">
        <v>8973.356</v>
      </c>
      <c r="P74" s="893" t="n">
        <v>8340.634243</v>
      </c>
      <c r="Q74" s="894" t="n">
        <v>100</v>
      </c>
      <c r="R74" s="895"/>
    </row>
    <row r="75" customFormat="false" ht="16.5" hidden="false" customHeight="false" outlineLevel="0" collapsed="false">
      <c r="A75" s="896"/>
      <c r="B75" s="897"/>
      <c r="C75" s="897"/>
      <c r="D75" s="897"/>
      <c r="E75" s="897"/>
      <c r="F75" s="897"/>
      <c r="G75" s="897"/>
      <c r="H75" s="897"/>
      <c r="I75" s="897"/>
      <c r="J75" s="897"/>
      <c r="K75" s="897"/>
      <c r="L75" s="897"/>
      <c r="M75" s="897"/>
      <c r="N75" s="897"/>
      <c r="O75" s="897"/>
      <c r="P75" s="897"/>
      <c r="Q75" s="897"/>
      <c r="R75" s="194"/>
    </row>
    <row r="76" customFormat="false" ht="16.5" hidden="false" customHeight="false" outlineLevel="0" collapsed="false"/>
    <row r="77" customFormat="false" ht="15.75" hidden="false" customHeight="false" outlineLevel="0" collapsed="false">
      <c r="D77" s="876"/>
      <c r="E77" s="876"/>
      <c r="F77" s="876"/>
      <c r="G77" s="876"/>
      <c r="H77" s="876"/>
      <c r="I77" s="876"/>
      <c r="J77" s="876"/>
      <c r="K77" s="876"/>
      <c r="L77" s="876"/>
    </row>
    <row r="78" customFormat="false" ht="15.75" hidden="false" customHeight="false" outlineLevel="0" collapsed="false">
      <c r="B78" s="876"/>
      <c r="C78" s="876"/>
      <c r="D78" s="876"/>
      <c r="E78" s="876"/>
      <c r="F78" s="876"/>
      <c r="G78" s="876"/>
      <c r="H78" s="876"/>
      <c r="I78" s="876"/>
      <c r="J78" s="876"/>
      <c r="K78" s="876"/>
      <c r="L78" s="876"/>
    </row>
    <row r="80" customFormat="false" ht="15.75" hidden="false" customHeight="false" outlineLevel="0" collapsed="false">
      <c r="D80" s="876"/>
      <c r="E80" s="876"/>
      <c r="F80" s="876"/>
      <c r="G80" s="876"/>
      <c r="H80" s="876"/>
      <c r="I80" s="876"/>
      <c r="J80" s="876"/>
      <c r="K80" s="876"/>
      <c r="L80" s="876"/>
      <c r="M80" s="876"/>
      <c r="N80" s="876"/>
      <c r="O80" s="876"/>
      <c r="P80" s="876"/>
    </row>
  </sheetData>
  <mergeCells count="3">
    <mergeCell ref="B2:F2"/>
    <mergeCell ref="B4:P4"/>
    <mergeCell ref="A6:J6"/>
  </mergeCells>
  <printOptions headings="false" gridLines="false" gridLinesSet="true" horizontalCentered="false" verticalCentered="false"/>
  <pageMargins left="0.708333333333333" right="0.708333333333333"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A1:AX9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6" topLeftCell="B7" activePane="bottomRight" state="frozen"/>
      <selection pane="topLeft" activeCell="A1" activeCellId="0" sqref="A1"/>
      <selection pane="topRight" activeCell="B1" activeCellId="0" sqref="B1"/>
      <selection pane="bottomLeft" activeCell="A7" activeCellId="0" sqref="A7"/>
      <selection pane="bottomRight" activeCell="A7" activeCellId="1" sqref="AD8:AF76 A7"/>
    </sheetView>
  </sheetViews>
  <sheetFormatPr defaultColWidth="11.01953125" defaultRowHeight="15.75" zeroHeight="false" outlineLevelRow="0" outlineLevelCol="0"/>
  <cols>
    <col collapsed="false" customWidth="true" hidden="false" outlineLevel="0" max="1" min="1" style="845" width="32.62"/>
    <col collapsed="false" customWidth="true" hidden="false" outlineLevel="0" max="2" min="2" style="845" width="18.63"/>
    <col collapsed="false" customWidth="true" hidden="false" outlineLevel="0" max="3" min="3" style="845" width="19.25"/>
    <col collapsed="false" customWidth="true" hidden="false" outlineLevel="0" max="11" min="4" style="845" width="18.63"/>
    <col collapsed="false" customWidth="true" hidden="false" outlineLevel="0" max="12" min="12" style="845" width="19.25"/>
    <col collapsed="false" customWidth="true" hidden="false" outlineLevel="0" max="16" min="13" style="0" width="19.25"/>
    <col collapsed="false" customWidth="true" hidden="false" outlineLevel="0" max="19" min="17" style="0" width="11.51"/>
    <col collapsed="false" customWidth="false" hidden="false" outlineLevel="0" max="1024" min="20" style="845" width="11"/>
  </cols>
  <sheetData>
    <row r="1" customFormat="false" ht="13.15" hidden="false" customHeight="true" outlineLevel="0" collapsed="false">
      <c r="A1" s="839"/>
      <c r="B1" s="840"/>
      <c r="C1" s="841"/>
      <c r="D1" s="841"/>
      <c r="E1" s="841"/>
      <c r="F1" s="841"/>
      <c r="G1" s="841"/>
      <c r="H1" s="841"/>
      <c r="I1" s="841"/>
      <c r="J1" s="841"/>
      <c r="K1" s="841"/>
      <c r="L1" s="841"/>
      <c r="M1" s="841"/>
      <c r="N1" s="841"/>
      <c r="O1" s="841"/>
      <c r="P1" s="842"/>
      <c r="Q1" s="843"/>
      <c r="R1" s="898"/>
      <c r="T1" s="0"/>
      <c r="U1" s="0"/>
      <c r="V1" s="0"/>
    </row>
    <row r="2" customFormat="false" ht="18" hidden="false" customHeight="true" outlineLevel="0" collapsed="false">
      <c r="A2" s="846"/>
      <c r="B2" s="847" t="s">
        <v>419</v>
      </c>
      <c r="C2" s="847"/>
      <c r="D2" s="847"/>
      <c r="E2" s="847"/>
      <c r="F2" s="847"/>
      <c r="G2" s="848"/>
      <c r="H2" s="848"/>
      <c r="I2" s="848"/>
      <c r="J2" s="848"/>
      <c r="K2" s="848"/>
      <c r="L2" s="848"/>
      <c r="M2" s="848"/>
      <c r="N2" s="848"/>
      <c r="O2" s="848"/>
      <c r="P2" s="849"/>
      <c r="Q2" s="101" t="s">
        <v>75</v>
      </c>
      <c r="R2" s="741"/>
      <c r="T2" s="0"/>
      <c r="U2" s="0"/>
      <c r="V2" s="0"/>
    </row>
    <row r="3" customFormat="false" ht="18" hidden="false" customHeight="true" outlineLevel="0" collapsed="false">
      <c r="A3" s="846"/>
      <c r="B3" s="851"/>
      <c r="C3" s="852"/>
      <c r="D3" s="852"/>
      <c r="E3" s="852"/>
      <c r="F3" s="853"/>
      <c r="G3" s="853"/>
      <c r="H3" s="853"/>
      <c r="I3" s="853"/>
      <c r="J3" s="853"/>
      <c r="K3" s="853"/>
      <c r="L3" s="853"/>
      <c r="M3" s="853"/>
      <c r="N3" s="853"/>
      <c r="O3" s="853"/>
      <c r="P3" s="854"/>
      <c r="Q3" s="101" t="s">
        <v>396</v>
      </c>
      <c r="R3" s="741"/>
      <c r="T3" s="0"/>
      <c r="U3" s="0"/>
      <c r="V3" s="0"/>
    </row>
    <row r="4" customFormat="false" ht="24.75" hidden="false" customHeight="true" outlineLevel="0" collapsed="false">
      <c r="A4" s="846"/>
      <c r="B4" s="855" t="s">
        <v>276</v>
      </c>
      <c r="C4" s="855"/>
      <c r="D4" s="855"/>
      <c r="E4" s="855"/>
      <c r="F4" s="855"/>
      <c r="G4" s="855"/>
      <c r="H4" s="855"/>
      <c r="I4" s="855"/>
      <c r="J4" s="855"/>
      <c r="K4" s="855"/>
      <c r="L4" s="855"/>
      <c r="M4" s="855"/>
      <c r="N4" s="855"/>
      <c r="O4" s="855"/>
      <c r="P4" s="855"/>
      <c r="Q4" s="856" t="s">
        <v>397</v>
      </c>
      <c r="R4" s="899"/>
      <c r="T4" s="0"/>
      <c r="U4" s="0"/>
      <c r="V4" s="0"/>
    </row>
    <row r="5" customFormat="false" ht="13.15" hidden="false" customHeight="true" outlineLevel="0" collapsed="false">
      <c r="A5" s="858"/>
      <c r="B5" s="859"/>
      <c r="C5" s="860"/>
      <c r="D5" s="860"/>
      <c r="E5" s="860"/>
      <c r="F5" s="860"/>
      <c r="G5" s="860"/>
      <c r="H5" s="860"/>
      <c r="I5" s="860"/>
      <c r="J5" s="860"/>
      <c r="K5" s="860"/>
      <c r="L5" s="860"/>
      <c r="M5" s="860"/>
      <c r="N5" s="860"/>
      <c r="O5" s="860"/>
      <c r="P5" s="861"/>
      <c r="Q5" s="862"/>
      <c r="R5" s="898"/>
      <c r="T5" s="0"/>
      <c r="U5" s="0"/>
      <c r="V5" s="0"/>
    </row>
    <row r="6" s="865" customFormat="true" ht="20.25" hidden="false" customHeight="true" outlineLevel="0" collapsed="false">
      <c r="A6" s="863" t="s">
        <v>398</v>
      </c>
      <c r="B6" s="863"/>
      <c r="C6" s="863"/>
      <c r="D6" s="863"/>
      <c r="E6" s="863"/>
      <c r="F6" s="863"/>
      <c r="G6" s="863"/>
      <c r="H6" s="863"/>
      <c r="I6" s="863"/>
      <c r="J6" s="863"/>
      <c r="K6" s="863"/>
      <c r="L6" s="863"/>
      <c r="M6" s="863"/>
      <c r="N6" s="863"/>
      <c r="O6" s="864"/>
      <c r="P6" s="864"/>
      <c r="Q6" s="0"/>
      <c r="R6" s="0"/>
      <c r="S6" s="0"/>
    </row>
    <row r="7" customFormat="false" ht="13.7" hidden="false" customHeight="true" outlineLevel="0" collapsed="false">
      <c r="A7" s="866"/>
      <c r="B7" s="867"/>
      <c r="C7" s="867"/>
      <c r="D7" s="867"/>
      <c r="E7" s="867"/>
      <c r="F7" s="867"/>
      <c r="G7" s="867"/>
      <c r="H7" s="867"/>
      <c r="I7" s="867"/>
      <c r="J7" s="867"/>
      <c r="K7" s="867"/>
      <c r="L7" s="867"/>
      <c r="M7" s="867"/>
      <c r="N7" s="867"/>
      <c r="O7" s="867"/>
      <c r="P7" s="867"/>
    </row>
    <row r="8" s="872" customFormat="true" ht="67.5" hidden="false" customHeight="true" outlineLevel="0" collapsed="false">
      <c r="A8" s="868"/>
      <c r="B8" s="869" t="s">
        <v>399</v>
      </c>
      <c r="C8" s="870" t="s">
        <v>400</v>
      </c>
      <c r="D8" s="869" t="n">
        <v>2008</v>
      </c>
      <c r="E8" s="869" t="n">
        <v>2009</v>
      </c>
      <c r="F8" s="869" t="n">
        <v>2010</v>
      </c>
      <c r="G8" s="869" t="n">
        <v>2011</v>
      </c>
      <c r="H8" s="869" t="n">
        <v>2012</v>
      </c>
      <c r="I8" s="869" t="n">
        <v>2013</v>
      </c>
      <c r="J8" s="869" t="n">
        <v>2014</v>
      </c>
      <c r="K8" s="869" t="n">
        <v>2015</v>
      </c>
      <c r="L8" s="869" t="n">
        <v>2016</v>
      </c>
      <c r="M8" s="869" t="n">
        <v>2017</v>
      </c>
      <c r="N8" s="869" t="n">
        <v>2018</v>
      </c>
      <c r="O8" s="869" t="n">
        <v>2019</v>
      </c>
      <c r="P8" s="869" t="n">
        <v>2020</v>
      </c>
      <c r="Q8" s="870" t="s">
        <v>420</v>
      </c>
      <c r="R8" s="900"/>
      <c r="S8" s="0"/>
      <c r="T8" s="0"/>
      <c r="U8" s="0"/>
      <c r="V8" s="0"/>
    </row>
    <row r="9" s="905" customFormat="true" ht="20.1" hidden="false" customHeight="true" outlineLevel="0" collapsed="false">
      <c r="A9" s="901"/>
      <c r="B9" s="902" t="n">
        <v>9774.218</v>
      </c>
      <c r="C9" s="902" t="n">
        <v>100</v>
      </c>
      <c r="D9" s="902" t="n">
        <v>9158.812</v>
      </c>
      <c r="E9" s="902" t="n">
        <v>8665.09</v>
      </c>
      <c r="F9" s="902" t="n">
        <v>9309.708</v>
      </c>
      <c r="G9" s="902" t="n">
        <v>8881.372</v>
      </c>
      <c r="H9" s="902" t="n">
        <v>8918.547</v>
      </c>
      <c r="I9" s="902" t="n">
        <v>9178.528</v>
      </c>
      <c r="J9" s="902" t="n">
        <v>8698.801</v>
      </c>
      <c r="K9" s="902" t="n">
        <v>8898.093</v>
      </c>
      <c r="L9" s="902" t="n">
        <v>9071.19</v>
      </c>
      <c r="M9" s="902" t="n">
        <v>9207.803</v>
      </c>
      <c r="N9" s="902" t="n">
        <v>8924.059</v>
      </c>
      <c r="O9" s="902" t="n">
        <v>8973.356</v>
      </c>
      <c r="P9" s="902" t="n">
        <v>8340.634243</v>
      </c>
      <c r="Q9" s="903" t="n">
        <v>100</v>
      </c>
      <c r="R9" s="904"/>
      <c r="S9" s="876"/>
      <c r="T9" s="357"/>
      <c r="U9" s="0"/>
      <c r="V9" s="0"/>
      <c r="W9" s="872"/>
      <c r="X9" s="872"/>
      <c r="Y9" s="872"/>
      <c r="Z9" s="872"/>
      <c r="AA9" s="872"/>
      <c r="AB9" s="872"/>
      <c r="AC9" s="872"/>
      <c r="AD9" s="872"/>
      <c r="AE9" s="872"/>
      <c r="AF9" s="872"/>
      <c r="AG9" s="872"/>
      <c r="AH9" s="872"/>
      <c r="AI9" s="872"/>
      <c r="AJ9" s="872"/>
      <c r="AK9" s="872"/>
      <c r="AL9" s="872"/>
      <c r="AM9" s="872"/>
      <c r="AN9" s="872"/>
      <c r="AO9" s="872"/>
      <c r="AP9" s="872"/>
      <c r="AQ9" s="872"/>
      <c r="AR9" s="872"/>
      <c r="AS9" s="872"/>
      <c r="AT9" s="872"/>
      <c r="AU9" s="872"/>
      <c r="AV9" s="872"/>
      <c r="AW9" s="872"/>
      <c r="AX9" s="872"/>
    </row>
    <row r="10" s="872" customFormat="true" ht="20.1" hidden="false" customHeight="true" outlineLevel="0" collapsed="false">
      <c r="A10" s="906" t="s">
        <v>402</v>
      </c>
      <c r="B10" s="907" t="n">
        <v>3581.4376</v>
      </c>
      <c r="C10" s="908" t="n">
        <v>36.6416791604198</v>
      </c>
      <c r="D10" s="907" t="n">
        <v>2773.90931141926</v>
      </c>
      <c r="E10" s="907" t="n">
        <v>2624.39633296913</v>
      </c>
      <c r="F10" s="907" t="n">
        <v>2842.14588593176</v>
      </c>
      <c r="G10" s="907" t="n">
        <v>2395.9262626262</v>
      </c>
      <c r="H10" s="907" t="n">
        <v>2472.08728588398</v>
      </c>
      <c r="I10" s="907" t="n">
        <v>2736.17927750036</v>
      </c>
      <c r="J10" s="909" t="n">
        <v>2280.43018999668</v>
      </c>
      <c r="K10" s="907" t="n">
        <v>2433.2851434154</v>
      </c>
      <c r="L10" s="907" t="n">
        <v>2462.62334378138</v>
      </c>
      <c r="M10" s="907" t="n">
        <v>2442.50275106593</v>
      </c>
      <c r="N10" s="907" t="n">
        <v>2268.61868296817</v>
      </c>
      <c r="O10" s="907" t="n">
        <v>2385.67148031691</v>
      </c>
      <c r="P10" s="907" t="n">
        <v>2308.91804831347</v>
      </c>
      <c r="Q10" s="910" t="n">
        <v>26.5861677650693</v>
      </c>
      <c r="R10" s="911"/>
      <c r="S10" s="0"/>
      <c r="T10" s="357"/>
      <c r="U10" s="0"/>
      <c r="V10" s="0"/>
    </row>
    <row r="11" s="872" customFormat="true" ht="20.1" hidden="false" customHeight="true" outlineLevel="0" collapsed="false">
      <c r="A11" s="906" t="s">
        <v>410</v>
      </c>
      <c r="B11" s="912" t="n">
        <v>507.0284</v>
      </c>
      <c r="C11" s="908" t="n">
        <v>5.18740629685157</v>
      </c>
      <c r="D11" s="912" t="n">
        <v>426.50129530768</v>
      </c>
      <c r="E11" s="912" t="n">
        <v>428.337618953359</v>
      </c>
      <c r="F11" s="912" t="n">
        <v>471.49632647431</v>
      </c>
      <c r="G11" s="912" t="n">
        <v>476.780923096341</v>
      </c>
      <c r="H11" s="912" t="n">
        <v>473.111752849211</v>
      </c>
      <c r="I11" s="912" t="n">
        <v>426.509726682552</v>
      </c>
      <c r="J11" s="913" t="n">
        <v>410.98802141809</v>
      </c>
      <c r="K11" s="912" t="n">
        <v>414.344306055142</v>
      </c>
      <c r="L11" s="912" t="n">
        <v>420.391354451119</v>
      </c>
      <c r="M11" s="912" t="n">
        <v>440.484079689356</v>
      </c>
      <c r="N11" s="912" t="n">
        <v>456.683512113476</v>
      </c>
      <c r="O11" s="912" t="n">
        <v>471.99761440477</v>
      </c>
      <c r="P11" s="912" t="n">
        <v>473.960586615321</v>
      </c>
      <c r="Q11" s="910" t="n">
        <v>5.25998984554687</v>
      </c>
      <c r="R11" s="911"/>
      <c r="S11" s="0"/>
      <c r="T11" s="357"/>
      <c r="U11" s="0"/>
      <c r="V11" s="0"/>
    </row>
    <row r="12" s="872" customFormat="true" ht="20.1" hidden="false" customHeight="true" outlineLevel="0" collapsed="false">
      <c r="A12" s="906" t="s">
        <v>411</v>
      </c>
      <c r="B12" s="912" t="n">
        <v>1916.7432</v>
      </c>
      <c r="C12" s="908" t="n">
        <v>19.6101949025487</v>
      </c>
      <c r="D12" s="912" t="n">
        <v>1923.3818332638</v>
      </c>
      <c r="E12" s="912" t="n">
        <v>1703.99983329426</v>
      </c>
      <c r="F12" s="912" t="n">
        <v>1947.21865606599</v>
      </c>
      <c r="G12" s="912" t="n">
        <v>1957.67744739895</v>
      </c>
      <c r="H12" s="912" t="n">
        <v>1911.07167341086</v>
      </c>
      <c r="I12" s="912" t="n">
        <v>1888.35351479211</v>
      </c>
      <c r="J12" s="913" t="n">
        <v>1892.11529317154</v>
      </c>
      <c r="K12" s="912" t="n">
        <v>1915.05361270055</v>
      </c>
      <c r="L12" s="912" t="n">
        <v>1978.5131894255</v>
      </c>
      <c r="M12" s="912" t="n">
        <v>2035.95326619201</v>
      </c>
      <c r="N12" s="912" t="n">
        <v>1984.18605584022</v>
      </c>
      <c r="O12" s="912" t="n">
        <v>1923.2709433008</v>
      </c>
      <c r="P12" s="912" t="n">
        <v>1835.67640767621</v>
      </c>
      <c r="Q12" s="910" t="n">
        <v>21.4331287346763</v>
      </c>
      <c r="R12" s="911"/>
      <c r="S12" s="0"/>
      <c r="T12" s="357"/>
      <c r="U12" s="0"/>
      <c r="V12" s="0"/>
    </row>
    <row r="13" s="921" customFormat="true" ht="19.5" hidden="false" customHeight="true" outlineLevel="0" collapsed="false">
      <c r="A13" s="914" t="s">
        <v>413</v>
      </c>
      <c r="B13" s="915"/>
      <c r="C13" s="916"/>
      <c r="D13" s="917" t="n">
        <v>28.5110571013376</v>
      </c>
      <c r="E13" s="917" t="n">
        <v>32.3047377839143</v>
      </c>
      <c r="F13" s="917" t="n">
        <v>33.0049988839467</v>
      </c>
      <c r="G13" s="917" t="n">
        <v>33.2703512948276</v>
      </c>
      <c r="H13" s="917" t="n">
        <v>33.8087375885284</v>
      </c>
      <c r="I13" s="917" t="n">
        <v>36.9175968299112</v>
      </c>
      <c r="J13" s="916" t="n">
        <v>36.9653507938185</v>
      </c>
      <c r="K13" s="917" t="n">
        <v>37.3774447052952</v>
      </c>
      <c r="L13" s="917" t="n">
        <v>38.2359427321325</v>
      </c>
      <c r="M13" s="917" t="n">
        <v>38.8449900078257</v>
      </c>
      <c r="N13" s="917" t="n">
        <v>39.5626928536219</v>
      </c>
      <c r="O13" s="917" t="n">
        <v>39.9993549741951</v>
      </c>
      <c r="P13" s="917" t="n">
        <v>39.3961242514384</v>
      </c>
      <c r="Q13" s="918" t="n">
        <v>0.445756916076829</v>
      </c>
      <c r="R13" s="919"/>
      <c r="S13" s="838"/>
      <c r="T13" s="920"/>
      <c r="U13" s="838"/>
      <c r="V13" s="838"/>
    </row>
    <row r="14" s="872" customFormat="true" ht="20.1" hidden="false" customHeight="true" outlineLevel="0" collapsed="false">
      <c r="A14" s="906" t="s">
        <v>421</v>
      </c>
      <c r="B14" s="912"/>
      <c r="C14" s="908"/>
      <c r="D14" s="922" t="n">
        <v>150.894467109362</v>
      </c>
      <c r="E14" s="922" t="n">
        <v>151.052467606685</v>
      </c>
      <c r="F14" s="922" t="n">
        <v>162.024113520434</v>
      </c>
      <c r="G14" s="922" t="n">
        <v>159.23310223437</v>
      </c>
      <c r="H14" s="922" t="n">
        <v>161.488409202489</v>
      </c>
      <c r="I14" s="922" t="n">
        <v>189.030939834755</v>
      </c>
      <c r="J14" s="923" t="n">
        <v>166.065039734876</v>
      </c>
      <c r="K14" s="922" t="n">
        <v>188.541901777914</v>
      </c>
      <c r="L14" s="922" t="n">
        <v>188.845956236656</v>
      </c>
      <c r="M14" s="922" t="n">
        <v>189.655074828857</v>
      </c>
      <c r="N14" s="922" t="n">
        <v>191.30900290107</v>
      </c>
      <c r="O14" s="922" t="n">
        <v>192.492187159291</v>
      </c>
      <c r="P14" s="922" t="n">
        <v>193.464364004501</v>
      </c>
      <c r="Q14" s="910" t="n">
        <v>2.14515268489617</v>
      </c>
      <c r="R14" s="911"/>
      <c r="S14" s="0"/>
      <c r="T14" s="357"/>
      <c r="U14" s="0"/>
      <c r="V14" s="0"/>
    </row>
    <row r="15" s="924" customFormat="true" ht="20.1" hidden="false" customHeight="true" outlineLevel="0" collapsed="false">
      <c r="A15" s="906" t="s">
        <v>422</v>
      </c>
      <c r="B15" s="912" t="n">
        <v>3584.3684</v>
      </c>
      <c r="C15" s="908" t="n">
        <v>36.671664167916</v>
      </c>
      <c r="D15" s="908" t="n">
        <v>3342.69112212542</v>
      </c>
      <c r="E15" s="908" t="n">
        <v>3217.19490457783</v>
      </c>
      <c r="F15" s="908" t="n">
        <v>3320.9920119076</v>
      </c>
      <c r="G15" s="908" t="n">
        <v>3337.92140728498</v>
      </c>
      <c r="H15" s="908" t="n">
        <v>3331.38944004594</v>
      </c>
      <c r="I15" s="908" t="n">
        <v>3405.14962906361</v>
      </c>
      <c r="J15" s="908" t="n">
        <v>3432.92248217329</v>
      </c>
      <c r="K15" s="908" t="n">
        <v>3427.99806878556</v>
      </c>
      <c r="L15" s="908" t="n">
        <v>3508.22689265312</v>
      </c>
      <c r="M15" s="908" t="n">
        <v>3588.96379413711</v>
      </c>
      <c r="N15" s="908" t="n">
        <v>3513.09059479058</v>
      </c>
      <c r="O15" s="908" t="n">
        <v>3493.48988151119</v>
      </c>
      <c r="P15" s="908" t="n">
        <v>3031.03753215326</v>
      </c>
      <c r="Q15" s="910" t="n">
        <v>38.9318096987481</v>
      </c>
      <c r="R15" s="911"/>
      <c r="S15" s="0"/>
      <c r="T15" s="357"/>
      <c r="U15" s="0"/>
      <c r="V15" s="0"/>
      <c r="W15" s="872"/>
      <c r="X15" s="872"/>
      <c r="Y15" s="872"/>
      <c r="Z15" s="872"/>
      <c r="AA15" s="872"/>
      <c r="AB15" s="872"/>
      <c r="AC15" s="872"/>
      <c r="AD15" s="872"/>
      <c r="AE15" s="872"/>
      <c r="AF15" s="872"/>
      <c r="AG15" s="872"/>
      <c r="AH15" s="872"/>
      <c r="AI15" s="872"/>
      <c r="AJ15" s="872"/>
      <c r="AK15" s="872"/>
      <c r="AL15" s="872"/>
      <c r="AM15" s="872"/>
      <c r="AN15" s="872"/>
      <c r="AO15" s="872"/>
      <c r="AP15" s="872"/>
      <c r="AQ15" s="872"/>
      <c r="AR15" s="872"/>
      <c r="AS15" s="872"/>
      <c r="AT15" s="872"/>
      <c r="AU15" s="872"/>
      <c r="AV15" s="872"/>
      <c r="AW15" s="872"/>
      <c r="AX15" s="872"/>
    </row>
    <row r="16" s="924" customFormat="true" ht="20.1" hidden="false" customHeight="true" outlineLevel="0" collapsed="false">
      <c r="A16" s="906" t="s">
        <v>416</v>
      </c>
      <c r="B16" s="912"/>
      <c r="C16" s="925"/>
      <c r="D16" s="925" t="n">
        <v>213.003329257901</v>
      </c>
      <c r="E16" s="925" t="n">
        <v>206.126468648175</v>
      </c>
      <c r="F16" s="925" t="n">
        <v>216.170176746789</v>
      </c>
      <c r="G16" s="925" t="n">
        <v>211.297977945575</v>
      </c>
      <c r="H16" s="925" t="n">
        <v>215.109465220373</v>
      </c>
      <c r="I16" s="925" t="n">
        <v>212.859205568808</v>
      </c>
      <c r="J16" s="925" t="n">
        <v>207.116503100598</v>
      </c>
      <c r="K16" s="925" t="n">
        <v>209.449354193654</v>
      </c>
      <c r="L16" s="925" t="n">
        <v>209.241835572317</v>
      </c>
      <c r="M16" s="925" t="n">
        <v>212.627127711329</v>
      </c>
      <c r="N16" s="925" t="n">
        <v>214.484680019534</v>
      </c>
      <c r="O16" s="925" t="n">
        <v>215.879888654171</v>
      </c>
      <c r="P16" s="925" t="n">
        <v>215.049348664667</v>
      </c>
      <c r="Q16" s="910" t="n">
        <v>2.40578763011487</v>
      </c>
      <c r="R16" s="911"/>
      <c r="S16" s="0"/>
      <c r="T16" s="357"/>
      <c r="U16" s="0"/>
      <c r="V16" s="0"/>
      <c r="W16" s="872"/>
      <c r="X16" s="872"/>
      <c r="Y16" s="872"/>
      <c r="Z16" s="872"/>
      <c r="AA16" s="872"/>
      <c r="AB16" s="872"/>
      <c r="AC16" s="872"/>
      <c r="AD16" s="872"/>
      <c r="AE16" s="872"/>
      <c r="AF16" s="872"/>
      <c r="AG16" s="872"/>
      <c r="AH16" s="872"/>
      <c r="AI16" s="872"/>
      <c r="AJ16" s="872"/>
      <c r="AK16" s="872"/>
      <c r="AL16" s="872"/>
      <c r="AM16" s="872"/>
      <c r="AN16" s="872"/>
      <c r="AO16" s="872"/>
      <c r="AP16" s="872"/>
      <c r="AQ16" s="872"/>
      <c r="AR16" s="872"/>
      <c r="AS16" s="872"/>
      <c r="AT16" s="872"/>
      <c r="AU16" s="872"/>
      <c r="AV16" s="872"/>
      <c r="AW16" s="872"/>
      <c r="AX16" s="872"/>
    </row>
    <row r="17" s="872" customFormat="true" ht="20.1" hidden="false" customHeight="true" outlineLevel="0" collapsed="false">
      <c r="A17" s="926" t="s">
        <v>423</v>
      </c>
      <c r="B17" s="927" t="n">
        <v>184.6404</v>
      </c>
      <c r="C17" s="928" t="n">
        <v>1.88905547226387</v>
      </c>
      <c r="D17" s="927" t="n">
        <v>299.919584415232</v>
      </c>
      <c r="E17" s="927" t="n">
        <v>301.677636166642</v>
      </c>
      <c r="F17" s="927" t="n">
        <v>316.655830469161</v>
      </c>
      <c r="G17" s="927" t="n">
        <v>309.264528118761</v>
      </c>
      <c r="H17" s="927" t="n">
        <v>320.480235798614</v>
      </c>
      <c r="I17" s="927" t="n">
        <v>283.528109727897</v>
      </c>
      <c r="J17" s="927" t="n">
        <v>272.198119611108</v>
      </c>
      <c r="K17" s="927" t="n">
        <v>272.043168366485</v>
      </c>
      <c r="L17" s="927" t="n">
        <v>265.111485147768</v>
      </c>
      <c r="M17" s="927" t="n">
        <v>258.771916367586</v>
      </c>
      <c r="N17" s="927" t="n">
        <v>256.123778513326</v>
      </c>
      <c r="O17" s="927" t="n">
        <v>250.554649678673</v>
      </c>
      <c r="P17" s="927" t="n">
        <v>243.131831321133</v>
      </c>
      <c r="Q17" s="929" t="n">
        <v>2.79220672487164</v>
      </c>
      <c r="R17" s="911"/>
      <c r="S17" s="0"/>
      <c r="T17" s="357"/>
      <c r="U17" s="0"/>
      <c r="V17" s="0"/>
    </row>
    <row r="18" customFormat="false" ht="15" hidden="false" customHeight="true" outlineLevel="0" collapsed="false">
      <c r="A18" s="930" t="s">
        <v>424</v>
      </c>
      <c r="B18" s="931"/>
      <c r="C18" s="932"/>
      <c r="D18" s="933"/>
      <c r="E18" s="933"/>
      <c r="F18" s="933"/>
      <c r="G18" s="933"/>
      <c r="H18" s="933"/>
      <c r="I18" s="933"/>
      <c r="J18" s="933"/>
      <c r="K18" s="933"/>
      <c r="L18" s="933"/>
      <c r="M18" s="933" t="n">
        <v>1366.48155893196</v>
      </c>
      <c r="N18" s="933" t="n">
        <v>1308.29583610609</v>
      </c>
      <c r="O18" s="933"/>
      <c r="P18" s="933"/>
      <c r="Q18" s="86"/>
      <c r="R18" s="86"/>
      <c r="T18" s="357"/>
      <c r="U18" s="0"/>
      <c r="V18" s="0"/>
    </row>
    <row r="19" s="872" customFormat="true" ht="77.25" hidden="false" customHeight="true" outlineLevel="0" collapsed="false">
      <c r="A19" s="868"/>
      <c r="B19" s="869" t="n">
        <v>1996</v>
      </c>
      <c r="C19" s="870" t="s">
        <v>425</v>
      </c>
      <c r="D19" s="869" t="n">
        <v>2008</v>
      </c>
      <c r="E19" s="869" t="n">
        <v>2009</v>
      </c>
      <c r="F19" s="869" t="n">
        <v>2010</v>
      </c>
      <c r="G19" s="869" t="n">
        <v>2011</v>
      </c>
      <c r="H19" s="869" t="n">
        <v>2012</v>
      </c>
      <c r="I19" s="869" t="n">
        <v>2013</v>
      </c>
      <c r="J19" s="869" t="n">
        <v>2014</v>
      </c>
      <c r="K19" s="869" t="n">
        <v>2015</v>
      </c>
      <c r="L19" s="869" t="n">
        <v>2016</v>
      </c>
      <c r="M19" s="869" t="n">
        <v>2017</v>
      </c>
      <c r="N19" s="869" t="n">
        <v>2018</v>
      </c>
      <c r="O19" s="869" t="n">
        <v>2019</v>
      </c>
      <c r="P19" s="869" t="n">
        <v>2020</v>
      </c>
      <c r="Q19" s="870" t="s">
        <v>425</v>
      </c>
      <c r="R19" s="900"/>
      <c r="S19" s="0"/>
      <c r="T19" s="357"/>
      <c r="U19" s="0"/>
      <c r="V19" s="0"/>
    </row>
    <row r="20" s="934" customFormat="true" ht="8.1" hidden="false" customHeight="true" outlineLevel="0" collapsed="false">
      <c r="B20" s="935"/>
      <c r="C20" s="935"/>
      <c r="D20" s="935"/>
      <c r="E20" s="935"/>
      <c r="F20" s="262"/>
      <c r="G20" s="262"/>
      <c r="H20" s="262"/>
      <c r="I20" s="262"/>
      <c r="J20" s="262"/>
      <c r="K20" s="262"/>
      <c r="L20" s="262"/>
      <c r="M20" s="262"/>
      <c r="N20" s="262"/>
      <c r="O20" s="262"/>
      <c r="P20" s="262"/>
      <c r="S20" s="0"/>
      <c r="T20" s="357"/>
      <c r="U20" s="0"/>
      <c r="V20" s="0"/>
      <c r="AI20" s="936"/>
    </row>
    <row r="21" s="872" customFormat="true" ht="20.1" hidden="false" customHeight="true" outlineLevel="0" collapsed="false">
      <c r="A21" s="937" t="s">
        <v>426</v>
      </c>
      <c r="B21" s="931"/>
      <c r="C21" s="932"/>
      <c r="D21" s="931"/>
      <c r="E21" s="932"/>
      <c r="F21" s="933"/>
      <c r="G21" s="933"/>
      <c r="H21" s="933"/>
      <c r="I21" s="933"/>
      <c r="J21" s="933"/>
      <c r="K21" s="933"/>
      <c r="L21" s="933"/>
      <c r="M21" s="933"/>
      <c r="N21" s="933"/>
      <c r="O21" s="933"/>
      <c r="P21" s="933"/>
      <c r="Q21" s="933"/>
      <c r="R21" s="933"/>
      <c r="S21" s="933"/>
      <c r="T21" s="86"/>
      <c r="U21" s="0"/>
      <c r="V21" s="0"/>
      <c r="AI21" s="938"/>
    </row>
    <row r="22" s="905" customFormat="true" ht="20.1" hidden="false" customHeight="true" outlineLevel="0" collapsed="false">
      <c r="A22" s="901" t="s">
        <v>427</v>
      </c>
      <c r="B22" s="902" t="n">
        <v>2417.91</v>
      </c>
      <c r="C22" s="902" t="n">
        <v>100</v>
      </c>
      <c r="D22" s="902" t="n">
        <v>2586.769</v>
      </c>
      <c r="E22" s="902" t="n">
        <v>2290.981</v>
      </c>
      <c r="F22" s="902" t="n">
        <v>2592.238</v>
      </c>
      <c r="G22" s="902" t="n">
        <v>2633.976</v>
      </c>
      <c r="H22" s="902" t="n">
        <v>2587.104</v>
      </c>
      <c r="I22" s="902" t="n">
        <v>2550.672</v>
      </c>
      <c r="J22" s="902" t="n">
        <v>2545.391</v>
      </c>
      <c r="K22" s="902" t="n">
        <v>2547.894</v>
      </c>
      <c r="L22" s="902" t="n">
        <v>2609.261</v>
      </c>
      <c r="M22" s="902" t="n">
        <v>2665.969</v>
      </c>
      <c r="N22" s="902" t="n">
        <v>2600.785</v>
      </c>
      <c r="O22" s="902" t="n">
        <v>2511.75</v>
      </c>
      <c r="P22" s="902" t="n">
        <v>2363.983766</v>
      </c>
      <c r="Q22" s="903" t="n">
        <v>100</v>
      </c>
      <c r="R22" s="904"/>
      <c r="S22" s="0"/>
      <c r="T22" s="357"/>
      <c r="U22" s="480"/>
      <c r="V22" s="0"/>
      <c r="W22" s="872"/>
      <c r="X22" s="872"/>
      <c r="Y22" s="872"/>
      <c r="Z22" s="872"/>
      <c r="AA22" s="872"/>
      <c r="AB22" s="872"/>
      <c r="AC22" s="872"/>
      <c r="AD22" s="872"/>
      <c r="AE22" s="872"/>
      <c r="AF22" s="872"/>
      <c r="AG22" s="872"/>
      <c r="AH22" s="872"/>
      <c r="AI22" s="872"/>
      <c r="AJ22" s="872"/>
      <c r="AK22" s="872"/>
      <c r="AL22" s="872"/>
      <c r="AM22" s="872"/>
      <c r="AN22" s="872"/>
      <c r="AO22" s="872"/>
      <c r="AP22" s="872"/>
      <c r="AQ22" s="872"/>
      <c r="AR22" s="872"/>
      <c r="AS22" s="872"/>
      <c r="AT22" s="872"/>
      <c r="AU22" s="872"/>
      <c r="AV22" s="872"/>
    </row>
    <row r="23" s="945" customFormat="true" ht="20.1" hidden="false" customHeight="true" outlineLevel="0" collapsed="false">
      <c r="A23" s="939" t="s">
        <v>402</v>
      </c>
      <c r="B23" s="940" t="n">
        <v>284.2876</v>
      </c>
      <c r="C23" s="941" t="n">
        <v>11.7575757575758</v>
      </c>
      <c r="D23" s="940" t="n">
        <v>199.766060667682</v>
      </c>
      <c r="E23" s="940" t="n">
        <v>218.136239505415</v>
      </c>
      <c r="F23" s="940" t="n">
        <v>218.915710660849</v>
      </c>
      <c r="G23" s="940" t="n">
        <v>225.421262546145</v>
      </c>
      <c r="H23" s="940" t="n">
        <v>221.21998748555</v>
      </c>
      <c r="I23" s="940" t="n">
        <v>193.907144433211</v>
      </c>
      <c r="J23" s="940" t="n">
        <v>164.783300946377</v>
      </c>
      <c r="K23" s="940" t="n">
        <v>162.423455624007</v>
      </c>
      <c r="L23" s="940" t="n">
        <v>155.014440653489</v>
      </c>
      <c r="M23" s="940" t="n">
        <v>153.527347859335</v>
      </c>
      <c r="N23" s="940" t="n">
        <v>149.346874608099</v>
      </c>
      <c r="O23" s="940" t="n">
        <v>147.279338969653</v>
      </c>
      <c r="P23" s="940" t="n">
        <v>138.21862343821</v>
      </c>
      <c r="Q23" s="942" t="n">
        <v>5.84685163350695</v>
      </c>
      <c r="R23" s="943"/>
      <c r="S23" s="480"/>
      <c r="T23" s="357"/>
      <c r="U23" s="0"/>
      <c r="V23" s="0"/>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row>
    <row r="24" s="944" customFormat="true" ht="20.1" hidden="false" customHeight="true" outlineLevel="0" collapsed="false">
      <c r="A24" s="946" t="s">
        <v>403</v>
      </c>
      <c r="B24" s="925" t="n">
        <v>102.578</v>
      </c>
      <c r="C24" s="908" t="n">
        <v>4.24242424242424</v>
      </c>
      <c r="D24" s="925" t="n">
        <v>25.8755736325386</v>
      </c>
      <c r="E24" s="925" t="n">
        <v>30.3317843583903</v>
      </c>
      <c r="F24" s="925" t="n">
        <v>28.9157605985037</v>
      </c>
      <c r="G24" s="925" t="n">
        <v>25.0559950592885</v>
      </c>
      <c r="H24" s="925" t="n">
        <v>23.5090631364562</v>
      </c>
      <c r="I24" s="925" t="n">
        <v>19.4971764705882</v>
      </c>
      <c r="J24" s="925" t="n">
        <v>14.1626064735945</v>
      </c>
      <c r="K24" s="925" t="n">
        <v>10.7967396351575</v>
      </c>
      <c r="L24" s="925" t="n">
        <v>8.87445619335347</v>
      </c>
      <c r="M24" s="925" t="n">
        <v>13.0011446345257</v>
      </c>
      <c r="N24" s="925" t="n">
        <v>11.8721893491124</v>
      </c>
      <c r="O24" s="925" t="n">
        <v>12.1253483606557</v>
      </c>
      <c r="P24" s="925" t="n">
        <v>11.4051372707889</v>
      </c>
      <c r="Q24" s="947" t="n">
        <v>0.482454128273777</v>
      </c>
      <c r="R24" s="948"/>
      <c r="S24" s="0"/>
      <c r="T24" s="357"/>
      <c r="U24" s="0"/>
      <c r="V24" s="0"/>
    </row>
    <row r="25" s="944" customFormat="true" ht="20.1" hidden="false" customHeight="true" outlineLevel="0" collapsed="false">
      <c r="A25" s="946" t="s">
        <v>404</v>
      </c>
      <c r="B25" s="925" t="n">
        <v>134.8168</v>
      </c>
      <c r="C25" s="908" t="n">
        <v>5.57575757575758</v>
      </c>
      <c r="D25" s="925" t="n">
        <v>120.086649185219</v>
      </c>
      <c r="E25" s="925" t="n">
        <v>120.12008330197</v>
      </c>
      <c r="F25" s="925" t="n">
        <v>121.375891620234</v>
      </c>
      <c r="G25" s="925" t="n">
        <v>127.487379426461</v>
      </c>
      <c r="H25" s="925" t="n">
        <v>126.601489737318</v>
      </c>
      <c r="I25" s="925" t="n">
        <v>115.810094682937</v>
      </c>
      <c r="J25" s="925" t="n">
        <v>97.7270196626075</v>
      </c>
      <c r="K25" s="925" t="n">
        <v>100.109839874411</v>
      </c>
      <c r="L25" s="925" t="n">
        <v>94.2470864143514</v>
      </c>
      <c r="M25" s="925" t="n">
        <v>91.1174148471616</v>
      </c>
      <c r="N25" s="925" t="n">
        <v>88.1680803005905</v>
      </c>
      <c r="O25" s="925" t="n">
        <v>86.4587128712871</v>
      </c>
      <c r="P25" s="925" t="n">
        <v>80.4325663970691</v>
      </c>
      <c r="Q25" s="947" t="n">
        <v>3.4024161905801</v>
      </c>
      <c r="R25" s="948"/>
      <c r="S25" s="0"/>
      <c r="T25" s="357"/>
      <c r="U25" s="0"/>
      <c r="V25" s="0"/>
    </row>
    <row r="26" s="944" customFormat="true" ht="20.1" hidden="false" customHeight="true" outlineLevel="0" collapsed="false">
      <c r="A26" s="946" t="s">
        <v>405</v>
      </c>
      <c r="B26" s="925" t="n">
        <v>2.9308</v>
      </c>
      <c r="C26" s="908" t="n">
        <v>0.121212121212121</v>
      </c>
      <c r="D26" s="925" t="n">
        <v>3.30019309768331</v>
      </c>
      <c r="E26" s="925" t="n">
        <v>3.09979747011398</v>
      </c>
      <c r="F26" s="925" t="n">
        <v>3.1004347063979</v>
      </c>
      <c r="G26" s="925" t="n">
        <v>3.20018003913894</v>
      </c>
      <c r="H26" s="925" t="n">
        <v>3.30686637135474</v>
      </c>
      <c r="I26" s="925" t="n">
        <v>2.69989633391132</v>
      </c>
      <c r="J26" s="925" t="n">
        <v>2.29994414764449</v>
      </c>
      <c r="K26" s="925" t="n">
        <v>2.2001684990735</v>
      </c>
      <c r="L26" s="925" t="n">
        <v>2.10038106915154</v>
      </c>
      <c r="M26" s="925" t="n">
        <v>2.09956020942408</v>
      </c>
      <c r="N26" s="925" t="n">
        <v>2.00034898009339</v>
      </c>
      <c r="O26" s="925" t="n">
        <v>2.00028233498665</v>
      </c>
      <c r="P26" s="925" t="n">
        <v>1.90026590894153</v>
      </c>
      <c r="Q26" s="947" t="n">
        <v>0.0803840506974755</v>
      </c>
      <c r="R26" s="948"/>
      <c r="S26" s="0"/>
      <c r="T26" s="357"/>
      <c r="U26" s="0"/>
      <c r="V26" s="0"/>
    </row>
    <row r="27" s="944" customFormat="true" ht="20.1" hidden="false" customHeight="true" outlineLevel="0" collapsed="false">
      <c r="A27" s="946" t="s">
        <v>406</v>
      </c>
      <c r="B27" s="925" t="n">
        <v>35.1696</v>
      </c>
      <c r="C27" s="908" t="n">
        <v>1.45454545454545</v>
      </c>
      <c r="D27" s="925" t="n">
        <v>23.6005433614735</v>
      </c>
      <c r="E27" s="925" t="n">
        <v>29.9838051349572</v>
      </c>
      <c r="F27" s="925" t="n">
        <v>28.0111385459534</v>
      </c>
      <c r="G27" s="925" t="n">
        <v>29.8814887971698</v>
      </c>
      <c r="H27" s="925" t="n">
        <v>37.1519840707965</v>
      </c>
      <c r="I27" s="925" t="n">
        <v>28.1983639240506</v>
      </c>
      <c r="J27" s="925" t="n">
        <v>21.8007508610792</v>
      </c>
      <c r="K27" s="925" t="n">
        <v>20.8038385236448</v>
      </c>
      <c r="L27" s="925" t="n">
        <v>18.5011375069871</v>
      </c>
      <c r="M27" s="925" t="n">
        <v>17.7992760023242</v>
      </c>
      <c r="N27" s="925" t="n">
        <v>18.3995193312435</v>
      </c>
      <c r="O27" s="925" t="n">
        <v>17.492912150599</v>
      </c>
      <c r="P27" s="925" t="n">
        <v>16.3915047029586</v>
      </c>
      <c r="Q27" s="947" t="n">
        <v>0.693384825171367</v>
      </c>
      <c r="R27" s="948"/>
      <c r="S27" s="0"/>
      <c r="T27" s="357"/>
      <c r="U27" s="0"/>
      <c r="V27" s="0"/>
    </row>
    <row r="28" s="944" customFormat="true" ht="20.1" hidden="false" customHeight="true" outlineLevel="0" collapsed="false">
      <c r="A28" s="946" t="s">
        <v>407</v>
      </c>
      <c r="B28" s="925" t="n">
        <v>5.8616</v>
      </c>
      <c r="C28" s="908" t="n">
        <v>0.242424242424242</v>
      </c>
      <c r="D28" s="925" t="n">
        <v>7.60027744458931</v>
      </c>
      <c r="E28" s="925" t="n">
        <v>8.40111293375394</v>
      </c>
      <c r="F28" s="925" t="n">
        <v>8.39917688442211</v>
      </c>
      <c r="G28" s="925" t="n">
        <v>8.80043232620978</v>
      </c>
      <c r="H28" s="925" t="n">
        <v>9.11216593886463</v>
      </c>
      <c r="I28" s="925" t="n">
        <v>7.39893047595315</v>
      </c>
      <c r="J28" s="925" t="n">
        <v>6.40172972972973</v>
      </c>
      <c r="K28" s="925" t="n">
        <v>6.50028528528529</v>
      </c>
      <c r="L28" s="925" t="n">
        <v>9.09989696557971</v>
      </c>
      <c r="M28" s="925" t="n">
        <v>9.3000430455913</v>
      </c>
      <c r="N28" s="925" t="n">
        <v>8.29939387514723</v>
      </c>
      <c r="O28" s="925" t="n">
        <v>8.79773072154724</v>
      </c>
      <c r="P28" s="925" t="n">
        <v>8.19951772428765</v>
      </c>
      <c r="Q28" s="947" t="n">
        <v>0.346851693409118</v>
      </c>
      <c r="R28" s="948"/>
      <c r="S28" s="0"/>
      <c r="T28" s="357"/>
      <c r="U28" s="0"/>
      <c r="V28" s="0"/>
    </row>
    <row r="29" s="944" customFormat="true" ht="20.1" hidden="false" customHeight="true" outlineLevel="0" collapsed="false">
      <c r="A29" s="946" t="s">
        <v>408</v>
      </c>
      <c r="B29" s="925"/>
      <c r="C29" s="941" t="n">
        <v>0</v>
      </c>
      <c r="D29" s="925" t="n">
        <v>17.5051366396761</v>
      </c>
      <c r="E29" s="925" t="n">
        <v>23.5014373088685</v>
      </c>
      <c r="F29" s="925" t="n">
        <v>26.4134173228346</v>
      </c>
      <c r="G29" s="925" t="n">
        <v>28.6961346801347</v>
      </c>
      <c r="H29" s="925" t="n">
        <v>19.5027361563518</v>
      </c>
      <c r="I29" s="925" t="n">
        <v>18.9010249457701</v>
      </c>
      <c r="J29" s="925" t="n">
        <v>20.9913268892794</v>
      </c>
      <c r="K29" s="925" t="n">
        <v>20.7128430656934</v>
      </c>
      <c r="L29" s="925" t="n">
        <v>20.6905585197935</v>
      </c>
      <c r="M29" s="925" t="n">
        <v>18.9094991334489</v>
      </c>
      <c r="N29" s="925" t="n">
        <v>19.1079372236959</v>
      </c>
      <c r="O29" s="925" t="n">
        <v>18.8061721384206</v>
      </c>
      <c r="P29" s="925" t="n">
        <v>18.3897234042553</v>
      </c>
      <c r="Q29" s="947" t="n">
        <v>0.777912423458466</v>
      </c>
      <c r="R29" s="948"/>
      <c r="S29" s="804"/>
      <c r="T29" s="357"/>
      <c r="U29" s="0"/>
      <c r="V29" s="0"/>
    </row>
    <row r="30" s="944" customFormat="true" ht="20.1" hidden="false" customHeight="true" outlineLevel="0" collapsed="false">
      <c r="A30" s="946" t="s">
        <v>409</v>
      </c>
      <c r="B30" s="925" t="n">
        <v>2.9308</v>
      </c>
      <c r="C30" s="941"/>
      <c r="D30" s="925" t="n">
        <v>1.79768730650155</v>
      </c>
      <c r="E30" s="925" t="n">
        <v>2.69821899736148</v>
      </c>
      <c r="F30" s="925" t="n">
        <v>2.69989098250337</v>
      </c>
      <c r="G30" s="925" t="n">
        <v>2.29965221774194</v>
      </c>
      <c r="H30" s="925" t="n">
        <v>2.03568207440812</v>
      </c>
      <c r="I30" s="925" t="n">
        <v>1.4016576</v>
      </c>
      <c r="J30" s="925" t="n">
        <v>1.3999231824417</v>
      </c>
      <c r="K30" s="925" t="n">
        <v>1.29974074074074</v>
      </c>
      <c r="L30" s="925" t="n">
        <v>1.50092398427261</v>
      </c>
      <c r="M30" s="925" t="n">
        <v>1.3004099868594</v>
      </c>
      <c r="N30" s="925" t="n">
        <v>1.49940554821664</v>
      </c>
      <c r="O30" s="925" t="n">
        <v>1.59818039215686</v>
      </c>
      <c r="P30" s="925" t="n">
        <v>1.49990802990897</v>
      </c>
      <c r="Q30" s="947" t="n">
        <v>0.0634483219166477</v>
      </c>
      <c r="R30" s="948"/>
      <c r="S30" s="0"/>
      <c r="T30" s="357"/>
      <c r="U30" s="0"/>
      <c r="V30" s="0"/>
    </row>
    <row r="31" s="945" customFormat="true" ht="20.1" hidden="false" customHeight="true" outlineLevel="0" collapsed="false">
      <c r="A31" s="939" t="s">
        <v>410</v>
      </c>
      <c r="B31" s="940" t="n">
        <v>17.5848</v>
      </c>
      <c r="C31" s="941" t="n">
        <v>0.727272727272727</v>
      </c>
      <c r="D31" s="940" t="n">
        <v>23.008041135042</v>
      </c>
      <c r="E31" s="940" t="n">
        <v>23.841012434996</v>
      </c>
      <c r="F31" s="940" t="n">
        <v>23.9800499727045</v>
      </c>
      <c r="G31" s="940" t="n">
        <v>23.8803179416771</v>
      </c>
      <c r="H31" s="940" t="n">
        <v>23.1702189062998</v>
      </c>
      <c r="I31" s="940" t="n">
        <v>15.9899456334412</v>
      </c>
      <c r="J31" s="940" t="n">
        <v>16.1038841551959</v>
      </c>
      <c r="K31" s="940" t="n">
        <v>16.1214220514618</v>
      </c>
      <c r="L31" s="940" t="n">
        <v>16.2052627486516</v>
      </c>
      <c r="M31" s="940" t="n">
        <v>16.6694251873934</v>
      </c>
      <c r="N31" s="940" t="n">
        <v>17.0228874334919</v>
      </c>
      <c r="O31" s="940" t="n">
        <v>17.2423769405342</v>
      </c>
      <c r="P31" s="940" t="n">
        <v>16.7543874377996</v>
      </c>
      <c r="Q31" s="942" t="n">
        <v>0.708735300079875</v>
      </c>
      <c r="R31" s="943"/>
      <c r="S31" s="0"/>
      <c r="T31" s="357"/>
      <c r="U31" s="0"/>
      <c r="V31" s="0"/>
      <c r="W31" s="944"/>
      <c r="X31" s="944"/>
      <c r="Y31" s="944"/>
      <c r="Z31" s="944"/>
      <c r="AA31" s="944"/>
      <c r="AB31" s="944"/>
      <c r="AC31" s="944"/>
      <c r="AD31" s="944"/>
      <c r="AE31" s="944"/>
      <c r="AF31" s="944"/>
      <c r="AG31" s="944"/>
      <c r="AH31" s="944"/>
      <c r="AI31" s="944"/>
      <c r="AJ31" s="944"/>
      <c r="AK31" s="944"/>
      <c r="AL31" s="944"/>
      <c r="AM31" s="944"/>
      <c r="AN31" s="944"/>
      <c r="AO31" s="944"/>
      <c r="AP31" s="944"/>
      <c r="AQ31" s="944"/>
      <c r="AR31" s="944"/>
      <c r="AS31" s="944"/>
      <c r="AT31" s="944"/>
      <c r="AU31" s="944"/>
      <c r="AV31" s="944"/>
    </row>
    <row r="32" s="945" customFormat="true" ht="20.1" hidden="false" customHeight="true" outlineLevel="0" collapsed="false">
      <c r="A32" s="946" t="s">
        <v>403</v>
      </c>
      <c r="B32" s="940"/>
      <c r="C32" s="941"/>
      <c r="D32" s="925" t="n">
        <v>2.28313884992987</v>
      </c>
      <c r="E32" s="925" t="n">
        <v>2.69855732725892</v>
      </c>
      <c r="F32" s="925" t="n">
        <v>2.55793266832918</v>
      </c>
      <c r="G32" s="925" t="n">
        <v>2.19384288537549</v>
      </c>
      <c r="H32" s="925" t="n">
        <v>1.97642566191446</v>
      </c>
      <c r="I32" s="925" t="n">
        <v>1.44423529411765</v>
      </c>
      <c r="J32" s="925" t="n">
        <v>1.2423339011925</v>
      </c>
      <c r="K32" s="925" t="n">
        <v>0.881366500829187</v>
      </c>
      <c r="L32" s="925" t="n">
        <v>0.757575528700906</v>
      </c>
      <c r="M32" s="925" t="n">
        <v>1.18192223950233</v>
      </c>
      <c r="N32" s="925" t="n">
        <v>1.15424063116371</v>
      </c>
      <c r="O32" s="925" t="n">
        <v>1.21253483606557</v>
      </c>
      <c r="P32" s="925" t="n">
        <v>1.22824555223881</v>
      </c>
      <c r="Q32" s="947" t="n">
        <v>0.0519565984294837</v>
      </c>
      <c r="R32" s="948"/>
      <c r="S32" s="0"/>
      <c r="T32" s="357"/>
      <c r="U32" s="0"/>
      <c r="V32" s="0"/>
      <c r="W32" s="944"/>
      <c r="X32" s="944"/>
      <c r="Y32" s="944"/>
      <c r="Z32" s="944"/>
      <c r="AA32" s="944"/>
      <c r="AB32" s="944"/>
      <c r="AC32" s="944"/>
      <c r="AD32" s="944"/>
      <c r="AE32" s="944"/>
      <c r="AF32" s="944"/>
      <c r="AG32" s="944"/>
      <c r="AH32" s="944"/>
      <c r="AI32" s="944"/>
      <c r="AJ32" s="944"/>
      <c r="AK32" s="944"/>
      <c r="AL32" s="944"/>
      <c r="AM32" s="944"/>
      <c r="AN32" s="944"/>
      <c r="AO32" s="944"/>
      <c r="AP32" s="944"/>
      <c r="AQ32" s="944"/>
      <c r="AR32" s="944"/>
      <c r="AS32" s="944"/>
      <c r="AT32" s="944"/>
      <c r="AU32" s="944"/>
      <c r="AV32" s="944"/>
    </row>
    <row r="33" s="945" customFormat="true" ht="20.1" hidden="false" customHeight="true" outlineLevel="0" collapsed="false">
      <c r="A33" s="946" t="s">
        <v>404</v>
      </c>
      <c r="B33" s="940"/>
      <c r="C33" s="941"/>
      <c r="D33" s="925" t="n">
        <v>12.5243744549002</v>
      </c>
      <c r="E33" s="925" t="n">
        <v>11.8442152803914</v>
      </c>
      <c r="F33" s="925" t="n">
        <v>12.0193658909647</v>
      </c>
      <c r="G33" s="925" t="n">
        <v>12.1884618726917</v>
      </c>
      <c r="H33" s="925" t="n">
        <v>11.9165558864192</v>
      </c>
      <c r="I33" s="925" t="n">
        <v>8.54578306820658</v>
      </c>
      <c r="J33" s="925" t="n">
        <v>8.56218601273601</v>
      </c>
      <c r="K33" s="925" t="n">
        <v>8.9383785602153</v>
      </c>
      <c r="L33" s="925" t="n">
        <v>8.84809144607307</v>
      </c>
      <c r="M33" s="925" t="n">
        <v>8.78700436681223</v>
      </c>
      <c r="N33" s="925" t="n">
        <v>9.06761438539989</v>
      </c>
      <c r="O33" s="925" t="n">
        <v>9.03013223322332</v>
      </c>
      <c r="P33" s="925" t="n">
        <v>8.62804645498953</v>
      </c>
      <c r="Q33" s="947" t="n">
        <v>0.364979090765445</v>
      </c>
      <c r="R33" s="948"/>
      <c r="S33" s="0"/>
      <c r="T33" s="357"/>
      <c r="U33" s="0"/>
      <c r="V33" s="0"/>
      <c r="W33" s="944"/>
      <c r="X33" s="944"/>
      <c r="Y33" s="944"/>
      <c r="Z33" s="944"/>
      <c r="AA33" s="944"/>
      <c r="AB33" s="944"/>
      <c r="AC33" s="944"/>
      <c r="AD33" s="944"/>
      <c r="AE33" s="944"/>
      <c r="AF33" s="944"/>
      <c r="AG33" s="944"/>
      <c r="AH33" s="944"/>
      <c r="AI33" s="944"/>
      <c r="AJ33" s="944"/>
      <c r="AK33" s="944"/>
      <c r="AL33" s="944"/>
      <c r="AM33" s="944"/>
      <c r="AN33" s="944"/>
      <c r="AO33" s="944"/>
      <c r="AP33" s="944"/>
      <c r="AQ33" s="944"/>
      <c r="AR33" s="944"/>
      <c r="AS33" s="944"/>
      <c r="AT33" s="944"/>
      <c r="AU33" s="944"/>
      <c r="AV33" s="944"/>
    </row>
    <row r="34" s="945" customFormat="true" ht="20.1" hidden="false" customHeight="true" outlineLevel="0" collapsed="false">
      <c r="A34" s="946" t="s">
        <v>405</v>
      </c>
      <c r="B34" s="940"/>
      <c r="C34" s="941"/>
      <c r="D34" s="925" t="n">
        <v>2.90016969190351</v>
      </c>
      <c r="E34" s="925" t="n">
        <v>2.89981053655824</v>
      </c>
      <c r="F34" s="925" t="n">
        <v>2.90040666082384</v>
      </c>
      <c r="G34" s="925" t="n">
        <v>2.90016316046967</v>
      </c>
      <c r="H34" s="925" t="n">
        <v>2.9060340839178</v>
      </c>
      <c r="I34" s="925" t="n">
        <v>1.89992704978945</v>
      </c>
      <c r="J34" s="925" t="n">
        <v>1.89995386109762</v>
      </c>
      <c r="K34" s="925" t="n">
        <v>1.90014552192712</v>
      </c>
      <c r="L34" s="925" t="n">
        <v>1.9003447768514</v>
      </c>
      <c r="M34" s="925" t="n">
        <v>1.99958115183246</v>
      </c>
      <c r="N34" s="925" t="n">
        <v>2.00034898009339</v>
      </c>
      <c r="O34" s="925" t="n">
        <v>2.00028233498665</v>
      </c>
      <c r="P34" s="925" t="n">
        <v>1.90026590894153</v>
      </c>
      <c r="Q34" s="947" t="n">
        <v>0.0803840506974755</v>
      </c>
      <c r="R34" s="948"/>
      <c r="S34" s="0"/>
      <c r="T34" s="357"/>
      <c r="U34" s="0"/>
      <c r="V34" s="0"/>
      <c r="W34" s="944"/>
      <c r="X34" s="944"/>
      <c r="Y34" s="944"/>
      <c r="Z34" s="944"/>
      <c r="AA34" s="944"/>
      <c r="AB34" s="944"/>
      <c r="AC34" s="944"/>
      <c r="AD34" s="944"/>
      <c r="AE34" s="944"/>
      <c r="AF34" s="944"/>
      <c r="AG34" s="944"/>
      <c r="AH34" s="944"/>
      <c r="AI34" s="944"/>
      <c r="AJ34" s="944"/>
      <c r="AK34" s="944"/>
      <c r="AL34" s="944"/>
      <c r="AM34" s="944"/>
      <c r="AN34" s="944"/>
      <c r="AO34" s="944"/>
      <c r="AP34" s="944"/>
      <c r="AQ34" s="944"/>
      <c r="AR34" s="944"/>
      <c r="AS34" s="944"/>
      <c r="AT34" s="944"/>
      <c r="AU34" s="944"/>
      <c r="AV34" s="944"/>
    </row>
    <row r="35" s="945" customFormat="true" ht="20.1" hidden="false" customHeight="true" outlineLevel="0" collapsed="false">
      <c r="A35" s="946" t="s">
        <v>406</v>
      </c>
      <c r="B35" s="940"/>
      <c r="C35" s="941"/>
      <c r="D35" s="925" t="n">
        <v>2.50005755947813</v>
      </c>
      <c r="E35" s="925" t="n">
        <v>2.99838051349572</v>
      </c>
      <c r="F35" s="925" t="n">
        <v>2.80111385459534</v>
      </c>
      <c r="G35" s="925" t="n">
        <v>2.8982045990566</v>
      </c>
      <c r="H35" s="925" t="n">
        <v>3.50254395280236</v>
      </c>
      <c r="I35" s="925" t="n">
        <v>2.09987816455696</v>
      </c>
      <c r="J35" s="925" t="n">
        <v>1.90006544202067</v>
      </c>
      <c r="K35" s="925" t="n">
        <v>1.9003506343714</v>
      </c>
      <c r="L35" s="925" t="n">
        <v>1.80011067635551</v>
      </c>
      <c r="M35" s="925" t="n">
        <v>1.79992678675189</v>
      </c>
      <c r="N35" s="925" t="n">
        <v>1.89995036572623</v>
      </c>
      <c r="O35" s="925" t="n">
        <v>1.89923046206503</v>
      </c>
      <c r="P35" s="925" t="n">
        <v>1.79906758934911</v>
      </c>
      <c r="Q35" s="947" t="n">
        <v>0.0761032125188085</v>
      </c>
      <c r="R35" s="948"/>
      <c r="S35" s="0"/>
      <c r="T35" s="357"/>
      <c r="U35" s="0"/>
      <c r="V35" s="0"/>
      <c r="W35" s="944"/>
      <c r="X35" s="944"/>
      <c r="Y35" s="944"/>
      <c r="Z35" s="944"/>
      <c r="AA35" s="944"/>
      <c r="AB35" s="944"/>
      <c r="AC35" s="944"/>
      <c r="AD35" s="944"/>
      <c r="AE35" s="944"/>
      <c r="AF35" s="944"/>
      <c r="AG35" s="944"/>
      <c r="AH35" s="944"/>
      <c r="AI35" s="944"/>
      <c r="AJ35" s="944"/>
      <c r="AK35" s="944"/>
      <c r="AL35" s="944"/>
      <c r="AM35" s="944"/>
      <c r="AN35" s="944"/>
      <c r="AO35" s="944"/>
      <c r="AP35" s="944"/>
      <c r="AQ35" s="944"/>
      <c r="AR35" s="944"/>
      <c r="AS35" s="944"/>
      <c r="AT35" s="944"/>
      <c r="AU35" s="944"/>
      <c r="AV35" s="944"/>
    </row>
    <row r="36" s="945" customFormat="true" ht="20.1" hidden="false" customHeight="true" outlineLevel="0" collapsed="false">
      <c r="A36" s="946" t="s">
        <v>407</v>
      </c>
      <c r="B36" s="940"/>
      <c r="C36" s="941"/>
      <c r="D36" s="925" t="n">
        <v>0.800029204693611</v>
      </c>
      <c r="E36" s="925" t="n">
        <v>0.800105993690852</v>
      </c>
      <c r="F36" s="925" t="n">
        <v>0.799921608040201</v>
      </c>
      <c r="G36" s="925" t="n">
        <v>0.800039302382707</v>
      </c>
      <c r="H36" s="925" t="n">
        <v>0.867825327510917</v>
      </c>
      <c r="I36" s="925" t="n">
        <v>0.4999277348617</v>
      </c>
      <c r="J36" s="925" t="n">
        <v>0.500135135135135</v>
      </c>
      <c r="K36" s="925" t="n">
        <v>0.500021945021945</v>
      </c>
      <c r="L36" s="925" t="n">
        <v>0.799990942028986</v>
      </c>
      <c r="M36" s="925" t="n">
        <v>0.900004165702384</v>
      </c>
      <c r="N36" s="925" t="n">
        <v>0.799941578327444</v>
      </c>
      <c r="O36" s="925" t="n">
        <v>0.899767914703695</v>
      </c>
      <c r="P36" s="925" t="n">
        <v>0.899947067299864</v>
      </c>
      <c r="Q36" s="947" t="n">
        <v>0.0380690883010008</v>
      </c>
      <c r="R36" s="948"/>
      <c r="S36" s="0"/>
      <c r="T36" s="357"/>
      <c r="U36" s="0"/>
      <c r="V36" s="0"/>
      <c r="W36" s="944"/>
      <c r="X36" s="944"/>
      <c r="Y36" s="944"/>
      <c r="Z36" s="944"/>
      <c r="AA36" s="944"/>
      <c r="AB36" s="944"/>
      <c r="AC36" s="944"/>
      <c r="AD36" s="944"/>
      <c r="AE36" s="944"/>
      <c r="AF36" s="944"/>
      <c r="AG36" s="944"/>
      <c r="AH36" s="944"/>
      <c r="AI36" s="944"/>
      <c r="AJ36" s="944"/>
      <c r="AK36" s="944"/>
      <c r="AL36" s="944"/>
      <c r="AM36" s="944"/>
      <c r="AN36" s="944"/>
      <c r="AO36" s="944"/>
      <c r="AP36" s="944"/>
      <c r="AQ36" s="944"/>
      <c r="AR36" s="944"/>
      <c r="AS36" s="944"/>
      <c r="AT36" s="944"/>
      <c r="AU36" s="944"/>
      <c r="AV36" s="944"/>
    </row>
    <row r="37" s="945" customFormat="true" ht="20.1" hidden="false" customHeight="true" outlineLevel="0" collapsed="false">
      <c r="A37" s="946" t="s">
        <v>408</v>
      </c>
      <c r="B37" s="940"/>
      <c r="C37" s="941"/>
      <c r="D37" s="925" t="n">
        <v>1.80052834008097</v>
      </c>
      <c r="E37" s="925" t="n">
        <v>2.30014067278287</v>
      </c>
      <c r="F37" s="925" t="n">
        <v>2.60132140300644</v>
      </c>
      <c r="G37" s="925" t="n">
        <v>2.69963636363636</v>
      </c>
      <c r="H37" s="925" t="n">
        <v>1.81577198697068</v>
      </c>
      <c r="I37" s="925" t="n">
        <v>1.40007592190889</v>
      </c>
      <c r="J37" s="925" t="n">
        <v>1.89921528998243</v>
      </c>
      <c r="K37" s="925" t="n">
        <v>1.90117883211679</v>
      </c>
      <c r="L37" s="925" t="n">
        <v>1.99908777969019</v>
      </c>
      <c r="M37" s="925" t="n">
        <v>1.90095493934142</v>
      </c>
      <c r="N37" s="925" t="n">
        <v>2.00083112290009</v>
      </c>
      <c r="O37" s="925" t="n">
        <v>2.00065661047027</v>
      </c>
      <c r="P37" s="925" t="n">
        <v>2.09882712765957</v>
      </c>
      <c r="Q37" s="947" t="n">
        <v>0.0887834831121076</v>
      </c>
      <c r="R37" s="948"/>
      <c r="S37" s="0"/>
      <c r="T37" s="357"/>
      <c r="U37" s="0"/>
      <c r="V37" s="0"/>
      <c r="W37" s="944"/>
      <c r="X37" s="944"/>
      <c r="Y37" s="944"/>
      <c r="Z37" s="944"/>
      <c r="AA37" s="944"/>
      <c r="AB37" s="944"/>
      <c r="AC37" s="944"/>
      <c r="AD37" s="944"/>
      <c r="AE37" s="944"/>
      <c r="AF37" s="944"/>
      <c r="AG37" s="944"/>
      <c r="AH37" s="944"/>
      <c r="AI37" s="944"/>
      <c r="AJ37" s="944"/>
      <c r="AK37" s="944"/>
      <c r="AL37" s="944"/>
      <c r="AM37" s="944"/>
      <c r="AN37" s="944"/>
      <c r="AO37" s="944"/>
      <c r="AP37" s="944"/>
      <c r="AQ37" s="944"/>
      <c r="AR37" s="944"/>
      <c r="AS37" s="944"/>
      <c r="AT37" s="944"/>
      <c r="AU37" s="944"/>
      <c r="AV37" s="944"/>
    </row>
    <row r="38" s="945" customFormat="true" ht="20.1" hidden="false" customHeight="true" outlineLevel="0" collapsed="false">
      <c r="A38" s="946" t="s">
        <v>409</v>
      </c>
      <c r="B38" s="940"/>
      <c r="C38" s="941"/>
      <c r="D38" s="925" t="n">
        <v>0.199743034055728</v>
      </c>
      <c r="E38" s="925" t="n">
        <v>0.299802110817942</v>
      </c>
      <c r="F38" s="925" t="n">
        <v>0.299987886944818</v>
      </c>
      <c r="G38" s="925" t="n">
        <v>0.199969758064516</v>
      </c>
      <c r="H38" s="925" t="n">
        <v>0.185062006764374</v>
      </c>
      <c r="I38" s="925" t="n">
        <v>0.1001184</v>
      </c>
      <c r="J38" s="925" t="n">
        <v>0.0999945130315501</v>
      </c>
      <c r="K38" s="925" t="n">
        <v>0.099980056980057</v>
      </c>
      <c r="L38" s="925" t="n">
        <v>0.100061598951507</v>
      </c>
      <c r="M38" s="925" t="n">
        <v>0.100031537450723</v>
      </c>
      <c r="N38" s="925" t="n">
        <v>0.0999603698811097</v>
      </c>
      <c r="O38" s="925" t="n">
        <v>0.199772549019608</v>
      </c>
      <c r="P38" s="925" t="n">
        <v>0.199987737321196</v>
      </c>
      <c r="Q38" s="947" t="n">
        <v>0.00845977625555303</v>
      </c>
      <c r="R38" s="948"/>
      <c r="S38" s="0"/>
      <c r="T38" s="357"/>
      <c r="U38" s="0"/>
      <c r="V38" s="0"/>
      <c r="W38" s="944"/>
      <c r="X38" s="944"/>
      <c r="Y38" s="944"/>
      <c r="Z38" s="944"/>
      <c r="AA38" s="944"/>
      <c r="AB38" s="944"/>
      <c r="AC38" s="944"/>
      <c r="AD38" s="944"/>
      <c r="AE38" s="944"/>
      <c r="AF38" s="944"/>
      <c r="AG38" s="944"/>
      <c r="AH38" s="944"/>
      <c r="AI38" s="944"/>
      <c r="AJ38" s="944"/>
      <c r="AK38" s="944"/>
      <c r="AL38" s="944"/>
      <c r="AM38" s="944"/>
      <c r="AN38" s="944"/>
      <c r="AO38" s="944"/>
      <c r="AP38" s="944"/>
      <c r="AQ38" s="944"/>
      <c r="AR38" s="944"/>
      <c r="AS38" s="944"/>
      <c r="AT38" s="944"/>
      <c r="AU38" s="944"/>
      <c r="AV38" s="944"/>
    </row>
    <row r="39" s="945" customFormat="true" ht="20.1" hidden="false" customHeight="true" outlineLevel="0" collapsed="false">
      <c r="A39" s="939" t="s">
        <v>411</v>
      </c>
      <c r="B39" s="940" t="n">
        <v>1597.286</v>
      </c>
      <c r="C39" s="941" t="n">
        <v>66.0606060606061</v>
      </c>
      <c r="D39" s="949" t="n">
        <v>1665.7143102414</v>
      </c>
      <c r="E39" s="949" t="n">
        <v>1470.34022599426</v>
      </c>
      <c r="F39" s="949" t="n">
        <v>1691.67035708753</v>
      </c>
      <c r="G39" s="949" t="n">
        <v>1708.81096728807</v>
      </c>
      <c r="H39" s="949" t="n">
        <v>1664.70750756665</v>
      </c>
      <c r="I39" s="949" t="n">
        <v>1645.65793472687</v>
      </c>
      <c r="J39" s="949" t="n">
        <v>1661.45823565682</v>
      </c>
      <c r="K39" s="949" t="n">
        <v>1678.19397228236</v>
      </c>
      <c r="L39" s="949" t="n">
        <v>1740.64720662271</v>
      </c>
      <c r="M39" s="949" t="n">
        <v>1793.61676134231</v>
      </c>
      <c r="N39" s="949" t="n">
        <v>1738.73870134164</v>
      </c>
      <c r="O39" s="949" t="n">
        <v>1674.50721509728</v>
      </c>
      <c r="P39" s="949" t="n">
        <v>1582.67737757166</v>
      </c>
      <c r="Q39" s="942" t="n">
        <v>66.9495874013402</v>
      </c>
      <c r="R39" s="943"/>
      <c r="S39" s="0"/>
      <c r="T39" s="357"/>
      <c r="U39" s="0"/>
      <c r="V39" s="0"/>
      <c r="W39" s="944"/>
      <c r="X39" s="944"/>
      <c r="Y39" s="944"/>
      <c r="Z39" s="944"/>
      <c r="AA39" s="944"/>
      <c r="AB39" s="944"/>
      <c r="AC39" s="944"/>
      <c r="AD39" s="944"/>
      <c r="AE39" s="944"/>
      <c r="AF39" s="944"/>
      <c r="AG39" s="944"/>
      <c r="AH39" s="944"/>
      <c r="AI39" s="944"/>
      <c r="AJ39" s="944"/>
      <c r="AK39" s="944"/>
      <c r="AL39" s="944"/>
      <c r="AM39" s="944"/>
      <c r="AN39" s="944"/>
      <c r="AO39" s="944"/>
      <c r="AP39" s="944"/>
      <c r="AQ39" s="944"/>
      <c r="AR39" s="944"/>
      <c r="AS39" s="944"/>
      <c r="AT39" s="944"/>
      <c r="AU39" s="944"/>
      <c r="AV39" s="944"/>
    </row>
    <row r="40" s="944" customFormat="true" ht="20.1" hidden="false" customHeight="true" outlineLevel="0" collapsed="false">
      <c r="A40" s="946" t="s">
        <v>403</v>
      </c>
      <c r="B40" s="925" t="n">
        <v>178.7788</v>
      </c>
      <c r="C40" s="908" t="n">
        <v>7.39393939393939</v>
      </c>
      <c r="D40" s="925" t="n">
        <v>126.551124824684</v>
      </c>
      <c r="E40" s="925" t="n">
        <v>108.697889141989</v>
      </c>
      <c r="F40" s="925" t="n">
        <v>101.983663341646</v>
      </c>
      <c r="G40" s="925" t="n">
        <v>89.601162055336</v>
      </c>
      <c r="H40" s="925" t="n">
        <v>70.9432790224033</v>
      </c>
      <c r="I40" s="925" t="n">
        <v>73.656</v>
      </c>
      <c r="J40" s="925" t="n">
        <v>56.7746592844974</v>
      </c>
      <c r="K40" s="925" t="n">
        <v>53.9836981757877</v>
      </c>
      <c r="L40" s="925" t="n">
        <v>60.4978172205438</v>
      </c>
      <c r="M40" s="925" t="n">
        <v>91.8522426127527</v>
      </c>
      <c r="N40" s="925" t="n">
        <v>69.4193293885602</v>
      </c>
      <c r="O40" s="925" t="n">
        <v>69.807362704918</v>
      </c>
      <c r="P40" s="925" t="n">
        <v>68.2553599744137</v>
      </c>
      <c r="Q40" s="947" t="n">
        <v>2.88730239843845</v>
      </c>
      <c r="R40" s="948"/>
      <c r="S40" s="0"/>
      <c r="T40" s="357"/>
      <c r="U40" s="0"/>
      <c r="V40" s="0"/>
    </row>
    <row r="41" s="944" customFormat="true" ht="20.1" hidden="false" customHeight="true" outlineLevel="0" collapsed="false">
      <c r="A41" s="946" t="s">
        <v>404</v>
      </c>
      <c r="B41" s="925" t="n">
        <v>770.8004</v>
      </c>
      <c r="C41" s="908" t="n">
        <v>31.8787878787879</v>
      </c>
      <c r="D41" s="925" t="n">
        <v>774.195785632316</v>
      </c>
      <c r="E41" s="925" t="n">
        <v>644.818820223309</v>
      </c>
      <c r="F41" s="925" t="n">
        <v>758.205245056266</v>
      </c>
      <c r="G41" s="925" t="n">
        <v>755.193165870085</v>
      </c>
      <c r="H41" s="925" t="n">
        <v>747.883047431671</v>
      </c>
      <c r="I41" s="925" t="n">
        <v>753.797003050773</v>
      </c>
      <c r="J41" s="925" t="n">
        <v>750.815138978885</v>
      </c>
      <c r="K41" s="925" t="n">
        <v>752.412844135456</v>
      </c>
      <c r="L41" s="925" t="n">
        <v>781.415716473419</v>
      </c>
      <c r="M41" s="925" t="n">
        <v>816.427318777293</v>
      </c>
      <c r="N41" s="925" t="n">
        <v>776.920917659689</v>
      </c>
      <c r="O41" s="925" t="n">
        <v>754.400302420242</v>
      </c>
      <c r="P41" s="925" t="n">
        <v>713.060105913468</v>
      </c>
      <c r="Q41" s="947" t="n">
        <v>30.1634941901487</v>
      </c>
      <c r="R41" s="948"/>
      <c r="S41" s="0"/>
      <c r="T41" s="357"/>
      <c r="U41" s="0"/>
      <c r="V41" s="0"/>
    </row>
    <row r="42" s="944" customFormat="true" ht="20.1" hidden="false" customHeight="true" outlineLevel="0" collapsed="false">
      <c r="A42" s="946" t="s">
        <v>405</v>
      </c>
      <c r="B42" s="925" t="n">
        <v>169.9864</v>
      </c>
      <c r="C42" s="908" t="n">
        <v>7.03030303030303</v>
      </c>
      <c r="D42" s="925" t="n">
        <v>143.608402674946</v>
      </c>
      <c r="E42" s="925" t="n">
        <v>145.09052029469</v>
      </c>
      <c r="F42" s="925" t="n">
        <v>145.620417177914</v>
      </c>
      <c r="G42" s="925" t="n">
        <v>145.708197407045</v>
      </c>
      <c r="H42" s="925" t="n">
        <v>145.902952627046</v>
      </c>
      <c r="I42" s="925" t="n">
        <v>132.5949088432</v>
      </c>
      <c r="J42" s="925" t="n">
        <v>140.896578436134</v>
      </c>
      <c r="K42" s="925" t="n">
        <v>139.310669054972</v>
      </c>
      <c r="L42" s="925" t="n">
        <v>140.225440902403</v>
      </c>
      <c r="M42" s="925" t="n">
        <v>141.570345549738</v>
      </c>
      <c r="N42" s="925" t="n">
        <v>139.824393708528</v>
      </c>
      <c r="O42" s="925" t="n">
        <v>134.418972911103</v>
      </c>
      <c r="P42" s="925" t="n">
        <v>123.817326066822</v>
      </c>
      <c r="Q42" s="947" t="n">
        <v>5.23765551386709</v>
      </c>
      <c r="R42" s="948"/>
      <c r="S42" s="0"/>
      <c r="T42" s="357"/>
      <c r="U42" s="0"/>
      <c r="V42" s="0"/>
    </row>
    <row r="43" s="944" customFormat="true" ht="20.1" hidden="false" customHeight="true" outlineLevel="0" collapsed="false">
      <c r="A43" s="946" t="s">
        <v>406</v>
      </c>
      <c r="B43" s="925" t="n">
        <v>32.2388</v>
      </c>
      <c r="C43" s="908" t="n">
        <v>1.33333333333333</v>
      </c>
      <c r="D43" s="925" t="n">
        <v>104.202399079048</v>
      </c>
      <c r="E43" s="925" t="n">
        <v>118.835814351547</v>
      </c>
      <c r="F43" s="925" t="n">
        <v>115.045747599451</v>
      </c>
      <c r="G43" s="925" t="n">
        <v>136.715306603774</v>
      </c>
      <c r="H43" s="925" t="n">
        <v>171.374471976401</v>
      </c>
      <c r="I43" s="925" t="n">
        <v>159.290757911392</v>
      </c>
      <c r="J43" s="925" t="n">
        <v>150.5051836969</v>
      </c>
      <c r="K43" s="925" t="n">
        <v>150.727810841984</v>
      </c>
      <c r="L43" s="925" t="n">
        <v>158.609751816657</v>
      </c>
      <c r="M43" s="925" t="n">
        <v>152.493797210924</v>
      </c>
      <c r="N43" s="925" t="n">
        <v>171.09553030303</v>
      </c>
      <c r="O43" s="925" t="n">
        <v>155.836857387336</v>
      </c>
      <c r="P43" s="925" t="n">
        <v>150.721884707692</v>
      </c>
      <c r="Q43" s="947" t="n">
        <v>6.37575802657574</v>
      </c>
      <c r="R43" s="948"/>
      <c r="S43" s="0"/>
      <c r="T43" s="357"/>
      <c r="U43" s="0"/>
      <c r="V43" s="0"/>
    </row>
    <row r="44" s="944" customFormat="true" ht="20.1" hidden="false" customHeight="true" outlineLevel="0" collapsed="false">
      <c r="A44" s="946" t="s">
        <v>407</v>
      </c>
      <c r="B44" s="925" t="n">
        <v>430.8276</v>
      </c>
      <c r="C44" s="908" t="n">
        <v>17.8181818181818</v>
      </c>
      <c r="D44" s="925" t="n">
        <v>375.113693350717</v>
      </c>
      <c r="E44" s="925" t="n">
        <v>307.840781072555</v>
      </c>
      <c r="F44" s="925" t="n">
        <v>388.761901507538</v>
      </c>
      <c r="G44" s="925" t="n">
        <v>397.519528371407</v>
      </c>
      <c r="H44" s="925" t="n">
        <v>387.484008733624</v>
      </c>
      <c r="I44" s="925" t="n">
        <v>393.343141789185</v>
      </c>
      <c r="J44" s="925" t="n">
        <v>400.208135135135</v>
      </c>
      <c r="K44" s="925" t="n">
        <v>425.918692769693</v>
      </c>
      <c r="L44" s="925" t="n">
        <v>431.695112092391</v>
      </c>
      <c r="M44" s="925" t="n">
        <v>421.901952788706</v>
      </c>
      <c r="N44" s="925" t="n">
        <v>415.369664546525</v>
      </c>
      <c r="O44" s="925" t="n">
        <v>393.498501363749</v>
      </c>
      <c r="P44" s="925" t="n">
        <v>359.378862208412</v>
      </c>
      <c r="Q44" s="947" t="n">
        <v>15.2022559281997</v>
      </c>
      <c r="R44" s="948"/>
      <c r="S44" s="0"/>
      <c r="T44" s="357"/>
      <c r="U44" s="0"/>
      <c r="V44" s="0"/>
    </row>
    <row r="45" s="944" customFormat="true" ht="20.1" hidden="false" customHeight="true" outlineLevel="0" collapsed="false">
      <c r="A45" s="946" t="s">
        <v>408</v>
      </c>
      <c r="B45" s="925"/>
      <c r="C45" s="908"/>
      <c r="D45" s="925" t="n">
        <v>79.5233350202429</v>
      </c>
      <c r="E45" s="925" t="n">
        <v>72.3044220183486</v>
      </c>
      <c r="F45" s="925" t="n">
        <v>110.756261274159</v>
      </c>
      <c r="G45" s="925" t="n">
        <v>87.388228956229</v>
      </c>
      <c r="H45" s="925" t="n">
        <v>61.2654918566775</v>
      </c>
      <c r="I45" s="925" t="n">
        <v>71.9038991323211</v>
      </c>
      <c r="J45" s="925" t="n">
        <v>90.8624578207381</v>
      </c>
      <c r="K45" s="925" t="n">
        <v>87.0539781021898</v>
      </c>
      <c r="L45" s="925" t="n">
        <v>93.4573537005164</v>
      </c>
      <c r="M45" s="925" t="n">
        <v>94.6475459272097</v>
      </c>
      <c r="N45" s="925" t="n">
        <v>92.0382316534041</v>
      </c>
      <c r="O45" s="925" t="n">
        <v>91.9301712511092</v>
      </c>
      <c r="P45" s="925" t="n">
        <v>92.2484494680851</v>
      </c>
      <c r="Q45" s="947" t="n">
        <v>3.90224547202263</v>
      </c>
      <c r="R45" s="948"/>
      <c r="S45" s="0"/>
      <c r="T45" s="357"/>
      <c r="U45" s="0"/>
      <c r="V45" s="0"/>
    </row>
    <row r="46" s="944" customFormat="true" ht="20.1" hidden="false" customHeight="true" outlineLevel="0" collapsed="false">
      <c r="A46" s="946" t="s">
        <v>409</v>
      </c>
      <c r="B46" s="925" t="n">
        <v>14.654</v>
      </c>
      <c r="C46" s="941" t="n">
        <v>0.606060606060606</v>
      </c>
      <c r="D46" s="925" t="n">
        <v>62.5195696594427</v>
      </c>
      <c r="E46" s="925" t="n">
        <v>72.7519788918206</v>
      </c>
      <c r="F46" s="925" t="n">
        <v>71.2971211305518</v>
      </c>
      <c r="G46" s="925" t="n">
        <v>96.6853780241936</v>
      </c>
      <c r="H46" s="925" t="n">
        <v>79.8542559188275</v>
      </c>
      <c r="I46" s="925" t="n">
        <v>61.072224</v>
      </c>
      <c r="J46" s="925" t="n">
        <v>71.3960823045268</v>
      </c>
      <c r="K46" s="925" t="n">
        <v>68.7862792022792</v>
      </c>
      <c r="L46" s="925" t="n">
        <v>74.7460144167759</v>
      </c>
      <c r="M46" s="925" t="n">
        <v>74.7235584756899</v>
      </c>
      <c r="N46" s="925" t="n">
        <v>74.0706340819023</v>
      </c>
      <c r="O46" s="925" t="n">
        <v>74.6150470588235</v>
      </c>
      <c r="P46" s="925" t="n">
        <v>75.1953892327698</v>
      </c>
      <c r="Q46" s="947" t="n">
        <v>3.18087587208794</v>
      </c>
      <c r="R46" s="948"/>
      <c r="S46" s="0"/>
      <c r="T46" s="357"/>
      <c r="U46" s="0"/>
      <c r="V46" s="0"/>
    </row>
    <row r="47" s="954" customFormat="true" ht="20.1" hidden="false" customHeight="true" outlineLevel="0" collapsed="false">
      <c r="A47" s="914" t="s">
        <v>428</v>
      </c>
      <c r="B47" s="950"/>
      <c r="C47" s="951"/>
      <c r="D47" s="950" t="n">
        <v>17.8010415572009</v>
      </c>
      <c r="E47" s="950" t="n">
        <v>16.4989220183486</v>
      </c>
      <c r="F47" s="950" t="n">
        <v>16.5023137598598</v>
      </c>
      <c r="G47" s="950" t="n">
        <v>17.1009620841487</v>
      </c>
      <c r="H47" s="950" t="n">
        <v>17.3359964316476</v>
      </c>
      <c r="I47" s="950" t="n">
        <v>16.7993549665593</v>
      </c>
      <c r="J47" s="950" t="n">
        <v>17.1995823215153</v>
      </c>
      <c r="K47" s="950" t="n">
        <v>17.0013020382952</v>
      </c>
      <c r="L47" s="950" t="n">
        <v>17.2031211378127</v>
      </c>
      <c r="M47" s="950" t="n">
        <v>17.496335078534</v>
      </c>
      <c r="N47" s="950" t="n">
        <v>17.9031233718358</v>
      </c>
      <c r="O47" s="950" t="n">
        <v>17.9025268981305</v>
      </c>
      <c r="P47" s="950" t="n">
        <v>17.3024211708887</v>
      </c>
      <c r="Q47" s="952" t="n">
        <v>0.731917935298067</v>
      </c>
      <c r="R47" s="953"/>
      <c r="S47" s="838"/>
      <c r="T47" s="920"/>
      <c r="U47" s="838"/>
      <c r="V47" s="838"/>
    </row>
    <row r="48" s="945" customFormat="true" ht="20.1" hidden="false" customHeight="true" outlineLevel="0" collapsed="false">
      <c r="A48" s="939" t="s">
        <v>429</v>
      </c>
      <c r="B48" s="940"/>
      <c r="C48" s="941"/>
      <c r="D48" s="940" t="n">
        <v>18.8011000716503</v>
      </c>
      <c r="E48" s="940" t="n">
        <v>17.9988240200167</v>
      </c>
      <c r="F48" s="940" t="n">
        <v>18.9026503067485</v>
      </c>
      <c r="G48" s="940" t="n">
        <v>19.0010689823875</v>
      </c>
      <c r="H48" s="940" t="n">
        <v>18.9393255813953</v>
      </c>
      <c r="I48" s="940" t="n">
        <v>35.7986254644538</v>
      </c>
      <c r="J48" s="940" t="n">
        <v>17.6995701796989</v>
      </c>
      <c r="K48" s="940" t="n">
        <v>37.0028338480544</v>
      </c>
      <c r="L48" s="940" t="n">
        <v>37.2067503678274</v>
      </c>
      <c r="M48" s="940" t="n">
        <v>37.6921047120419</v>
      </c>
      <c r="N48" s="940" t="n">
        <v>37.506543376751</v>
      </c>
      <c r="O48" s="940" t="n">
        <v>36.8051949637543</v>
      </c>
      <c r="P48" s="940" t="n">
        <v>36.305080260304</v>
      </c>
      <c r="Q48" s="942" t="n">
        <v>1.53575844227282</v>
      </c>
      <c r="R48" s="943"/>
      <c r="S48" s="0"/>
      <c r="T48" s="357"/>
      <c r="U48" s="0"/>
      <c r="V48" s="0"/>
    </row>
    <row r="49" s="955" customFormat="true" ht="20.1" hidden="false" customHeight="true" outlineLevel="0" collapsed="false">
      <c r="A49" s="939" t="s">
        <v>422</v>
      </c>
      <c r="B49" s="940" t="n">
        <v>480.6512</v>
      </c>
      <c r="C49" s="941" t="n">
        <v>19.8787878787879</v>
      </c>
      <c r="D49" s="940" t="n">
        <v>587.874127960656</v>
      </c>
      <c r="E49" s="940" t="n">
        <v>477.270146752568</v>
      </c>
      <c r="F49" s="940" t="n">
        <v>551.957060193032</v>
      </c>
      <c r="G49" s="940" t="n">
        <v>567.457353398277</v>
      </c>
      <c r="H49" s="940" t="n">
        <v>568.879695786794</v>
      </c>
      <c r="I49" s="940" t="n">
        <v>574.021624822527</v>
      </c>
      <c r="J49" s="940" t="n">
        <v>599.348097454335</v>
      </c>
      <c r="K49" s="940" t="n">
        <v>571.145959183615</v>
      </c>
      <c r="L49" s="940" t="n">
        <v>577.972423471964</v>
      </c>
      <c r="M49" s="940" t="n">
        <v>581.280784982686</v>
      </c>
      <c r="N49" s="940" t="n">
        <v>574.155336076097</v>
      </c>
      <c r="O49" s="940" t="n">
        <v>553.004171243582</v>
      </c>
      <c r="P49" s="940" t="n">
        <v>511.117255073346</v>
      </c>
      <c r="Q49" s="942" t="n">
        <v>21.6210137490997</v>
      </c>
      <c r="R49" s="943"/>
      <c r="S49" s="0"/>
      <c r="T49" s="357"/>
      <c r="U49" s="0"/>
      <c r="V49" s="0"/>
      <c r="W49" s="944"/>
      <c r="X49" s="944"/>
      <c r="Y49" s="944"/>
      <c r="Z49" s="944"/>
      <c r="AA49" s="944"/>
      <c r="AB49" s="944"/>
      <c r="AC49" s="944"/>
      <c r="AD49" s="944"/>
      <c r="AE49" s="944"/>
      <c r="AF49" s="944"/>
      <c r="AG49" s="944"/>
      <c r="AH49" s="944"/>
      <c r="AI49" s="944"/>
      <c r="AJ49" s="944"/>
      <c r="AK49" s="944"/>
      <c r="AL49" s="944"/>
      <c r="AM49" s="944"/>
      <c r="AN49" s="944"/>
      <c r="AO49" s="944"/>
      <c r="AP49" s="944"/>
      <c r="AQ49" s="944"/>
      <c r="AR49" s="944"/>
      <c r="AS49" s="944"/>
      <c r="AT49" s="944"/>
      <c r="AU49" s="944"/>
      <c r="AV49" s="944"/>
    </row>
    <row r="50" s="955" customFormat="true" ht="20.1" hidden="false" customHeight="true" outlineLevel="0" collapsed="false">
      <c r="A50" s="946" t="s">
        <v>403</v>
      </c>
      <c r="B50" s="925" t="n">
        <v>2.9308</v>
      </c>
      <c r="C50" s="941"/>
      <c r="D50" s="925" t="n">
        <v>0.326162692847125</v>
      </c>
      <c r="E50" s="925" t="n">
        <v>0.431769172361427</v>
      </c>
      <c r="F50" s="925" t="n">
        <v>0.333643391521197</v>
      </c>
      <c r="G50" s="925" t="n">
        <v>0</v>
      </c>
      <c r="H50" s="925" t="n">
        <v>5.72123217922607</v>
      </c>
      <c r="I50" s="925" t="n">
        <v>1.56458823529412</v>
      </c>
      <c r="J50" s="925" t="n">
        <v>0.745400340715502</v>
      </c>
      <c r="K50" s="925" t="n">
        <v>0.771195688225539</v>
      </c>
      <c r="L50" s="925" t="n">
        <v>1.51515105740181</v>
      </c>
      <c r="M50" s="925" t="n">
        <v>2.53269051321928</v>
      </c>
      <c r="N50" s="925" t="n">
        <v>1.15424063116371</v>
      </c>
      <c r="O50" s="925" t="n">
        <v>1.38575409836066</v>
      </c>
      <c r="P50" s="925" t="n">
        <v>1.40370920255864</v>
      </c>
      <c r="Q50" s="947" t="n">
        <v>0.0593789696336957</v>
      </c>
      <c r="R50" s="948"/>
      <c r="S50" s="0"/>
      <c r="T50" s="357"/>
      <c r="U50" s="0"/>
      <c r="V50" s="0"/>
      <c r="W50" s="944"/>
      <c r="X50" s="944"/>
      <c r="Y50" s="944"/>
      <c r="Z50" s="944"/>
      <c r="AA50" s="944"/>
      <c r="AB50" s="944"/>
      <c r="AC50" s="944"/>
      <c r="AD50" s="944"/>
      <c r="AE50" s="944"/>
      <c r="AF50" s="944"/>
      <c r="AG50" s="944"/>
      <c r="AH50" s="944"/>
      <c r="AI50" s="944"/>
      <c r="AJ50" s="944"/>
      <c r="AK50" s="944"/>
      <c r="AL50" s="944"/>
      <c r="AM50" s="944"/>
      <c r="AN50" s="944"/>
      <c r="AO50" s="944"/>
      <c r="AP50" s="944"/>
      <c r="AQ50" s="944"/>
      <c r="AR50" s="944"/>
      <c r="AS50" s="944"/>
      <c r="AT50" s="944"/>
      <c r="AU50" s="944"/>
      <c r="AV50" s="944"/>
    </row>
    <row r="51" s="955" customFormat="true" ht="20.1" hidden="false" customHeight="true" outlineLevel="0" collapsed="false">
      <c r="A51" s="946" t="s">
        <v>404</v>
      </c>
      <c r="B51" s="925" t="n">
        <v>11.7232</v>
      </c>
      <c r="C51" s="941"/>
      <c r="D51" s="925" t="n">
        <v>10.3141907275648</v>
      </c>
      <c r="E51" s="925" t="n">
        <v>9.96888119432944</v>
      </c>
      <c r="F51" s="925" t="n">
        <v>10.1474974325358</v>
      </c>
      <c r="G51" s="925" t="n">
        <v>10.0259928307625</v>
      </c>
      <c r="H51" s="925" t="n">
        <v>10.0099069445922</v>
      </c>
      <c r="I51" s="925" t="n">
        <v>23.3781191980824</v>
      </c>
      <c r="J51" s="925" t="n">
        <v>23.8166553457714</v>
      </c>
      <c r="K51" s="925" t="n">
        <v>24.232937429917</v>
      </c>
      <c r="L51" s="925" t="n">
        <v>24.3571056661562</v>
      </c>
      <c r="M51" s="925" t="n">
        <v>24.1642620087336</v>
      </c>
      <c r="N51" s="925" t="n">
        <v>24.405387654321</v>
      </c>
      <c r="O51" s="925" t="n">
        <v>23.3438524752475</v>
      </c>
      <c r="P51" s="925" t="n">
        <v>22.1453192344731</v>
      </c>
      <c r="Q51" s="947" t="n">
        <v>0.936779666297977</v>
      </c>
      <c r="R51" s="948"/>
      <c r="S51" s="0"/>
      <c r="T51" s="357"/>
      <c r="U51" s="0"/>
      <c r="V51" s="0"/>
      <c r="W51" s="944"/>
      <c r="X51" s="944"/>
      <c r="Y51" s="944"/>
      <c r="Z51" s="944"/>
      <c r="AA51" s="944"/>
      <c r="AB51" s="944"/>
      <c r="AC51" s="944"/>
      <c r="AD51" s="944"/>
      <c r="AE51" s="944"/>
      <c r="AF51" s="944"/>
      <c r="AG51" s="944"/>
      <c r="AH51" s="944"/>
      <c r="AI51" s="944"/>
      <c r="AJ51" s="944"/>
      <c r="AK51" s="944"/>
      <c r="AL51" s="944"/>
      <c r="AM51" s="944"/>
      <c r="AN51" s="944"/>
      <c r="AO51" s="944"/>
      <c r="AP51" s="944"/>
      <c r="AQ51" s="944"/>
      <c r="AR51" s="944"/>
      <c r="AS51" s="944"/>
      <c r="AT51" s="944"/>
      <c r="AU51" s="944"/>
      <c r="AV51" s="944"/>
    </row>
    <row r="52" s="956" customFormat="true" ht="20.1" hidden="false" customHeight="true" outlineLevel="0" collapsed="false">
      <c r="A52" s="946" t="s">
        <v>405</v>
      </c>
      <c r="B52" s="925" t="n">
        <v>465.9972</v>
      </c>
      <c r="C52" s="925" t="n">
        <v>19.2727272727273</v>
      </c>
      <c r="D52" s="925" t="n">
        <v>577.233774540244</v>
      </c>
      <c r="E52" s="925" t="n">
        <v>466.869496385877</v>
      </c>
      <c r="F52" s="925" t="n">
        <v>541.475919368975</v>
      </c>
      <c r="G52" s="925" t="n">
        <v>557.431360567515</v>
      </c>
      <c r="H52" s="925" t="n">
        <v>553.148556662975</v>
      </c>
      <c r="I52" s="925" t="n">
        <v>549.07891738915</v>
      </c>
      <c r="J52" s="925" t="n">
        <v>574.786041767849</v>
      </c>
      <c r="K52" s="925" t="n">
        <v>546.141826065473</v>
      </c>
      <c r="L52" s="925" t="n">
        <v>552.100166748406</v>
      </c>
      <c r="M52" s="925" t="n">
        <v>554.583832460733</v>
      </c>
      <c r="N52" s="925" t="n">
        <v>548.595707790612</v>
      </c>
      <c r="O52" s="925" t="n">
        <v>528.274564669973</v>
      </c>
      <c r="P52" s="925" t="n">
        <v>487.568226636314</v>
      </c>
      <c r="Q52" s="947" t="n">
        <v>20.6248551131681</v>
      </c>
      <c r="R52" s="948"/>
      <c r="S52" s="0"/>
      <c r="T52" s="357"/>
      <c r="U52" s="0"/>
      <c r="V52" s="0"/>
      <c r="W52" s="944"/>
      <c r="X52" s="944"/>
      <c r="Y52" s="944"/>
      <c r="Z52" s="944"/>
      <c r="AA52" s="944"/>
      <c r="AB52" s="944"/>
      <c r="AC52" s="944"/>
      <c r="AD52" s="944"/>
      <c r="AE52" s="944"/>
      <c r="AF52" s="944"/>
      <c r="AG52" s="944"/>
      <c r="AH52" s="944"/>
      <c r="AI52" s="944"/>
      <c r="AJ52" s="944"/>
      <c r="AK52" s="944"/>
      <c r="AL52" s="944"/>
      <c r="AM52" s="944"/>
      <c r="AN52" s="944"/>
      <c r="AO52" s="944"/>
      <c r="AP52" s="944"/>
      <c r="AQ52" s="944"/>
      <c r="AR52" s="944"/>
      <c r="AS52" s="944"/>
      <c r="AT52" s="944"/>
      <c r="AU52" s="944"/>
      <c r="AV52" s="944"/>
    </row>
    <row r="53" s="955" customFormat="true" ht="20.1" hidden="false" customHeight="true" outlineLevel="0" collapsed="false">
      <c r="A53" s="939" t="s">
        <v>430</v>
      </c>
      <c r="B53" s="940"/>
      <c r="C53" s="940"/>
      <c r="D53" s="940" t="n">
        <v>33.9019836398376</v>
      </c>
      <c r="E53" s="940" t="n">
        <v>29.3980792326939</v>
      </c>
      <c r="F53" s="940" t="n">
        <v>32.7045854513585</v>
      </c>
      <c r="G53" s="940" t="n">
        <v>33.5018847847358</v>
      </c>
      <c r="H53" s="940" t="n">
        <v>33.3692879291251</v>
      </c>
      <c r="I53" s="940" t="n">
        <v>32.4987521674511</v>
      </c>
      <c r="J53" s="940" t="n">
        <v>33.5991840699369</v>
      </c>
      <c r="K53" s="940" t="n">
        <v>32.6024968499074</v>
      </c>
      <c r="L53" s="940" t="n">
        <v>32.8059519372241</v>
      </c>
      <c r="M53" s="940" t="n">
        <v>32.9930890052356</v>
      </c>
      <c r="N53" s="940" t="n">
        <v>32.7057058245269</v>
      </c>
      <c r="O53" s="940" t="n">
        <v>31.5044467760397</v>
      </c>
      <c r="P53" s="940" t="n">
        <v>29.2040866005751</v>
      </c>
      <c r="Q53" s="942" t="n">
        <v>1.23537593703489</v>
      </c>
      <c r="R53" s="943"/>
      <c r="S53" s="0"/>
      <c r="T53" s="357"/>
      <c r="U53" s="0"/>
      <c r="V53" s="0"/>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c r="AU53" s="945"/>
      <c r="AV53" s="945"/>
    </row>
    <row r="54" s="945" customFormat="true" ht="20.1" hidden="false" customHeight="true" outlineLevel="0" collapsed="false">
      <c r="A54" s="957" t="s">
        <v>431</v>
      </c>
      <c r="B54" s="958" t="n">
        <v>38.1004</v>
      </c>
      <c r="C54" s="958" t="n">
        <v>1.57575757575758</v>
      </c>
      <c r="D54" s="959" t="n">
        <v>39.9023347265345</v>
      </c>
      <c r="E54" s="959" t="n">
        <v>37.4975500417014</v>
      </c>
      <c r="F54" s="959" t="n">
        <v>37.6052725679229</v>
      </c>
      <c r="G54" s="959" t="n">
        <v>38.8021829745597</v>
      </c>
      <c r="H54" s="959" t="n">
        <v>39.4819803125385</v>
      </c>
      <c r="I54" s="959" t="n">
        <v>35.9986177854843</v>
      </c>
      <c r="J54" s="959" t="n">
        <v>35.1991452161243</v>
      </c>
      <c r="K54" s="959" t="n">
        <v>33.4025581222977</v>
      </c>
      <c r="L54" s="959" t="n">
        <v>32.2058430603237</v>
      </c>
      <c r="M54" s="959" t="n">
        <v>32.6931518324607</v>
      </c>
      <c r="N54" s="959" t="n">
        <v>33.4058279675596</v>
      </c>
      <c r="O54" s="959" t="n">
        <v>33.5047291110263</v>
      </c>
      <c r="P54" s="959" t="n">
        <v>32.4045344472135</v>
      </c>
      <c r="Q54" s="960" t="n">
        <v>1.37075960136748</v>
      </c>
      <c r="R54" s="943"/>
      <c r="S54" s="0"/>
      <c r="T54" s="357"/>
      <c r="U54" s="0"/>
      <c r="V54" s="0"/>
      <c r="W54" s="944"/>
      <c r="X54" s="944"/>
      <c r="Y54" s="944"/>
      <c r="Z54" s="944"/>
      <c r="AA54" s="944"/>
      <c r="AB54" s="944"/>
      <c r="AC54" s="944"/>
      <c r="AD54" s="944"/>
      <c r="AE54" s="944"/>
      <c r="AF54" s="944"/>
      <c r="AG54" s="944"/>
      <c r="AH54" s="944"/>
      <c r="AI54" s="944"/>
      <c r="AJ54" s="944"/>
      <c r="AK54" s="944"/>
      <c r="AL54" s="944"/>
      <c r="AM54" s="944"/>
      <c r="AN54" s="944"/>
      <c r="AO54" s="944"/>
      <c r="AP54" s="944"/>
      <c r="AQ54" s="944"/>
      <c r="AR54" s="944"/>
      <c r="AS54" s="944"/>
      <c r="AT54" s="944"/>
      <c r="AU54" s="944"/>
      <c r="AV54" s="944"/>
    </row>
    <row r="55" s="934" customFormat="true" ht="8.1" hidden="false" customHeight="true" outlineLevel="0" collapsed="false">
      <c r="A55" s="961"/>
      <c r="B55" s="962"/>
      <c r="C55" s="962"/>
      <c r="D55" s="963"/>
      <c r="E55" s="963"/>
      <c r="F55" s="963"/>
      <c r="G55" s="963"/>
      <c r="H55" s="963"/>
      <c r="I55" s="963"/>
      <c r="J55" s="963"/>
      <c r="K55" s="963"/>
      <c r="L55" s="963"/>
      <c r="M55" s="963"/>
      <c r="N55" s="963"/>
      <c r="O55" s="963"/>
      <c r="P55" s="963"/>
      <c r="Q55" s="961"/>
      <c r="S55" s="0"/>
      <c r="T55" s="357"/>
      <c r="U55" s="0"/>
      <c r="V55" s="0"/>
    </row>
    <row r="56" customFormat="false" ht="8.1" hidden="false" customHeight="true" outlineLevel="0" collapsed="false">
      <c r="A56" s="934"/>
      <c r="B56" s="964"/>
      <c r="C56" s="964"/>
      <c r="D56" s="262"/>
      <c r="E56" s="262"/>
      <c r="F56" s="262"/>
      <c r="G56" s="262"/>
      <c r="H56" s="262"/>
      <c r="I56" s="262"/>
      <c r="J56" s="262"/>
      <c r="K56" s="262"/>
      <c r="L56" s="262"/>
      <c r="M56" s="262"/>
      <c r="N56" s="262"/>
      <c r="O56" s="262"/>
      <c r="P56" s="262"/>
      <c r="Q56" s="934"/>
      <c r="R56" s="934"/>
      <c r="T56" s="357"/>
      <c r="U56" s="0"/>
      <c r="V56" s="0"/>
    </row>
    <row r="57" s="872" customFormat="true" ht="20.1" hidden="false" customHeight="true" outlineLevel="0" collapsed="false">
      <c r="A57" s="937" t="s">
        <v>432</v>
      </c>
      <c r="B57" s="931"/>
      <c r="C57" s="932"/>
      <c r="D57" s="965"/>
      <c r="E57" s="965"/>
      <c r="F57" s="965"/>
      <c r="G57" s="965"/>
      <c r="H57" s="965"/>
      <c r="I57" s="965"/>
      <c r="J57" s="965"/>
      <c r="K57" s="965"/>
      <c r="L57" s="965"/>
      <c r="M57" s="965"/>
      <c r="N57" s="965"/>
      <c r="O57" s="965"/>
      <c r="P57" s="965"/>
      <c r="S57" s="0"/>
      <c r="T57" s="357"/>
      <c r="U57" s="0"/>
      <c r="V57" s="0"/>
    </row>
    <row r="58" s="905" customFormat="true" ht="20.1" hidden="false" customHeight="true" outlineLevel="0" collapsed="false">
      <c r="A58" s="901" t="s">
        <v>427</v>
      </c>
      <c r="B58" s="902" t="n">
        <v>2617.2044</v>
      </c>
      <c r="C58" s="902" t="n">
        <v>100</v>
      </c>
      <c r="D58" s="902" t="n">
        <v>2570.982</v>
      </c>
      <c r="E58" s="902" t="n">
        <v>2541.014</v>
      </c>
      <c r="F58" s="902" t="n">
        <v>2559.299</v>
      </c>
      <c r="G58" s="902" t="n">
        <v>2567.836</v>
      </c>
      <c r="H58" s="902" t="n">
        <v>2558.619</v>
      </c>
      <c r="I58" s="902" t="n">
        <v>2611.564</v>
      </c>
      <c r="J58" s="902" t="n">
        <v>2615.541</v>
      </c>
      <c r="K58" s="902" t="n">
        <v>2620.787</v>
      </c>
      <c r="L58" s="902" t="n">
        <v>2689.673</v>
      </c>
      <c r="M58" s="902" t="n">
        <v>2765.255</v>
      </c>
      <c r="N58" s="902" t="n">
        <v>2704.277</v>
      </c>
      <c r="O58" s="902" t="n">
        <v>2721.889</v>
      </c>
      <c r="P58" s="902" t="n">
        <v>2292.433832</v>
      </c>
      <c r="Q58" s="903" t="n">
        <v>100</v>
      </c>
      <c r="R58" s="904"/>
      <c r="S58" s="0"/>
      <c r="T58" s="357"/>
      <c r="U58" s="0"/>
      <c r="V58" s="0"/>
      <c r="W58" s="872"/>
      <c r="X58" s="872"/>
      <c r="Y58" s="872"/>
      <c r="Z58" s="872"/>
      <c r="AA58" s="872"/>
      <c r="AB58" s="872"/>
      <c r="AC58" s="872"/>
      <c r="AD58" s="872"/>
      <c r="AE58" s="872"/>
      <c r="AF58" s="872"/>
      <c r="AG58" s="872"/>
      <c r="AH58" s="872"/>
      <c r="AI58" s="872"/>
      <c r="AJ58" s="872"/>
      <c r="AK58" s="872"/>
      <c r="AL58" s="872"/>
      <c r="AM58" s="872"/>
      <c r="AN58" s="872"/>
      <c r="AO58" s="872"/>
      <c r="AP58" s="872"/>
      <c r="AQ58" s="872"/>
      <c r="AR58" s="872"/>
      <c r="AS58" s="872"/>
      <c r="AT58" s="872"/>
      <c r="AU58" s="872"/>
      <c r="AV58" s="872"/>
      <c r="AW58" s="872"/>
      <c r="AX58" s="872"/>
    </row>
    <row r="59" s="966" customFormat="true" ht="20.1" hidden="false" customHeight="true" outlineLevel="0" collapsed="false">
      <c r="A59" s="939" t="s">
        <v>402</v>
      </c>
      <c r="B59" s="940" t="n">
        <v>11.7232</v>
      </c>
      <c r="C59" s="940" t="n">
        <v>0.447928331466965</v>
      </c>
      <c r="D59" s="940" t="n">
        <v>15.4056182195499</v>
      </c>
      <c r="E59" s="940" t="n">
        <v>12.1919882220654</v>
      </c>
      <c r="F59" s="940" t="n">
        <v>13.095922292668</v>
      </c>
      <c r="G59" s="940" t="n">
        <v>13.0030152682617</v>
      </c>
      <c r="H59" s="940" t="n">
        <v>12.2102984538634</v>
      </c>
      <c r="I59" s="940" t="n">
        <v>12.5024610384631</v>
      </c>
      <c r="J59" s="940" t="n">
        <v>12.4057040024765</v>
      </c>
      <c r="K59" s="940" t="n">
        <v>12.4001273661378</v>
      </c>
      <c r="L59" s="940" t="n">
        <v>12.6985585706129</v>
      </c>
      <c r="M59" s="940" t="n">
        <v>12.9981932903106</v>
      </c>
      <c r="N59" s="940" t="n">
        <v>12.7505330707775</v>
      </c>
      <c r="O59" s="940" t="n">
        <v>12.7048033958819</v>
      </c>
      <c r="P59" s="940" t="n">
        <v>11.0999260797004</v>
      </c>
      <c r="Q59" s="942" t="n">
        <v>0.484198319042274</v>
      </c>
      <c r="R59" s="943"/>
      <c r="S59" s="0"/>
      <c r="T59" s="357"/>
      <c r="U59" s="0"/>
      <c r="V59" s="0"/>
      <c r="W59" s="872"/>
      <c r="X59" s="872"/>
      <c r="Y59" s="872"/>
      <c r="Z59" s="872"/>
      <c r="AA59" s="872"/>
      <c r="AB59" s="872"/>
      <c r="AC59" s="872"/>
      <c r="AD59" s="872"/>
      <c r="AE59" s="872"/>
      <c r="AF59" s="872"/>
      <c r="AG59" s="872"/>
      <c r="AH59" s="872"/>
      <c r="AI59" s="872"/>
      <c r="AJ59" s="872"/>
      <c r="AK59" s="872"/>
      <c r="AL59" s="872"/>
      <c r="AM59" s="872"/>
      <c r="AN59" s="872"/>
      <c r="AO59" s="872"/>
      <c r="AP59" s="872"/>
      <c r="AQ59" s="872"/>
      <c r="AR59" s="872"/>
      <c r="AS59" s="872"/>
      <c r="AT59" s="872"/>
      <c r="AU59" s="872"/>
      <c r="AV59" s="872"/>
      <c r="AW59" s="872"/>
      <c r="AX59" s="872"/>
    </row>
    <row r="60" s="872" customFormat="true" ht="20.1" hidden="false" customHeight="true" outlineLevel="0" collapsed="false">
      <c r="A60" s="946" t="s">
        <v>403</v>
      </c>
      <c r="B60" s="925" t="n">
        <v>8.7924</v>
      </c>
      <c r="C60" s="925" t="n">
        <v>0.335946248600224</v>
      </c>
      <c r="D60" s="925" t="n">
        <v>11.8002879259571</v>
      </c>
      <c r="E60" s="925" t="n">
        <v>8.89950989113399</v>
      </c>
      <c r="F60" s="925" t="n">
        <v>9.50011627416224</v>
      </c>
      <c r="G60" s="925" t="n">
        <v>9.50030309390873</v>
      </c>
      <c r="H60" s="925" t="n">
        <v>9.50718259629101</v>
      </c>
      <c r="I60" s="925" t="n">
        <v>9.80014409410227</v>
      </c>
      <c r="J60" s="925" t="n">
        <v>9.79995199412173</v>
      </c>
      <c r="K60" s="925" t="n">
        <v>9.89947395960088</v>
      </c>
      <c r="L60" s="925" t="n">
        <v>10.100382681454</v>
      </c>
      <c r="M60" s="925" t="n">
        <v>10.400478656081</v>
      </c>
      <c r="N60" s="925" t="n">
        <v>10.1459786616064</v>
      </c>
      <c r="O60" s="925" t="n">
        <v>10.1999562077983</v>
      </c>
      <c r="P60" s="925" t="n">
        <v>8.40044506754061</v>
      </c>
      <c r="Q60" s="947" t="n">
        <v>0.366442204362852</v>
      </c>
      <c r="R60" s="948"/>
      <c r="S60" s="0"/>
      <c r="T60" s="357"/>
      <c r="U60" s="0"/>
      <c r="V60" s="0"/>
    </row>
    <row r="61" s="872" customFormat="true" ht="20.1" hidden="false" customHeight="true" outlineLevel="0" collapsed="false">
      <c r="A61" s="946" t="s">
        <v>404</v>
      </c>
      <c r="B61" s="925" t="n">
        <v>0</v>
      </c>
      <c r="C61" s="925" t="n">
        <v>0</v>
      </c>
      <c r="D61" s="925" t="n">
        <v>0</v>
      </c>
      <c r="E61" s="925" t="n">
        <v>0</v>
      </c>
      <c r="F61" s="925" t="n">
        <v>0</v>
      </c>
      <c r="G61" s="925" t="n">
        <v>0</v>
      </c>
      <c r="H61" s="925" t="n">
        <v>0</v>
      </c>
      <c r="I61" s="925" t="n">
        <v>0</v>
      </c>
      <c r="J61" s="925" t="n">
        <v>0</v>
      </c>
      <c r="K61" s="925" t="n">
        <v>0</v>
      </c>
      <c r="L61" s="925" t="n">
        <v>0</v>
      </c>
      <c r="M61" s="925" t="n">
        <v>0</v>
      </c>
      <c r="N61" s="925" t="n">
        <v>0</v>
      </c>
      <c r="O61" s="925" t="n">
        <v>0</v>
      </c>
      <c r="P61" s="925" t="n">
        <v>0</v>
      </c>
      <c r="Q61" s="947" t="n">
        <v>0</v>
      </c>
      <c r="R61" s="948"/>
      <c r="S61" s="0"/>
      <c r="T61" s="357"/>
      <c r="U61" s="0"/>
      <c r="V61" s="0"/>
    </row>
    <row r="62" s="872" customFormat="true" ht="20.1" hidden="false" customHeight="true" outlineLevel="0" collapsed="false">
      <c r="A62" s="946" t="s">
        <v>405</v>
      </c>
      <c r="B62" s="925" t="n">
        <v>2.9308</v>
      </c>
      <c r="C62" s="925" t="n">
        <v>0.111982082866741</v>
      </c>
      <c r="D62" s="925" t="n">
        <v>2.90489038785835</v>
      </c>
      <c r="E62" s="925" t="n">
        <v>2.89191637630662</v>
      </c>
      <c r="F62" s="925" t="n">
        <v>3.0958803986711</v>
      </c>
      <c r="G62" s="925" t="n">
        <v>3.00301507537688</v>
      </c>
      <c r="H62" s="925" t="n">
        <v>2.19707070707071</v>
      </c>
      <c r="I62" s="925" t="n">
        <v>2.20234802784223</v>
      </c>
      <c r="J62" s="925" t="n">
        <v>2.10590625</v>
      </c>
      <c r="K62" s="925" t="n">
        <v>2.10025862068965</v>
      </c>
      <c r="L62" s="925" t="n">
        <v>2.19791962174941</v>
      </c>
      <c r="M62" s="925" t="n">
        <v>2.19719257540603</v>
      </c>
      <c r="N62" s="925" t="n">
        <v>2.10455</v>
      </c>
      <c r="O62" s="925" t="n">
        <v>2.10463309352518</v>
      </c>
      <c r="P62" s="925" t="n">
        <v>2.09948531941032</v>
      </c>
      <c r="Q62" s="947" t="n">
        <v>0.0915832461597661</v>
      </c>
      <c r="R62" s="948"/>
      <c r="S62" s="0"/>
      <c r="T62" s="357"/>
      <c r="U62" s="0"/>
      <c r="V62" s="0"/>
    </row>
    <row r="63" s="872" customFormat="true" ht="20.1" hidden="false" customHeight="true" outlineLevel="0" collapsed="false">
      <c r="A63" s="946" t="s">
        <v>406</v>
      </c>
      <c r="B63" s="925" t="n">
        <v>0</v>
      </c>
      <c r="C63" s="940" t="n">
        <v>0</v>
      </c>
      <c r="D63" s="925" t="n">
        <v>0</v>
      </c>
      <c r="E63" s="925" t="n">
        <v>0</v>
      </c>
      <c r="F63" s="925" t="n">
        <v>0</v>
      </c>
      <c r="G63" s="925" t="n">
        <v>0</v>
      </c>
      <c r="H63" s="925" t="n">
        <v>0</v>
      </c>
      <c r="I63" s="925" t="n">
        <v>0</v>
      </c>
      <c r="J63" s="925" t="n">
        <v>0</v>
      </c>
      <c r="K63" s="925" t="n">
        <v>0</v>
      </c>
      <c r="L63" s="925" t="n">
        <v>0</v>
      </c>
      <c r="M63" s="925" t="n">
        <v>0</v>
      </c>
      <c r="N63" s="925" t="n">
        <v>0</v>
      </c>
      <c r="O63" s="925" t="n">
        <v>0</v>
      </c>
      <c r="P63" s="925" t="n">
        <v>0</v>
      </c>
      <c r="Q63" s="947" t="n">
        <v>0</v>
      </c>
      <c r="R63" s="948"/>
      <c r="S63" s="0"/>
      <c r="T63" s="357"/>
      <c r="U63" s="0"/>
      <c r="V63" s="0"/>
    </row>
    <row r="64" s="872" customFormat="true" ht="20.1" hidden="false" customHeight="true" outlineLevel="0" collapsed="false">
      <c r="A64" s="946" t="s">
        <v>407</v>
      </c>
      <c r="B64" s="925" t="n">
        <v>0</v>
      </c>
      <c r="C64" s="940" t="n">
        <v>0</v>
      </c>
      <c r="D64" s="925" t="n">
        <v>0</v>
      </c>
      <c r="E64" s="925" t="n">
        <v>0</v>
      </c>
      <c r="F64" s="925" t="n">
        <v>0</v>
      </c>
      <c r="G64" s="925" t="n">
        <v>0</v>
      </c>
      <c r="H64" s="925" t="n">
        <v>0</v>
      </c>
      <c r="I64" s="925" t="n">
        <v>0</v>
      </c>
      <c r="J64" s="925" t="n">
        <v>0</v>
      </c>
      <c r="K64" s="925" t="n">
        <v>0</v>
      </c>
      <c r="L64" s="925" t="n">
        <v>0</v>
      </c>
      <c r="M64" s="925" t="n">
        <v>0</v>
      </c>
      <c r="N64" s="925" t="n">
        <v>0</v>
      </c>
      <c r="O64" s="925" t="n">
        <v>0</v>
      </c>
      <c r="P64" s="925" t="n">
        <v>0</v>
      </c>
      <c r="Q64" s="947" t="n">
        <v>0</v>
      </c>
      <c r="R64" s="948"/>
      <c r="S64" s="0"/>
      <c r="T64" s="357"/>
      <c r="U64" s="0"/>
      <c r="V64" s="0"/>
    </row>
    <row r="65" s="872" customFormat="true" ht="20.1" hidden="false" customHeight="true" outlineLevel="0" collapsed="false">
      <c r="A65" s="946" t="s">
        <v>408</v>
      </c>
      <c r="B65" s="925" t="n">
        <v>0</v>
      </c>
      <c r="C65" s="940" t="n">
        <v>0</v>
      </c>
      <c r="D65" s="925" t="n">
        <v>0.700439905734486</v>
      </c>
      <c r="E65" s="925" t="n">
        <v>0.400561954624782</v>
      </c>
      <c r="F65" s="925" t="n">
        <v>0.499925619834711</v>
      </c>
      <c r="G65" s="925" t="n">
        <v>0.499697098976109</v>
      </c>
      <c r="H65" s="925" t="n">
        <v>0.506045150501672</v>
      </c>
      <c r="I65" s="925" t="n">
        <v>0.49996891651865</v>
      </c>
      <c r="J65" s="925" t="n">
        <v>0.499845758354756</v>
      </c>
      <c r="K65" s="925" t="n">
        <v>0.4003947858473</v>
      </c>
      <c r="L65" s="925" t="n">
        <v>0.400256267409471</v>
      </c>
      <c r="M65" s="925" t="n">
        <v>0.40052205882353</v>
      </c>
      <c r="N65" s="925" t="n">
        <v>0.500004409171076</v>
      </c>
      <c r="O65" s="925" t="n">
        <v>0.40021409455843</v>
      </c>
      <c r="P65" s="925" t="n">
        <v>0.599995692749462</v>
      </c>
      <c r="Q65" s="967" t="n">
        <v>0.0261728685196556</v>
      </c>
      <c r="R65" s="968"/>
      <c r="S65" s="0"/>
      <c r="T65" s="357"/>
      <c r="U65" s="0"/>
      <c r="V65" s="0"/>
    </row>
    <row r="66" s="966" customFormat="true" ht="20.1" hidden="false" customHeight="true" outlineLevel="0" collapsed="false">
      <c r="A66" s="939" t="s">
        <v>410</v>
      </c>
      <c r="B66" s="940" t="n">
        <v>0</v>
      </c>
      <c r="C66" s="940" t="n">
        <v>0</v>
      </c>
      <c r="D66" s="940" t="n">
        <v>0</v>
      </c>
      <c r="E66" s="940" t="n">
        <v>0</v>
      </c>
      <c r="F66" s="940" t="n">
        <v>0</v>
      </c>
      <c r="G66" s="940" t="n">
        <v>0</v>
      </c>
      <c r="H66" s="940" t="n">
        <v>0</v>
      </c>
      <c r="I66" s="940" t="n">
        <v>0</v>
      </c>
      <c r="J66" s="940" t="n">
        <v>0</v>
      </c>
      <c r="K66" s="940" t="n">
        <v>0</v>
      </c>
      <c r="L66" s="940" t="n">
        <v>0</v>
      </c>
      <c r="M66" s="940" t="n">
        <v>0</v>
      </c>
      <c r="N66" s="940" t="n">
        <v>0</v>
      </c>
      <c r="O66" s="940" t="n">
        <v>0</v>
      </c>
      <c r="P66" s="940" t="n">
        <v>0</v>
      </c>
      <c r="Q66" s="969" t="n">
        <v>0</v>
      </c>
      <c r="R66" s="970"/>
      <c r="S66" s="0"/>
      <c r="T66" s="357"/>
      <c r="U66" s="0"/>
      <c r="V66" s="0"/>
      <c r="W66" s="872"/>
      <c r="X66" s="872"/>
      <c r="Y66" s="872"/>
      <c r="Z66" s="872"/>
      <c r="AA66" s="872"/>
      <c r="AB66" s="872"/>
      <c r="AC66" s="872"/>
      <c r="AD66" s="872"/>
      <c r="AE66" s="872"/>
      <c r="AF66" s="872"/>
      <c r="AG66" s="872"/>
      <c r="AH66" s="872"/>
      <c r="AI66" s="872"/>
      <c r="AJ66" s="872"/>
      <c r="AK66" s="872"/>
      <c r="AL66" s="872"/>
      <c r="AM66" s="872"/>
      <c r="AN66" s="872"/>
      <c r="AO66" s="872"/>
      <c r="AP66" s="872"/>
      <c r="AQ66" s="872"/>
      <c r="AR66" s="872"/>
      <c r="AS66" s="872"/>
      <c r="AT66" s="872"/>
      <c r="AU66" s="872"/>
      <c r="AV66" s="872"/>
      <c r="AW66" s="872"/>
      <c r="AX66" s="872"/>
    </row>
    <row r="67" s="966" customFormat="true" ht="20.1" hidden="false" customHeight="true" outlineLevel="0" collapsed="false">
      <c r="A67" s="939" t="s">
        <v>411</v>
      </c>
      <c r="B67" s="940" t="n">
        <v>0</v>
      </c>
      <c r="C67" s="940" t="n">
        <v>0</v>
      </c>
      <c r="D67" s="940" t="n">
        <v>0</v>
      </c>
      <c r="E67" s="940" t="n">
        <v>0</v>
      </c>
      <c r="F67" s="940" t="n">
        <v>0</v>
      </c>
      <c r="G67" s="940" t="n">
        <v>0</v>
      </c>
      <c r="H67" s="940" t="n">
        <v>0</v>
      </c>
      <c r="I67" s="940" t="n">
        <v>0</v>
      </c>
      <c r="J67" s="940" t="n">
        <v>0</v>
      </c>
      <c r="K67" s="940" t="n">
        <v>0</v>
      </c>
      <c r="L67" s="940" t="n">
        <v>0</v>
      </c>
      <c r="M67" s="940" t="n">
        <v>0</v>
      </c>
      <c r="N67" s="940" t="n">
        <v>0</v>
      </c>
      <c r="O67" s="940" t="n">
        <v>0</v>
      </c>
      <c r="P67" s="940" t="n">
        <v>0</v>
      </c>
      <c r="Q67" s="969" t="n">
        <v>0</v>
      </c>
      <c r="R67" s="970"/>
      <c r="S67" s="0"/>
      <c r="T67" s="357"/>
      <c r="U67" s="0"/>
      <c r="V67" s="0"/>
      <c r="W67" s="872"/>
      <c r="X67" s="872"/>
      <c r="Y67" s="872"/>
      <c r="Z67" s="872"/>
      <c r="AA67" s="872"/>
      <c r="AB67" s="872"/>
      <c r="AC67" s="872"/>
      <c r="AD67" s="872"/>
      <c r="AE67" s="872"/>
      <c r="AF67" s="872"/>
      <c r="AG67" s="872"/>
      <c r="AH67" s="872"/>
      <c r="AI67" s="872"/>
      <c r="AJ67" s="872"/>
      <c r="AK67" s="872"/>
      <c r="AL67" s="872"/>
      <c r="AM67" s="872"/>
      <c r="AN67" s="872"/>
      <c r="AO67" s="872"/>
      <c r="AP67" s="872"/>
      <c r="AQ67" s="872"/>
      <c r="AR67" s="872"/>
      <c r="AS67" s="872"/>
      <c r="AT67" s="872"/>
      <c r="AU67" s="872"/>
      <c r="AV67" s="872"/>
      <c r="AW67" s="872"/>
      <c r="AX67" s="872"/>
    </row>
    <row r="68" s="966" customFormat="true" ht="20.1" hidden="false" customHeight="true" outlineLevel="0" collapsed="false">
      <c r="A68" s="939" t="s">
        <v>413</v>
      </c>
      <c r="B68" s="940"/>
      <c r="C68" s="940"/>
      <c r="D68" s="940" t="n">
        <v>0.30023391779092</v>
      </c>
      <c r="E68" s="940" t="n">
        <v>2.59972957882301</v>
      </c>
      <c r="F68" s="940" t="n">
        <v>2.59988160812669</v>
      </c>
      <c r="G68" s="940" t="n">
        <v>2.60011649340052</v>
      </c>
      <c r="H68" s="940" t="n">
        <v>2.57625927097797</v>
      </c>
      <c r="I68" s="940" t="n">
        <v>2.50002907165531</v>
      </c>
      <c r="J68" s="940" t="n">
        <v>2.59995690527343</v>
      </c>
      <c r="K68" s="940" t="n">
        <v>2.5999658579772</v>
      </c>
      <c r="L68" s="940" t="n">
        <v>2.60015878998455</v>
      </c>
      <c r="M68" s="940" t="n">
        <v>2.70025017872613</v>
      </c>
      <c r="N68" s="940" t="n">
        <v>2.66112170903583</v>
      </c>
      <c r="O68" s="940" t="n">
        <v>2.70004236092152</v>
      </c>
      <c r="P68" s="940" t="n">
        <v>2.20011054901006</v>
      </c>
      <c r="Q68" s="969" t="n">
        <v>0.0959726958439891</v>
      </c>
      <c r="R68" s="970"/>
      <c r="S68" s="0"/>
      <c r="T68" s="357"/>
      <c r="U68" s="0"/>
      <c r="V68" s="0"/>
      <c r="W68" s="872"/>
      <c r="X68" s="872"/>
      <c r="Y68" s="872"/>
      <c r="Z68" s="872"/>
      <c r="AA68" s="872"/>
      <c r="AB68" s="872"/>
      <c r="AC68" s="872"/>
      <c r="AD68" s="872"/>
      <c r="AE68" s="872"/>
      <c r="AF68" s="872"/>
      <c r="AG68" s="872"/>
      <c r="AH68" s="872"/>
      <c r="AI68" s="872"/>
      <c r="AJ68" s="872"/>
      <c r="AK68" s="872"/>
      <c r="AL68" s="872"/>
      <c r="AM68" s="872"/>
      <c r="AN68" s="872"/>
      <c r="AO68" s="872"/>
      <c r="AP68" s="872"/>
      <c r="AQ68" s="872"/>
      <c r="AR68" s="872"/>
      <c r="AS68" s="872"/>
      <c r="AT68" s="872"/>
      <c r="AU68" s="872"/>
      <c r="AV68" s="872"/>
      <c r="AW68" s="872"/>
      <c r="AX68" s="872"/>
    </row>
    <row r="69" s="954" customFormat="true" ht="20.1" hidden="false" customHeight="true" outlineLevel="0" collapsed="false">
      <c r="A69" s="971" t="s">
        <v>403</v>
      </c>
      <c r="B69" s="950"/>
      <c r="C69" s="950"/>
      <c r="D69" s="972" t="n">
        <v>0.100002440050484</v>
      </c>
      <c r="E69" s="972" t="n">
        <v>2.39986783581141</v>
      </c>
      <c r="F69" s="972" t="n">
        <v>2.4000293745252</v>
      </c>
      <c r="G69" s="972" t="n">
        <v>2.40007657109273</v>
      </c>
      <c r="H69" s="972" t="n">
        <v>2.40181455064194</v>
      </c>
      <c r="I69" s="972" t="n">
        <v>2.40003528835158</v>
      </c>
      <c r="J69" s="972" t="n">
        <v>2.49998775360248</v>
      </c>
      <c r="K69" s="972" t="n">
        <v>2.49986716151537</v>
      </c>
      <c r="L69" s="972" t="n">
        <v>2.50009472313218</v>
      </c>
      <c r="M69" s="972" t="n">
        <v>2.60011966402025</v>
      </c>
      <c r="N69" s="972" t="n">
        <v>2.56112082720161</v>
      </c>
      <c r="O69" s="972" t="n">
        <v>2.59998883728192</v>
      </c>
      <c r="P69" s="972" t="n">
        <v>2.10011126688515</v>
      </c>
      <c r="Q69" s="973" t="n">
        <v>0.0916105510907131</v>
      </c>
      <c r="R69" s="974"/>
      <c r="S69" s="838"/>
      <c r="T69" s="920"/>
      <c r="U69" s="838"/>
      <c r="V69" s="838"/>
      <c r="W69" s="921"/>
      <c r="X69" s="921"/>
      <c r="Y69" s="921"/>
      <c r="Z69" s="921"/>
      <c r="AA69" s="921"/>
      <c r="AB69" s="921"/>
      <c r="AC69" s="921"/>
      <c r="AD69" s="921"/>
      <c r="AE69" s="921"/>
      <c r="AF69" s="921"/>
      <c r="AG69" s="921"/>
      <c r="AH69" s="921"/>
      <c r="AI69" s="921"/>
      <c r="AJ69" s="921"/>
      <c r="AK69" s="921"/>
      <c r="AL69" s="921"/>
      <c r="AM69" s="921"/>
      <c r="AN69" s="921"/>
      <c r="AO69" s="921"/>
      <c r="AP69" s="921"/>
      <c r="AQ69" s="921"/>
      <c r="AR69" s="921"/>
      <c r="AS69" s="921"/>
      <c r="AT69" s="921"/>
      <c r="AU69" s="921"/>
      <c r="AV69" s="921"/>
      <c r="AW69" s="921"/>
      <c r="AX69" s="921"/>
    </row>
    <row r="70" s="954" customFormat="true" ht="20.1" hidden="false" customHeight="true" outlineLevel="0" collapsed="false">
      <c r="A70" s="971" t="s">
        <v>405</v>
      </c>
      <c r="B70" s="950"/>
      <c r="C70" s="950"/>
      <c r="D70" s="972" t="n">
        <v>0.100168634064081</v>
      </c>
      <c r="E70" s="972" t="n">
        <v>0.0997212543554007</v>
      </c>
      <c r="F70" s="972" t="n">
        <v>0.0998671096345515</v>
      </c>
      <c r="G70" s="972" t="n">
        <v>0.100100502512563</v>
      </c>
      <c r="H70" s="972" t="n">
        <v>0.0732356902356903</v>
      </c>
      <c r="I70" s="972" t="n">
        <v>0</v>
      </c>
      <c r="J70" s="972" t="n">
        <v>0</v>
      </c>
      <c r="K70" s="972" t="n">
        <v>0</v>
      </c>
      <c r="L70" s="972" t="n">
        <v>0</v>
      </c>
      <c r="M70" s="972" t="n">
        <v>0</v>
      </c>
      <c r="N70" s="972" t="n">
        <v>0</v>
      </c>
      <c r="O70" s="972" t="n">
        <v>0</v>
      </c>
      <c r="P70" s="972" t="n">
        <v>0</v>
      </c>
      <c r="Q70" s="973" t="n">
        <v>0</v>
      </c>
      <c r="R70" s="974"/>
      <c r="S70" s="838"/>
      <c r="T70" s="920"/>
      <c r="U70" s="838"/>
      <c r="V70" s="838"/>
      <c r="W70" s="921"/>
      <c r="X70" s="921"/>
      <c r="Y70" s="921"/>
      <c r="Z70" s="921"/>
      <c r="AA70" s="921"/>
      <c r="AB70" s="921"/>
      <c r="AC70" s="921"/>
      <c r="AD70" s="921"/>
      <c r="AE70" s="921"/>
      <c r="AF70" s="921"/>
      <c r="AG70" s="921"/>
      <c r="AH70" s="921"/>
      <c r="AI70" s="921"/>
      <c r="AJ70" s="921"/>
      <c r="AK70" s="921"/>
      <c r="AL70" s="921"/>
      <c r="AM70" s="921"/>
      <c r="AN70" s="921"/>
      <c r="AO70" s="921"/>
      <c r="AP70" s="921"/>
      <c r="AQ70" s="921"/>
      <c r="AR70" s="921"/>
      <c r="AS70" s="921"/>
      <c r="AT70" s="921"/>
      <c r="AU70" s="921"/>
      <c r="AV70" s="921"/>
      <c r="AW70" s="921"/>
      <c r="AX70" s="921"/>
    </row>
    <row r="71" s="954" customFormat="true" ht="20.1" hidden="false" customHeight="true" outlineLevel="0" collapsed="false">
      <c r="A71" s="971" t="s">
        <v>408</v>
      </c>
      <c r="B71" s="950"/>
      <c r="C71" s="950"/>
      <c r="D71" s="972" t="n">
        <v>0.100062843676355</v>
      </c>
      <c r="E71" s="972" t="n">
        <v>0.100140488656195</v>
      </c>
      <c r="F71" s="972" t="n">
        <v>0.0999851239669422</v>
      </c>
      <c r="G71" s="972" t="n">
        <v>0.0999394197952219</v>
      </c>
      <c r="H71" s="972" t="n">
        <v>0.101209030100334</v>
      </c>
      <c r="I71" s="972" t="n">
        <v>0.09999378330373</v>
      </c>
      <c r="J71" s="972" t="n">
        <v>0.0999691516709512</v>
      </c>
      <c r="K71" s="972" t="n">
        <v>0.100098696461825</v>
      </c>
      <c r="L71" s="972" t="n">
        <v>0.100064066852368</v>
      </c>
      <c r="M71" s="972" t="n">
        <v>0.100130514705882</v>
      </c>
      <c r="N71" s="972" t="n">
        <v>0.100000881834215</v>
      </c>
      <c r="O71" s="972" t="n">
        <v>0.100053523639607</v>
      </c>
      <c r="P71" s="972" t="n">
        <v>0.0999992821249103</v>
      </c>
      <c r="Q71" s="973" t="n">
        <v>0.00436214475327593</v>
      </c>
      <c r="R71" s="974"/>
      <c r="S71" s="838"/>
      <c r="T71" s="920"/>
      <c r="U71" s="838"/>
      <c r="V71" s="838"/>
      <c r="W71" s="921"/>
      <c r="X71" s="921"/>
      <c r="Y71" s="921"/>
      <c r="Z71" s="921"/>
      <c r="AA71" s="921"/>
      <c r="AB71" s="921"/>
      <c r="AC71" s="921"/>
      <c r="AD71" s="921"/>
      <c r="AE71" s="921"/>
      <c r="AF71" s="921"/>
      <c r="AG71" s="921"/>
      <c r="AH71" s="921"/>
      <c r="AI71" s="921"/>
      <c r="AJ71" s="921"/>
      <c r="AK71" s="921"/>
      <c r="AL71" s="921"/>
      <c r="AM71" s="921"/>
      <c r="AN71" s="921"/>
      <c r="AO71" s="921"/>
      <c r="AP71" s="921"/>
      <c r="AQ71" s="921"/>
      <c r="AR71" s="921"/>
      <c r="AS71" s="921"/>
      <c r="AT71" s="921"/>
      <c r="AU71" s="921"/>
      <c r="AV71" s="921"/>
      <c r="AW71" s="921"/>
      <c r="AX71" s="921"/>
    </row>
    <row r="72" s="945" customFormat="true" ht="20.1" hidden="false" customHeight="true" outlineLevel="0" collapsed="false">
      <c r="A72" s="939" t="s">
        <v>422</v>
      </c>
      <c r="B72" s="940" t="n">
        <v>2593.758</v>
      </c>
      <c r="C72" s="940" t="n">
        <v>99.1041433370661</v>
      </c>
      <c r="D72" s="940" t="n">
        <v>2522.86490241648</v>
      </c>
      <c r="E72" s="940" t="n">
        <v>2503.63835262734</v>
      </c>
      <c r="F72" s="940" t="n">
        <v>2520.31123679381</v>
      </c>
      <c r="G72" s="940" t="n">
        <v>2528.92686007363</v>
      </c>
      <c r="H72" s="940" t="n">
        <v>2522.01494455445</v>
      </c>
      <c r="I72" s="940" t="n">
        <v>2574.25661213826</v>
      </c>
      <c r="J72" s="940" t="n">
        <v>2578.42385714424</v>
      </c>
      <c r="K72" s="940" t="n">
        <v>2583.68663021686</v>
      </c>
      <c r="L72" s="940" t="n">
        <v>2651.67722972551</v>
      </c>
      <c r="M72" s="940" t="n">
        <v>2726.26042012907</v>
      </c>
      <c r="N72" s="940" t="n">
        <v>2666.1254016695</v>
      </c>
      <c r="O72" s="940" t="n">
        <v>2683.67459024169</v>
      </c>
      <c r="P72" s="940" t="n">
        <v>2259.33402853442</v>
      </c>
      <c r="Q72" s="942" t="n">
        <v>98.5561282945865</v>
      </c>
      <c r="R72" s="943"/>
      <c r="S72" s="0"/>
      <c r="T72" s="357"/>
      <c r="U72" s="0"/>
      <c r="V72" s="0"/>
      <c r="W72" s="944"/>
      <c r="X72" s="944"/>
      <c r="Y72" s="944"/>
      <c r="Z72" s="944"/>
      <c r="AA72" s="944"/>
      <c r="AB72" s="944"/>
      <c r="AC72" s="944"/>
      <c r="AD72" s="944"/>
      <c r="AE72" s="944"/>
      <c r="AF72" s="944"/>
      <c r="AG72" s="944"/>
      <c r="AH72" s="944"/>
      <c r="AI72" s="944"/>
      <c r="AJ72" s="944"/>
      <c r="AK72" s="944"/>
      <c r="AL72" s="944"/>
      <c r="AM72" s="944"/>
      <c r="AN72" s="944"/>
      <c r="AO72" s="944"/>
      <c r="AP72" s="944"/>
      <c r="AQ72" s="944"/>
      <c r="AR72" s="944"/>
      <c r="AS72" s="944"/>
      <c r="AT72" s="944"/>
      <c r="AU72" s="944"/>
      <c r="AV72" s="944"/>
      <c r="AW72" s="944"/>
      <c r="AX72" s="944"/>
    </row>
    <row r="73" s="872" customFormat="true" ht="20.1" hidden="false" customHeight="true" outlineLevel="0" collapsed="false">
      <c r="A73" s="946" t="s">
        <v>403</v>
      </c>
      <c r="B73" s="925" t="n">
        <v>2541.0036</v>
      </c>
      <c r="C73" s="925" t="n">
        <v>97.0884658454647</v>
      </c>
      <c r="D73" s="925" t="n">
        <v>2339.55708498107</v>
      </c>
      <c r="E73" s="925" t="n">
        <v>2333.17150887449</v>
      </c>
      <c r="F73" s="925" t="n">
        <v>2341.22865484933</v>
      </c>
      <c r="G73" s="925" t="n">
        <v>2353.8750970992</v>
      </c>
      <c r="H73" s="925" t="n">
        <v>2356.7805278174</v>
      </c>
      <c r="I73" s="925" t="n">
        <v>2419.13556918804</v>
      </c>
      <c r="J73" s="925" t="n">
        <v>2420.28814401763</v>
      </c>
      <c r="K73" s="925" t="n">
        <v>2435.5705781212</v>
      </c>
      <c r="L73" s="925" t="n">
        <v>2503.49485195564</v>
      </c>
      <c r="M73" s="925" t="n">
        <v>2576.21856403176</v>
      </c>
      <c r="N73" s="925" t="n">
        <v>2513.14906401518</v>
      </c>
      <c r="O73" s="925" t="n">
        <v>2531.38913180594</v>
      </c>
      <c r="P73" s="925" t="n">
        <v>2080.31021779738</v>
      </c>
      <c r="Q73" s="947" t="n">
        <v>90.7467944661435</v>
      </c>
      <c r="R73" s="948"/>
      <c r="S73" s="0"/>
      <c r="T73" s="357"/>
      <c r="U73" s="0"/>
      <c r="V73" s="0"/>
    </row>
    <row r="74" s="872" customFormat="true" ht="20.1" hidden="false" customHeight="true" outlineLevel="0" collapsed="false">
      <c r="A74" s="975" t="s">
        <v>404</v>
      </c>
      <c r="B74" s="913" t="n">
        <v>0</v>
      </c>
      <c r="C74" s="925" t="n">
        <v>0</v>
      </c>
      <c r="D74" s="925" t="n">
        <v>7.144</v>
      </c>
      <c r="E74" s="925" t="n">
        <v>8.443</v>
      </c>
      <c r="F74" s="925" t="n">
        <v>8.768</v>
      </c>
      <c r="G74" s="925" t="n">
        <v>8.771</v>
      </c>
      <c r="H74" s="925" t="n">
        <v>8.869</v>
      </c>
      <c r="I74" s="925" t="n">
        <v>7.389</v>
      </c>
      <c r="J74" s="925" t="n">
        <v>7.472</v>
      </c>
      <c r="K74" s="925" t="n">
        <v>7.407</v>
      </c>
      <c r="L74" s="925" t="n">
        <v>5.848</v>
      </c>
      <c r="M74" s="925" t="n">
        <v>5.848</v>
      </c>
      <c r="N74" s="925" t="n">
        <v>5.198</v>
      </c>
      <c r="O74" s="925" t="n">
        <v>5.848</v>
      </c>
      <c r="P74" s="925" t="n">
        <v>6.933254</v>
      </c>
      <c r="Q74" s="910" t="n">
        <v>0.302440746739075</v>
      </c>
      <c r="R74" s="911"/>
      <c r="S74" s="0"/>
      <c r="T74" s="357"/>
      <c r="U74" s="0"/>
      <c r="V74" s="0"/>
    </row>
    <row r="75" s="872" customFormat="true" ht="20.1" hidden="false" customHeight="true" outlineLevel="0" collapsed="false">
      <c r="A75" s="975" t="s">
        <v>405</v>
      </c>
      <c r="B75" s="913" t="n">
        <v>52.7544</v>
      </c>
      <c r="C75" s="925" t="n">
        <v>2.01567749160134</v>
      </c>
      <c r="D75" s="925" t="n">
        <v>50.3848229342327</v>
      </c>
      <c r="E75" s="925" t="n">
        <v>48.4645296167247</v>
      </c>
      <c r="F75" s="925" t="n">
        <v>50.8323588039867</v>
      </c>
      <c r="G75" s="925" t="n">
        <v>50.6508542713568</v>
      </c>
      <c r="H75" s="925" t="n">
        <v>36.8375521885522</v>
      </c>
      <c r="I75" s="925" t="n">
        <v>36.5389559164733</v>
      </c>
      <c r="J75" s="925" t="n">
        <v>35.39928125</v>
      </c>
      <c r="K75" s="925" t="n">
        <v>34.404236453202</v>
      </c>
      <c r="L75" s="925" t="n">
        <v>35.766146572104</v>
      </c>
      <c r="M75" s="925" t="n">
        <v>36.4534222737819</v>
      </c>
      <c r="N75" s="925" t="n">
        <v>35.77735</v>
      </c>
      <c r="O75" s="925" t="n">
        <v>35.4781007194245</v>
      </c>
      <c r="P75" s="925" t="n">
        <v>34.4915445331695</v>
      </c>
      <c r="Q75" s="910" t="n">
        <v>1.50458190119616</v>
      </c>
      <c r="R75" s="911"/>
      <c r="S75" s="0"/>
      <c r="T75" s="357"/>
      <c r="U75" s="0"/>
      <c r="V75" s="0"/>
    </row>
    <row r="76" s="872" customFormat="true" ht="20.1" hidden="false" customHeight="true" outlineLevel="0" collapsed="false">
      <c r="A76" s="975" t="s">
        <v>406</v>
      </c>
      <c r="B76" s="913" t="n">
        <v>0</v>
      </c>
      <c r="C76" s="925" t="n">
        <v>0</v>
      </c>
      <c r="D76" s="925" t="n">
        <v>0</v>
      </c>
      <c r="E76" s="925" t="n">
        <v>0</v>
      </c>
      <c r="F76" s="925" t="n">
        <v>0</v>
      </c>
      <c r="G76" s="925" t="n">
        <v>0</v>
      </c>
      <c r="H76" s="925" t="n">
        <v>0</v>
      </c>
      <c r="I76" s="925" t="n">
        <v>0</v>
      </c>
      <c r="J76" s="925" t="n">
        <v>0</v>
      </c>
      <c r="K76" s="925" t="n">
        <v>0</v>
      </c>
      <c r="L76" s="925" t="n">
        <v>0</v>
      </c>
      <c r="M76" s="925" t="n">
        <v>0</v>
      </c>
      <c r="N76" s="925" t="n">
        <v>0</v>
      </c>
      <c r="O76" s="925" t="n">
        <v>0</v>
      </c>
      <c r="P76" s="925" t="n">
        <v>0</v>
      </c>
      <c r="Q76" s="910" t="n">
        <v>0</v>
      </c>
      <c r="R76" s="911"/>
      <c r="S76" s="0"/>
      <c r="T76" s="357"/>
      <c r="U76" s="0"/>
      <c r="V76" s="0"/>
    </row>
    <row r="77" s="872" customFormat="true" ht="20.1" hidden="false" customHeight="true" outlineLevel="0" collapsed="false">
      <c r="A77" s="975" t="s">
        <v>407</v>
      </c>
      <c r="B77" s="913" t="n">
        <v>0</v>
      </c>
      <c r="C77" s="925" t="n">
        <v>0</v>
      </c>
      <c r="D77" s="925" t="n">
        <v>0</v>
      </c>
      <c r="E77" s="925" t="n">
        <v>0</v>
      </c>
      <c r="F77" s="925" t="n">
        <v>0</v>
      </c>
      <c r="G77" s="925" t="n">
        <v>0</v>
      </c>
      <c r="H77" s="925" t="n">
        <v>0</v>
      </c>
      <c r="I77" s="925" t="n">
        <v>0</v>
      </c>
      <c r="J77" s="925" t="n">
        <v>0</v>
      </c>
      <c r="K77" s="925" t="n">
        <v>0</v>
      </c>
      <c r="L77" s="925" t="n">
        <v>0</v>
      </c>
      <c r="M77" s="925" t="n">
        <v>0</v>
      </c>
      <c r="N77" s="925" t="n">
        <v>0</v>
      </c>
      <c r="O77" s="925" t="n">
        <v>0</v>
      </c>
      <c r="P77" s="925" t="n">
        <v>0</v>
      </c>
      <c r="Q77" s="910" t="n">
        <v>0</v>
      </c>
      <c r="R77" s="911"/>
      <c r="S77" s="0"/>
      <c r="T77" s="357"/>
      <c r="U77" s="0"/>
      <c r="V77" s="0"/>
    </row>
    <row r="78" s="872" customFormat="true" ht="20.1" hidden="false" customHeight="true" outlineLevel="0" collapsed="false">
      <c r="A78" s="975" t="s">
        <v>408</v>
      </c>
      <c r="B78" s="913"/>
      <c r="C78" s="925"/>
      <c r="D78" s="925" t="n">
        <v>125.778994501178</v>
      </c>
      <c r="E78" s="925" t="n">
        <v>113.559314136126</v>
      </c>
      <c r="F78" s="925" t="n">
        <v>119.482223140496</v>
      </c>
      <c r="G78" s="925" t="n">
        <v>115.629908703072</v>
      </c>
      <c r="H78" s="925" t="n">
        <v>119.527864548495</v>
      </c>
      <c r="I78" s="925" t="n">
        <v>111.193087033748</v>
      </c>
      <c r="J78" s="925" t="n">
        <v>115.264431876607</v>
      </c>
      <c r="K78" s="925" t="n">
        <v>106.304815642458</v>
      </c>
      <c r="L78" s="925" t="n">
        <v>106.568231197772</v>
      </c>
      <c r="M78" s="925" t="n">
        <v>107.740433823529</v>
      </c>
      <c r="N78" s="925" t="n">
        <v>112.000987654321</v>
      </c>
      <c r="O78" s="925" t="n">
        <v>110.959357716325</v>
      </c>
      <c r="P78" s="925" t="n">
        <v>137.599012203877</v>
      </c>
      <c r="Q78" s="910" t="n">
        <v>6.00231118050768</v>
      </c>
      <c r="R78" s="911"/>
      <c r="S78" s="0"/>
      <c r="T78" s="357"/>
      <c r="U78" s="0"/>
      <c r="V78" s="0"/>
    </row>
    <row r="79" s="966" customFormat="true" ht="20.1" hidden="false" customHeight="true" outlineLevel="0" collapsed="false">
      <c r="A79" s="906" t="s">
        <v>416</v>
      </c>
      <c r="B79" s="976"/>
      <c r="C79" s="940"/>
      <c r="D79" s="976" t="n">
        <v>16.7053933088387</v>
      </c>
      <c r="E79" s="976" t="n">
        <v>10.2919468565506</v>
      </c>
      <c r="F79" s="976" t="n">
        <v>10.4960406845414</v>
      </c>
      <c r="G79" s="976" t="n">
        <v>10.5029992773738</v>
      </c>
      <c r="H79" s="976" t="n">
        <v>9.80735047939787</v>
      </c>
      <c r="I79" s="976" t="n">
        <v>9.80243671315613</v>
      </c>
      <c r="J79" s="976" t="n">
        <v>9.7057779455321</v>
      </c>
      <c r="K79" s="976" t="n">
        <v>9.7001491928897</v>
      </c>
      <c r="L79" s="976" t="n">
        <v>9.99849434327609</v>
      </c>
      <c r="M79" s="976" t="n">
        <v>10.2979431115844</v>
      </c>
      <c r="N79" s="976" t="n">
        <v>9.98941047990742</v>
      </c>
      <c r="O79" s="976" t="n">
        <v>10.1047606056251</v>
      </c>
      <c r="P79" s="976" t="n">
        <v>8.69984075716493</v>
      </c>
      <c r="Q79" s="977" t="n">
        <v>0.37950237148502</v>
      </c>
      <c r="R79" s="978"/>
      <c r="S79" s="0"/>
      <c r="T79" s="357"/>
      <c r="U79" s="0"/>
      <c r="V79" s="0"/>
    </row>
    <row r="80" s="872" customFormat="true" ht="20.1" hidden="false" customHeight="true" outlineLevel="0" collapsed="false">
      <c r="A80" s="975" t="s">
        <v>403</v>
      </c>
      <c r="B80" s="913"/>
      <c r="C80" s="925"/>
      <c r="D80" s="913" t="n">
        <v>13.7003342869163</v>
      </c>
      <c r="E80" s="913" t="n">
        <v>7.09960901427543</v>
      </c>
      <c r="F80" s="913" t="n">
        <v>7.10008689963704</v>
      </c>
      <c r="G80" s="913" t="n">
        <v>7.100226522816</v>
      </c>
      <c r="H80" s="913" t="n">
        <v>7.20544365192582</v>
      </c>
      <c r="I80" s="913" t="n">
        <v>7.30010733540271</v>
      </c>
      <c r="J80" s="913" t="n">
        <v>7.29996424051925</v>
      </c>
      <c r="K80" s="913" t="n">
        <v>7.3996067980855</v>
      </c>
      <c r="L80" s="913" t="n">
        <v>7.60028795832182</v>
      </c>
      <c r="M80" s="913" t="n">
        <v>7.80035899206075</v>
      </c>
      <c r="N80" s="913" t="n">
        <v>7.58485783440477</v>
      </c>
      <c r="O80" s="913" t="n">
        <v>7.69996694118106</v>
      </c>
      <c r="P80" s="913" t="n">
        <v>6.30033380065546</v>
      </c>
      <c r="Q80" s="910" t="n">
        <v>0.274831653272139</v>
      </c>
      <c r="R80" s="911"/>
      <c r="S80" s="0"/>
      <c r="T80" s="357"/>
      <c r="U80" s="0"/>
      <c r="V80" s="0"/>
    </row>
    <row r="81" s="872" customFormat="true" ht="20.1" hidden="false" customHeight="true" outlineLevel="0" collapsed="false">
      <c r="A81" s="975" t="s">
        <v>405</v>
      </c>
      <c r="B81" s="913"/>
      <c r="C81" s="925"/>
      <c r="D81" s="913" t="n">
        <v>3.00505902192243</v>
      </c>
      <c r="E81" s="913" t="n">
        <v>2.89191637630662</v>
      </c>
      <c r="F81" s="913" t="n">
        <v>2.99601328903654</v>
      </c>
      <c r="G81" s="913" t="n">
        <v>3.00301507537688</v>
      </c>
      <c r="H81" s="913" t="n">
        <v>2.19707070707071</v>
      </c>
      <c r="I81" s="913" t="n">
        <v>2.20234802784223</v>
      </c>
      <c r="J81" s="913" t="n">
        <v>2.10590625</v>
      </c>
      <c r="K81" s="913" t="n">
        <v>2.00024630541872</v>
      </c>
      <c r="L81" s="913" t="n">
        <v>2.09801418439716</v>
      </c>
      <c r="M81" s="913" t="n">
        <v>2.19719257540603</v>
      </c>
      <c r="N81" s="913" t="n">
        <v>2.10455</v>
      </c>
      <c r="O81" s="913" t="n">
        <v>2.10463309352518</v>
      </c>
      <c r="P81" s="913" t="n">
        <v>1.99950982800983</v>
      </c>
      <c r="Q81" s="910" t="n">
        <v>0.0872221391997773</v>
      </c>
      <c r="R81" s="911"/>
      <c r="S81" s="0"/>
      <c r="T81" s="357"/>
      <c r="U81" s="0"/>
      <c r="V81" s="0"/>
    </row>
    <row r="82" s="872" customFormat="true" ht="20.1" hidden="false" customHeight="true" outlineLevel="0" collapsed="false">
      <c r="A82" s="975" t="s">
        <v>404</v>
      </c>
      <c r="B82" s="913"/>
      <c r="C82" s="925"/>
      <c r="D82" s="979" t="n">
        <v>0</v>
      </c>
      <c r="E82" s="979" t="n">
        <v>0</v>
      </c>
      <c r="F82" s="979" t="n">
        <v>0</v>
      </c>
      <c r="G82" s="979" t="n">
        <v>0</v>
      </c>
      <c r="H82" s="979" t="n">
        <v>0</v>
      </c>
      <c r="I82" s="979" t="n">
        <v>0</v>
      </c>
      <c r="J82" s="979" t="n">
        <v>0</v>
      </c>
      <c r="K82" s="979" t="n">
        <v>0</v>
      </c>
      <c r="L82" s="979" t="n">
        <v>0</v>
      </c>
      <c r="M82" s="979" t="n">
        <v>0</v>
      </c>
      <c r="N82" s="979" t="n">
        <v>0</v>
      </c>
      <c r="O82" s="979" t="n">
        <v>0</v>
      </c>
      <c r="P82" s="979" t="n">
        <v>0</v>
      </c>
      <c r="Q82" s="980" t="n">
        <v>0</v>
      </c>
      <c r="R82" s="981"/>
      <c r="S82" s="0"/>
      <c r="T82" s="357"/>
      <c r="U82" s="0"/>
      <c r="V82" s="0"/>
    </row>
    <row r="83" s="872" customFormat="true" ht="20.1" hidden="false" customHeight="true" outlineLevel="0" collapsed="false">
      <c r="A83" s="975" t="s">
        <v>408</v>
      </c>
      <c r="B83" s="913"/>
      <c r="C83" s="925"/>
      <c r="D83" s="913" t="n">
        <v>0</v>
      </c>
      <c r="E83" s="913" t="n">
        <v>0.300421465968586</v>
      </c>
      <c r="F83" s="913" t="n">
        <v>0.399940495867769</v>
      </c>
      <c r="G83" s="913" t="n">
        <v>0.399757679180887</v>
      </c>
      <c r="H83" s="913" t="n">
        <v>0.404836120401338</v>
      </c>
      <c r="I83" s="913" t="n">
        <v>0.29998134991119</v>
      </c>
      <c r="J83" s="913" t="n">
        <v>0.299907455012853</v>
      </c>
      <c r="K83" s="913" t="n">
        <v>0.300296089385475</v>
      </c>
      <c r="L83" s="913" t="n">
        <v>0.300192200557103</v>
      </c>
      <c r="M83" s="913" t="n">
        <v>0.300391544117647</v>
      </c>
      <c r="N83" s="913" t="n">
        <v>0.300002645502646</v>
      </c>
      <c r="O83" s="913" t="n">
        <v>0.300160570918822</v>
      </c>
      <c r="P83" s="913" t="n">
        <v>0.399997128499641</v>
      </c>
      <c r="Q83" s="910" t="n">
        <v>0.0174485790131037</v>
      </c>
      <c r="R83" s="911"/>
      <c r="S83" s="0"/>
      <c r="T83" s="357"/>
      <c r="U83" s="0"/>
      <c r="V83" s="0"/>
    </row>
    <row r="84" s="945" customFormat="true" ht="20.1" hidden="false" customHeight="true" outlineLevel="0" collapsed="false">
      <c r="A84" s="939" t="s">
        <v>423</v>
      </c>
      <c r="B84" s="940" t="n">
        <v>11.7232</v>
      </c>
      <c r="C84" s="940" t="n">
        <v>0.447928331466965</v>
      </c>
      <c r="D84" s="940" t="n">
        <v>15.7058521373408</v>
      </c>
      <c r="E84" s="940" t="n">
        <v>12.2919827152242</v>
      </c>
      <c r="F84" s="940" t="n">
        <v>12.7959186208524</v>
      </c>
      <c r="G84" s="940" t="n">
        <v>12.8030088873373</v>
      </c>
      <c r="H84" s="940" t="n">
        <v>12.0101472413099</v>
      </c>
      <c r="I84" s="940" t="n">
        <v>12.5024610384631</v>
      </c>
      <c r="J84" s="940" t="n">
        <v>12.4057040024765</v>
      </c>
      <c r="K84" s="940" t="n">
        <v>12.4001273661378</v>
      </c>
      <c r="L84" s="940" t="n">
        <v>12.6985585706129</v>
      </c>
      <c r="M84" s="940" t="n">
        <v>12.9981932903106</v>
      </c>
      <c r="N84" s="940" t="n">
        <v>12.7505330707775</v>
      </c>
      <c r="O84" s="940" t="n">
        <v>12.7048033958819</v>
      </c>
      <c r="P84" s="940" t="n">
        <v>11.0999260797004</v>
      </c>
      <c r="Q84" s="942" t="n">
        <v>0.484198319042274</v>
      </c>
      <c r="R84" s="943"/>
      <c r="S84" s="0"/>
      <c r="T84" s="357"/>
      <c r="U84" s="0"/>
      <c r="V84" s="0"/>
      <c r="W84" s="944"/>
      <c r="X84" s="944"/>
      <c r="Y84" s="944"/>
      <c r="Z84" s="944"/>
      <c r="AA84" s="944"/>
      <c r="AB84" s="944"/>
      <c r="AC84" s="944"/>
      <c r="AD84" s="944"/>
      <c r="AE84" s="944"/>
      <c r="AF84" s="944"/>
      <c r="AG84" s="944"/>
      <c r="AH84" s="944"/>
      <c r="AI84" s="944"/>
      <c r="AJ84" s="944"/>
      <c r="AK84" s="944"/>
      <c r="AL84" s="944"/>
      <c r="AM84" s="944"/>
      <c r="AN84" s="944"/>
      <c r="AO84" s="944"/>
      <c r="AP84" s="944"/>
      <c r="AQ84" s="944"/>
      <c r="AR84" s="944"/>
      <c r="AS84" s="944"/>
      <c r="AT84" s="944"/>
      <c r="AU84" s="944"/>
      <c r="AV84" s="944"/>
      <c r="AW84" s="944"/>
      <c r="AX84" s="944"/>
    </row>
    <row r="85" s="945" customFormat="true" ht="20.1" hidden="false" customHeight="true" outlineLevel="0" collapsed="false">
      <c r="A85" s="946" t="s">
        <v>403</v>
      </c>
      <c r="B85" s="925" t="n">
        <v>8.7924</v>
      </c>
      <c r="C85" s="940"/>
      <c r="D85" s="925" t="n">
        <v>11.9002903660076</v>
      </c>
      <c r="E85" s="925" t="n">
        <v>8.9995043842928</v>
      </c>
      <c r="F85" s="925" t="n">
        <v>9.20011260234659</v>
      </c>
      <c r="G85" s="925" t="n">
        <v>9.30029671298434</v>
      </c>
      <c r="H85" s="925" t="n">
        <v>9.30703138373752</v>
      </c>
      <c r="I85" s="925" t="n">
        <v>9.80014409410227</v>
      </c>
      <c r="J85" s="925" t="n">
        <v>9.79995199412173</v>
      </c>
      <c r="K85" s="925" t="n">
        <v>9.89947395960088</v>
      </c>
      <c r="L85" s="925" t="n">
        <v>10.100382681454</v>
      </c>
      <c r="M85" s="925" t="n">
        <v>10.400478656081</v>
      </c>
      <c r="N85" s="925" t="n">
        <v>10.1459786616064</v>
      </c>
      <c r="O85" s="925" t="n">
        <v>10.1999562077983</v>
      </c>
      <c r="P85" s="925" t="n">
        <v>8.40044506754061</v>
      </c>
      <c r="Q85" s="947" t="n">
        <v>0.366442204362852</v>
      </c>
      <c r="R85" s="948"/>
      <c r="S85" s="0"/>
      <c r="T85" s="357"/>
      <c r="U85" s="0"/>
      <c r="V85" s="0"/>
      <c r="W85" s="944"/>
      <c r="X85" s="944"/>
      <c r="Y85" s="944"/>
      <c r="Z85" s="944"/>
      <c r="AA85" s="944"/>
      <c r="AB85" s="944"/>
      <c r="AC85" s="944"/>
      <c r="AD85" s="944"/>
      <c r="AE85" s="944"/>
      <c r="AF85" s="944"/>
      <c r="AG85" s="944"/>
      <c r="AH85" s="944"/>
      <c r="AI85" s="944"/>
      <c r="AJ85" s="944"/>
      <c r="AK85" s="944"/>
      <c r="AL85" s="944"/>
      <c r="AM85" s="944"/>
      <c r="AN85" s="944"/>
      <c r="AO85" s="944"/>
      <c r="AP85" s="944"/>
      <c r="AQ85" s="944"/>
      <c r="AR85" s="944"/>
      <c r="AS85" s="944"/>
      <c r="AT85" s="944"/>
      <c r="AU85" s="944"/>
      <c r="AV85" s="944"/>
      <c r="AW85" s="944"/>
      <c r="AX85" s="944"/>
    </row>
    <row r="86" s="945" customFormat="true" ht="20.1" hidden="false" customHeight="true" outlineLevel="0" collapsed="false">
      <c r="A86" s="946" t="s">
        <v>405</v>
      </c>
      <c r="B86" s="925" t="n">
        <v>2.9308</v>
      </c>
      <c r="C86" s="940"/>
      <c r="D86" s="925" t="n">
        <v>3.00505902192243</v>
      </c>
      <c r="E86" s="925" t="n">
        <v>2.89191637630662</v>
      </c>
      <c r="F86" s="925" t="n">
        <v>3.0958803986711</v>
      </c>
      <c r="G86" s="925" t="n">
        <v>3.00301507537688</v>
      </c>
      <c r="H86" s="925" t="n">
        <v>2.19707070707071</v>
      </c>
      <c r="I86" s="925" t="n">
        <v>2.20234802784223</v>
      </c>
      <c r="J86" s="925" t="n">
        <v>2.10590625</v>
      </c>
      <c r="K86" s="925" t="n">
        <v>2.10025862068965</v>
      </c>
      <c r="L86" s="925" t="n">
        <v>2.19791962174941</v>
      </c>
      <c r="M86" s="925" t="n">
        <v>2.19719257540603</v>
      </c>
      <c r="N86" s="925" t="n">
        <v>2.10455</v>
      </c>
      <c r="O86" s="925" t="n">
        <v>2.10463309352518</v>
      </c>
      <c r="P86" s="925" t="n">
        <v>2.09948531941032</v>
      </c>
      <c r="Q86" s="947" t="n">
        <v>0.0915832461597661</v>
      </c>
      <c r="R86" s="948"/>
      <c r="S86" s="0"/>
      <c r="T86" s="357"/>
      <c r="U86" s="0"/>
      <c r="V86" s="0"/>
      <c r="W86" s="944"/>
      <c r="X86" s="944"/>
      <c r="Y86" s="944"/>
      <c r="Z86" s="944"/>
      <c r="AA86" s="944"/>
      <c r="AB86" s="944"/>
      <c r="AC86" s="944"/>
      <c r="AD86" s="944"/>
      <c r="AE86" s="944"/>
      <c r="AF86" s="944"/>
      <c r="AG86" s="944"/>
      <c r="AH86" s="944"/>
      <c r="AI86" s="944"/>
      <c r="AJ86" s="944"/>
      <c r="AK86" s="944"/>
      <c r="AL86" s="944"/>
      <c r="AM86" s="944"/>
      <c r="AN86" s="944"/>
      <c r="AO86" s="944"/>
      <c r="AP86" s="944"/>
      <c r="AQ86" s="944"/>
      <c r="AR86" s="944"/>
      <c r="AS86" s="944"/>
      <c r="AT86" s="944"/>
      <c r="AU86" s="944"/>
      <c r="AV86" s="944"/>
      <c r="AW86" s="944"/>
      <c r="AX86" s="944"/>
    </row>
    <row r="87" s="945" customFormat="true" ht="20.1" hidden="false" customHeight="true" outlineLevel="0" collapsed="false">
      <c r="A87" s="946" t="s">
        <v>408</v>
      </c>
      <c r="B87" s="925"/>
      <c r="C87" s="940"/>
      <c r="D87" s="925" t="n">
        <v>0.80050274941084</v>
      </c>
      <c r="E87" s="925" t="n">
        <v>0.400561954624782</v>
      </c>
      <c r="F87" s="925" t="n">
        <v>0.499925619834711</v>
      </c>
      <c r="G87" s="925" t="n">
        <v>0.499697098976109</v>
      </c>
      <c r="H87" s="925" t="n">
        <v>0.506045150501672</v>
      </c>
      <c r="I87" s="925" t="n">
        <v>0.49996891651865</v>
      </c>
      <c r="J87" s="925" t="n">
        <v>0.499845758354756</v>
      </c>
      <c r="K87" s="925" t="n">
        <v>0.4003947858473</v>
      </c>
      <c r="L87" s="925" t="n">
        <v>0.400256267409471</v>
      </c>
      <c r="M87" s="925" t="n">
        <v>0.40052205882353</v>
      </c>
      <c r="N87" s="925" t="n">
        <v>0.500004409171076</v>
      </c>
      <c r="O87" s="925" t="n">
        <v>0.40021409455843</v>
      </c>
      <c r="P87" s="925" t="n">
        <v>0.599995692749462</v>
      </c>
      <c r="Q87" s="947" t="n">
        <v>0.0261728685196556</v>
      </c>
      <c r="R87" s="948"/>
      <c r="S87" s="0"/>
      <c r="T87" s="357"/>
      <c r="U87" s="0"/>
      <c r="V87" s="0"/>
      <c r="W87" s="944"/>
      <c r="X87" s="944"/>
      <c r="Y87" s="944"/>
      <c r="Z87" s="944"/>
      <c r="AA87" s="944"/>
      <c r="AB87" s="944"/>
      <c r="AC87" s="944"/>
      <c r="AD87" s="944"/>
      <c r="AE87" s="944"/>
      <c r="AF87" s="944"/>
      <c r="AG87" s="944"/>
      <c r="AH87" s="944"/>
      <c r="AI87" s="944"/>
      <c r="AJ87" s="944"/>
      <c r="AK87" s="944"/>
      <c r="AL87" s="944"/>
      <c r="AM87" s="944"/>
      <c r="AN87" s="944"/>
      <c r="AO87" s="944"/>
      <c r="AP87" s="944"/>
      <c r="AQ87" s="944"/>
      <c r="AR87" s="944"/>
      <c r="AS87" s="944"/>
      <c r="AT87" s="944"/>
      <c r="AU87" s="944"/>
      <c r="AV87" s="944"/>
      <c r="AW87" s="944"/>
      <c r="AX87" s="944"/>
    </row>
    <row r="88" s="945" customFormat="true" ht="20.1" hidden="false" customHeight="true" outlineLevel="0" collapsed="false">
      <c r="A88" s="946" t="s">
        <v>404</v>
      </c>
      <c r="B88" s="925"/>
      <c r="C88" s="940"/>
      <c r="D88" s="925" t="n">
        <v>0</v>
      </c>
      <c r="E88" s="925" t="n">
        <v>0</v>
      </c>
      <c r="F88" s="925" t="n">
        <v>0</v>
      </c>
      <c r="G88" s="925" t="n">
        <v>0</v>
      </c>
      <c r="H88" s="925" t="n">
        <v>0</v>
      </c>
      <c r="I88" s="925" t="n">
        <v>0</v>
      </c>
      <c r="J88" s="925" t="n">
        <v>0</v>
      </c>
      <c r="K88" s="925" t="n">
        <v>0</v>
      </c>
      <c r="L88" s="925" t="n">
        <v>0</v>
      </c>
      <c r="M88" s="925" t="n">
        <v>0</v>
      </c>
      <c r="N88" s="925" t="n">
        <v>0</v>
      </c>
      <c r="O88" s="925" t="n">
        <v>0</v>
      </c>
      <c r="P88" s="925" t="n">
        <v>0</v>
      </c>
      <c r="Q88" s="947" t="n">
        <v>0</v>
      </c>
      <c r="R88" s="948"/>
      <c r="S88" s="0"/>
      <c r="T88" s="357"/>
      <c r="U88" s="0"/>
      <c r="V88" s="0"/>
      <c r="W88" s="944"/>
      <c r="X88" s="944"/>
      <c r="Y88" s="944"/>
      <c r="Z88" s="944"/>
      <c r="AA88" s="944"/>
      <c r="AB88" s="944"/>
      <c r="AC88" s="944"/>
      <c r="AD88" s="944"/>
      <c r="AE88" s="944"/>
      <c r="AF88" s="944"/>
      <c r="AG88" s="944"/>
      <c r="AH88" s="944"/>
      <c r="AI88" s="944"/>
      <c r="AJ88" s="944"/>
      <c r="AK88" s="944"/>
      <c r="AL88" s="944"/>
      <c r="AM88" s="944"/>
      <c r="AN88" s="944"/>
      <c r="AO88" s="944"/>
      <c r="AP88" s="944"/>
      <c r="AQ88" s="944"/>
      <c r="AR88" s="944"/>
      <c r="AS88" s="944"/>
      <c r="AT88" s="944"/>
      <c r="AU88" s="944"/>
      <c r="AV88" s="944"/>
      <c r="AW88" s="944"/>
      <c r="AX88" s="944"/>
    </row>
    <row r="89" s="945" customFormat="true" ht="20.1" hidden="false" customHeight="true" outlineLevel="0" collapsed="false">
      <c r="A89" s="982"/>
      <c r="B89" s="983"/>
      <c r="C89" s="984"/>
      <c r="D89" s="983"/>
      <c r="E89" s="983"/>
      <c r="F89" s="983"/>
      <c r="G89" s="983"/>
      <c r="H89" s="983"/>
      <c r="I89" s="985"/>
      <c r="J89" s="985"/>
      <c r="K89" s="985"/>
      <c r="L89" s="985"/>
      <c r="M89" s="985"/>
      <c r="N89" s="985"/>
      <c r="O89" s="985"/>
      <c r="P89" s="985"/>
      <c r="Q89" s="986"/>
      <c r="R89" s="948"/>
      <c r="S89" s="0"/>
      <c r="T89" s="357"/>
      <c r="U89" s="0"/>
      <c r="V89" s="0"/>
      <c r="W89" s="944"/>
      <c r="X89" s="944"/>
      <c r="Y89" s="944"/>
      <c r="Z89" s="944"/>
      <c r="AA89" s="944"/>
      <c r="AB89" s="944"/>
      <c r="AC89" s="944"/>
      <c r="AD89" s="944"/>
      <c r="AE89" s="944"/>
      <c r="AF89" s="944"/>
      <c r="AG89" s="944"/>
      <c r="AH89" s="944"/>
      <c r="AI89" s="944"/>
      <c r="AJ89" s="944"/>
      <c r="AK89" s="944"/>
      <c r="AL89" s="944"/>
      <c r="AM89" s="944"/>
      <c r="AN89" s="944"/>
      <c r="AO89" s="944"/>
      <c r="AP89" s="944"/>
      <c r="AQ89" s="944"/>
      <c r="AR89" s="944"/>
      <c r="AS89" s="944"/>
      <c r="AT89" s="944"/>
      <c r="AU89" s="944"/>
      <c r="AV89" s="944"/>
      <c r="AW89" s="944"/>
      <c r="AX89" s="944"/>
    </row>
    <row r="90" customFormat="false" ht="2.85" hidden="false" customHeight="true" outlineLevel="0" collapsed="false"/>
    <row r="91" customFormat="false" ht="15.75" hidden="false" customHeight="false" outlineLevel="0" collapsed="false">
      <c r="A91" s="845" t="s">
        <v>433</v>
      </c>
    </row>
    <row r="94" customFormat="false" ht="15.75" hidden="false" customHeight="false" outlineLevel="0" collapsed="false">
      <c r="B94" s="987"/>
      <c r="D94" s="987"/>
    </row>
    <row r="96" customFormat="false" ht="15.75" hidden="false" customHeight="false" outlineLevel="0" collapsed="false">
      <c r="B96" s="988"/>
      <c r="D96" s="988"/>
    </row>
  </sheetData>
  <mergeCells count="3">
    <mergeCell ref="B2:F2"/>
    <mergeCell ref="B4:P4"/>
    <mergeCell ref="A6:N6"/>
  </mergeCells>
  <printOptions headings="false" gridLines="false" gridLinesSet="true" horizontalCentered="true" verticalCentered="true"/>
  <pageMargins left="0.551388888888889" right="0.590277777777778" top="0.459722222222222" bottom="0.22986111111111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A1:AW8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6" activeCellId="1" sqref="AD8:AF76 A6"/>
    </sheetView>
  </sheetViews>
  <sheetFormatPr defaultColWidth="11.01953125" defaultRowHeight="15.75" zeroHeight="false" outlineLevelRow="0" outlineLevelCol="0"/>
  <cols>
    <col collapsed="false" customWidth="true" hidden="false" outlineLevel="0" max="1" min="1" style="845" width="37.87"/>
    <col collapsed="false" customWidth="true" hidden="false" outlineLevel="0" max="2" min="2" style="845" width="18.63"/>
    <col collapsed="false" customWidth="true" hidden="false" outlineLevel="0" max="3" min="3" style="845" width="19.25"/>
    <col collapsed="false" customWidth="true" hidden="false" outlineLevel="0" max="8" min="4" style="845" width="18.63"/>
    <col collapsed="false" customWidth="true" hidden="false" outlineLevel="0" max="11" min="9" style="845" width="19.25"/>
    <col collapsed="false" customWidth="true" hidden="false" outlineLevel="0" max="12" min="12" style="0" width="19.13"/>
    <col collapsed="false" customWidth="true" hidden="false" outlineLevel="0" max="16" min="13" style="0" width="20.5"/>
    <col collapsed="false" customWidth="true" hidden="false" outlineLevel="0" max="17" min="17" style="0" width="13.75"/>
    <col collapsed="false" customWidth="true" hidden="false" outlineLevel="0" max="19" min="18" style="838" width="11.51"/>
    <col collapsed="false" customWidth="false" hidden="false" outlineLevel="0" max="1024" min="20" style="845" width="11"/>
  </cols>
  <sheetData>
    <row r="1" customFormat="false" ht="13.15" hidden="false" customHeight="true" outlineLevel="0" collapsed="false">
      <c r="A1" s="839"/>
      <c r="B1" s="840"/>
      <c r="C1" s="841"/>
      <c r="D1" s="841"/>
      <c r="E1" s="841"/>
      <c r="F1" s="841"/>
      <c r="G1" s="841"/>
      <c r="H1" s="841"/>
      <c r="I1" s="841"/>
      <c r="J1" s="841"/>
      <c r="K1" s="841"/>
      <c r="L1" s="841"/>
      <c r="M1" s="841"/>
      <c r="N1" s="841"/>
      <c r="O1" s="841"/>
      <c r="P1" s="841"/>
      <c r="Q1" s="989"/>
      <c r="T1" s="0"/>
      <c r="U1" s="0"/>
    </row>
    <row r="2" customFormat="false" ht="18" hidden="false" customHeight="true" outlineLevel="0" collapsed="false">
      <c r="A2" s="846"/>
      <c r="B2" s="847" t="s">
        <v>434</v>
      </c>
      <c r="C2" s="847"/>
      <c r="D2" s="847"/>
      <c r="E2" s="847"/>
      <c r="F2" s="847"/>
      <c r="G2" s="847"/>
      <c r="H2" s="847"/>
      <c r="I2" s="847"/>
      <c r="J2" s="847"/>
      <c r="K2" s="847"/>
      <c r="L2" s="847"/>
      <c r="M2" s="847"/>
      <c r="N2" s="847"/>
      <c r="O2" s="847"/>
      <c r="P2" s="847"/>
      <c r="Q2" s="101" t="s">
        <v>75</v>
      </c>
      <c r="T2" s="0"/>
      <c r="U2" s="0"/>
    </row>
    <row r="3" customFormat="false" ht="18" hidden="false" customHeight="true" outlineLevel="0" collapsed="false">
      <c r="A3" s="846"/>
      <c r="B3" s="851"/>
      <c r="C3" s="852"/>
      <c r="D3" s="852"/>
      <c r="E3" s="852"/>
      <c r="F3" s="852"/>
      <c r="G3" s="852"/>
      <c r="H3" s="852"/>
      <c r="I3" s="852"/>
      <c r="J3" s="852"/>
      <c r="K3" s="852"/>
      <c r="L3" s="852"/>
      <c r="M3" s="852"/>
      <c r="N3" s="852"/>
      <c r="O3" s="852"/>
      <c r="P3" s="852"/>
      <c r="Q3" s="101" t="s">
        <v>435</v>
      </c>
      <c r="T3" s="0"/>
      <c r="U3" s="0"/>
    </row>
    <row r="4" customFormat="false" ht="24.75" hidden="false" customHeight="true" outlineLevel="0" collapsed="false">
      <c r="A4" s="846"/>
      <c r="B4" s="851" t="s">
        <v>276</v>
      </c>
      <c r="C4" s="851"/>
      <c r="D4" s="851"/>
      <c r="E4" s="851"/>
      <c r="F4" s="851"/>
      <c r="G4" s="851"/>
      <c r="H4" s="851"/>
      <c r="I4" s="851"/>
      <c r="J4" s="851"/>
      <c r="K4" s="851"/>
      <c r="L4" s="851"/>
      <c r="M4" s="851"/>
      <c r="N4" s="851"/>
      <c r="O4" s="851"/>
      <c r="P4" s="851"/>
      <c r="Q4" s="856" t="s">
        <v>397</v>
      </c>
      <c r="T4" s="0"/>
      <c r="U4" s="0"/>
    </row>
    <row r="5" customFormat="false" ht="13.15" hidden="false" customHeight="true" outlineLevel="0" collapsed="false">
      <c r="A5" s="858"/>
      <c r="B5" s="859"/>
      <c r="C5" s="860"/>
      <c r="D5" s="860"/>
      <c r="E5" s="860"/>
      <c r="F5" s="860"/>
      <c r="G5" s="860"/>
      <c r="H5" s="860"/>
      <c r="I5" s="860"/>
      <c r="J5" s="860"/>
      <c r="K5" s="860"/>
      <c r="L5" s="860"/>
      <c r="M5" s="860"/>
      <c r="N5" s="860"/>
      <c r="O5" s="860"/>
      <c r="P5" s="860"/>
      <c r="Q5" s="990"/>
      <c r="T5" s="0"/>
      <c r="U5" s="0"/>
    </row>
    <row r="6" s="865" customFormat="true" ht="10.15" hidden="false" customHeight="true" outlineLevel="0" collapsed="false">
      <c r="M6" s="0"/>
      <c r="N6" s="0"/>
      <c r="O6" s="0"/>
      <c r="P6" s="0"/>
      <c r="Q6" s="0"/>
      <c r="R6" s="838"/>
      <c r="S6" s="838"/>
      <c r="T6" s="0"/>
    </row>
    <row r="7" customFormat="false" ht="13.7" hidden="false" customHeight="true" outlineLevel="0" collapsed="false">
      <c r="A7" s="864" t="s">
        <v>398</v>
      </c>
      <c r="B7" s="864"/>
      <c r="C7" s="864"/>
      <c r="D7" s="864"/>
      <c r="E7" s="864"/>
      <c r="F7" s="864"/>
      <c r="G7" s="864"/>
      <c r="H7" s="864"/>
      <c r="I7" s="864"/>
      <c r="J7" s="864"/>
      <c r="K7" s="864"/>
      <c r="L7" s="864"/>
      <c r="M7" s="864"/>
      <c r="N7" s="864"/>
      <c r="O7" s="864"/>
      <c r="P7" s="864"/>
      <c r="Q7" s="864"/>
      <c r="T7" s="0"/>
    </row>
    <row r="8" s="934" customFormat="true" ht="7.5" hidden="false" customHeight="true" outlineLevel="0" collapsed="false">
      <c r="B8" s="964"/>
      <c r="C8" s="964"/>
      <c r="D8" s="964"/>
      <c r="E8" s="964"/>
      <c r="F8" s="114"/>
      <c r="G8" s="114"/>
      <c r="H8" s="114"/>
      <c r="I8" s="114"/>
      <c r="J8" s="114"/>
      <c r="K8" s="114"/>
      <c r="L8" s="114"/>
      <c r="Q8" s="0"/>
      <c r="R8" s="838"/>
      <c r="S8" s="838"/>
      <c r="T8" s="0"/>
      <c r="U8" s="0"/>
    </row>
    <row r="9" s="934" customFormat="true" ht="7.5" hidden="false" customHeight="true" outlineLevel="0" collapsed="false">
      <c r="B9" s="964"/>
      <c r="C9" s="964"/>
      <c r="D9" s="964"/>
      <c r="E9" s="964"/>
      <c r="F9" s="114"/>
      <c r="G9" s="114"/>
      <c r="H9" s="114"/>
      <c r="I9" s="114"/>
      <c r="J9" s="114"/>
      <c r="K9" s="114"/>
      <c r="L9" s="114"/>
      <c r="Q9" s="0"/>
      <c r="R9" s="838"/>
      <c r="S9" s="838"/>
      <c r="T9" s="0"/>
      <c r="U9" s="0"/>
    </row>
    <row r="10" s="872" customFormat="true" ht="76.5" hidden="false" customHeight="true" outlineLevel="0" collapsed="false">
      <c r="A10" s="991"/>
      <c r="B10" s="869" t="n">
        <v>1996</v>
      </c>
      <c r="C10" s="870" t="s">
        <v>425</v>
      </c>
      <c r="D10" s="869" t="n">
        <v>2008</v>
      </c>
      <c r="E10" s="869" t="n">
        <v>2009</v>
      </c>
      <c r="F10" s="869" t="n">
        <v>2010</v>
      </c>
      <c r="G10" s="869" t="n">
        <v>2011</v>
      </c>
      <c r="H10" s="869" t="n">
        <v>2012</v>
      </c>
      <c r="I10" s="869" t="n">
        <v>2013</v>
      </c>
      <c r="J10" s="869" t="n">
        <v>2014</v>
      </c>
      <c r="K10" s="869" t="n">
        <v>2015</v>
      </c>
      <c r="L10" s="869" t="n">
        <v>2016</v>
      </c>
      <c r="M10" s="869" t="n">
        <v>2017</v>
      </c>
      <c r="N10" s="869" t="n">
        <v>2018</v>
      </c>
      <c r="O10" s="869" t="n">
        <v>2019</v>
      </c>
      <c r="P10" s="869" t="n">
        <v>2020</v>
      </c>
      <c r="Q10" s="870" t="s">
        <v>436</v>
      </c>
      <c r="R10" s="838"/>
      <c r="S10" s="838"/>
      <c r="T10" s="0"/>
      <c r="U10" s="0"/>
      <c r="V10" s="0"/>
    </row>
    <row r="11" s="924" customFormat="true" ht="20.1" hidden="false" customHeight="true" outlineLevel="0" collapsed="false">
      <c r="A11" s="864" t="s">
        <v>437</v>
      </c>
      <c r="B11" s="864"/>
      <c r="C11" s="864"/>
      <c r="D11" s="864"/>
      <c r="E11" s="864"/>
      <c r="F11" s="864"/>
      <c r="G11" s="864"/>
      <c r="H11" s="864"/>
      <c r="I11" s="864"/>
      <c r="J11" s="864"/>
      <c r="K11" s="864"/>
      <c r="L11" s="864"/>
      <c r="M11" s="864"/>
      <c r="N11" s="864"/>
      <c r="O11" s="864"/>
      <c r="P11" s="864"/>
      <c r="Q11" s="864"/>
      <c r="R11" s="838"/>
      <c r="S11" s="838"/>
      <c r="T11" s="0"/>
      <c r="U11" s="0"/>
      <c r="V11" s="0"/>
    </row>
    <row r="12" s="905" customFormat="true" ht="20.1" hidden="false" customHeight="true" outlineLevel="0" collapsed="false">
      <c r="A12" s="901" t="s">
        <v>427</v>
      </c>
      <c r="B12" s="902" t="n">
        <v>1726.2412</v>
      </c>
      <c r="C12" s="902" t="n">
        <v>100</v>
      </c>
      <c r="D12" s="902" t="n">
        <v>1442.919</v>
      </c>
      <c r="E12" s="902" t="n">
        <v>1355.377</v>
      </c>
      <c r="F12" s="902" t="n">
        <v>1482.507</v>
      </c>
      <c r="G12" s="902" t="n">
        <v>1346.115</v>
      </c>
      <c r="H12" s="902" t="n">
        <v>1345.366</v>
      </c>
      <c r="I12" s="902" t="n">
        <v>1460.322</v>
      </c>
      <c r="J12" s="902" t="n">
        <v>1349.829</v>
      </c>
      <c r="K12" s="902" t="n">
        <v>1427.755</v>
      </c>
      <c r="L12" s="902" t="n">
        <v>1395.988</v>
      </c>
      <c r="M12" s="902" t="n">
        <v>1416.964</v>
      </c>
      <c r="N12" s="902" t="n">
        <v>1299.096</v>
      </c>
      <c r="O12" s="902" t="n">
        <v>1314.906</v>
      </c>
      <c r="P12" s="902" t="n">
        <v>1272.809854</v>
      </c>
      <c r="Q12" s="903" t="n">
        <v>100</v>
      </c>
      <c r="R12" s="838"/>
      <c r="S12" s="992"/>
      <c r="T12" s="0"/>
      <c r="U12" s="0"/>
      <c r="V12" s="0"/>
      <c r="W12" s="872"/>
      <c r="X12" s="872"/>
      <c r="Y12" s="872"/>
      <c r="Z12" s="872"/>
      <c r="AA12" s="872"/>
      <c r="AB12" s="872"/>
      <c r="AC12" s="872"/>
      <c r="AD12" s="872"/>
      <c r="AE12" s="872"/>
      <c r="AF12" s="872"/>
      <c r="AG12" s="872"/>
      <c r="AH12" s="872"/>
      <c r="AI12" s="872"/>
      <c r="AJ12" s="872"/>
      <c r="AK12" s="872"/>
      <c r="AL12" s="872"/>
      <c r="AM12" s="872"/>
      <c r="AN12" s="872"/>
      <c r="AO12" s="872"/>
      <c r="AP12" s="872"/>
      <c r="AQ12" s="872"/>
      <c r="AR12" s="872"/>
      <c r="AS12" s="872"/>
      <c r="AT12" s="872"/>
      <c r="AU12" s="872"/>
      <c r="AV12" s="872"/>
    </row>
    <row r="13" s="945" customFormat="true" ht="20.1" hidden="false" customHeight="true" outlineLevel="0" collapsed="false">
      <c r="A13" s="939" t="s">
        <v>402</v>
      </c>
      <c r="B13" s="940" t="n">
        <v>917.3404</v>
      </c>
      <c r="C13" s="940" t="n">
        <v>53.1409168081494</v>
      </c>
      <c r="D13" s="940" t="n">
        <v>725.157995013496</v>
      </c>
      <c r="E13" s="940" t="n">
        <v>633.505748634948</v>
      </c>
      <c r="F13" s="940" t="n">
        <v>712.921026148107</v>
      </c>
      <c r="G13" s="940" t="n">
        <v>601.090786747309</v>
      </c>
      <c r="H13" s="940" t="n">
        <v>587.423376099193</v>
      </c>
      <c r="I13" s="940" t="n">
        <v>716.36046620447</v>
      </c>
      <c r="J13" s="940" t="n">
        <v>634.289399284802</v>
      </c>
      <c r="K13" s="940" t="n">
        <v>672.868414694678</v>
      </c>
      <c r="L13" s="940" t="n">
        <v>641.109129642445</v>
      </c>
      <c r="M13" s="940" t="n">
        <v>659.230956849355</v>
      </c>
      <c r="N13" s="940" t="n">
        <v>538.476549418081</v>
      </c>
      <c r="O13" s="940" t="n">
        <v>567.290351967435</v>
      </c>
      <c r="P13" s="940" t="n">
        <v>513.675407818413</v>
      </c>
      <c r="Q13" s="942" t="n">
        <v>40.3575920004162</v>
      </c>
      <c r="R13" s="838"/>
      <c r="S13" s="838"/>
      <c r="T13" s="0"/>
      <c r="U13" s="0"/>
      <c r="V13" s="0"/>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row>
    <row r="14" s="944" customFormat="true" ht="20.1" hidden="false" customHeight="true" outlineLevel="0" collapsed="false">
      <c r="A14" s="946" t="s">
        <v>403</v>
      </c>
      <c r="B14" s="925" t="n">
        <v>375.1424</v>
      </c>
      <c r="C14" s="925" t="n">
        <v>21.7317487266553</v>
      </c>
      <c r="D14" s="925" t="n">
        <v>207.152820618557</v>
      </c>
      <c r="E14" s="925" t="n">
        <v>174.813922018349</v>
      </c>
      <c r="F14" s="925" t="n">
        <v>178.772775229358</v>
      </c>
      <c r="G14" s="925" t="n">
        <v>148.122366071429</v>
      </c>
      <c r="H14" s="925" t="n">
        <v>159.389774509804</v>
      </c>
      <c r="I14" s="925" t="n">
        <v>182.446457142857</v>
      </c>
      <c r="J14" s="925" t="n">
        <v>167.678324129652</v>
      </c>
      <c r="K14" s="925" t="n">
        <v>163.656938534279</v>
      </c>
      <c r="L14" s="925" t="n">
        <v>162.986001172333</v>
      </c>
      <c r="M14" s="925" t="n">
        <v>158.826754469607</v>
      </c>
      <c r="N14" s="925" t="n">
        <v>110.657538550949</v>
      </c>
      <c r="O14" s="925" t="n">
        <v>103.356338595107</v>
      </c>
      <c r="P14" s="925" t="n">
        <v>94.4680515687069</v>
      </c>
      <c r="Q14" s="947" t="n">
        <v>7.4220081869909</v>
      </c>
      <c r="R14" s="838"/>
      <c r="S14" s="838"/>
      <c r="T14" s="0"/>
      <c r="U14" s="0"/>
      <c r="V14" s="0"/>
    </row>
    <row r="15" s="944" customFormat="true" ht="20.1" hidden="false" customHeight="true" outlineLevel="0" collapsed="false">
      <c r="A15" s="946" t="s">
        <v>438</v>
      </c>
      <c r="B15" s="925" t="n">
        <v>35.1696</v>
      </c>
      <c r="C15" s="925" t="n">
        <v>2.03735144312394</v>
      </c>
      <c r="D15" s="925" t="s">
        <v>4</v>
      </c>
      <c r="E15" s="925" t="s">
        <v>4</v>
      </c>
      <c r="F15" s="925" t="s">
        <v>4</v>
      </c>
      <c r="G15" s="925" t="s">
        <v>4</v>
      </c>
      <c r="H15" s="925" t="s">
        <v>4</v>
      </c>
      <c r="I15" s="925" t="s">
        <v>4</v>
      </c>
      <c r="J15" s="925" t="s">
        <v>4</v>
      </c>
      <c r="K15" s="925" t="s">
        <v>4</v>
      </c>
      <c r="L15" s="925" t="s">
        <v>4</v>
      </c>
      <c r="M15" s="925" t="s">
        <v>4</v>
      </c>
      <c r="N15" s="925" t="s">
        <v>4</v>
      </c>
      <c r="O15" s="925" t="s">
        <v>4</v>
      </c>
      <c r="P15" s="925" t="s">
        <v>4</v>
      </c>
      <c r="Q15" s="947" t="s">
        <v>4</v>
      </c>
      <c r="R15" s="838"/>
      <c r="S15" s="838"/>
      <c r="T15" s="0"/>
      <c r="U15" s="0"/>
      <c r="V15" s="0"/>
    </row>
    <row r="16" s="944" customFormat="true" ht="20.1" hidden="false" customHeight="true" outlineLevel="0" collapsed="false">
      <c r="A16" s="946" t="s">
        <v>404</v>
      </c>
      <c r="B16" s="925" t="n">
        <v>310.6648</v>
      </c>
      <c r="C16" s="925" t="n">
        <v>17.9966044142615</v>
      </c>
      <c r="D16" s="925" t="n">
        <v>342.707933390265</v>
      </c>
      <c r="E16" s="925" t="n">
        <v>338.154730434783</v>
      </c>
      <c r="F16" s="925" t="n">
        <v>363.409606885508</v>
      </c>
      <c r="G16" s="925" t="n">
        <v>321.010087950748</v>
      </c>
      <c r="H16" s="925" t="n">
        <v>304.603844884488</v>
      </c>
      <c r="I16" s="925" t="n">
        <v>359.229313485114</v>
      </c>
      <c r="J16" s="925" t="n">
        <v>328.077357738647</v>
      </c>
      <c r="K16" s="925" t="n">
        <v>343.732868953386</v>
      </c>
      <c r="L16" s="925" t="n">
        <v>338.904950760967</v>
      </c>
      <c r="M16" s="925" t="n">
        <v>329.10192680776</v>
      </c>
      <c r="N16" s="925" t="n">
        <v>300.058276333789</v>
      </c>
      <c r="O16" s="925" t="n">
        <v>314.793458869908</v>
      </c>
      <c r="P16" s="925" t="n">
        <v>285.85365666289</v>
      </c>
      <c r="Q16" s="947" t="n">
        <v>22.4584729419363</v>
      </c>
      <c r="R16" s="838"/>
      <c r="S16" s="838"/>
      <c r="T16" s="0"/>
      <c r="U16" s="0"/>
      <c r="V16" s="0"/>
    </row>
    <row r="17" s="944" customFormat="true" ht="20.1" hidden="false" customHeight="true" outlineLevel="0" collapsed="false">
      <c r="A17" s="946" t="s">
        <v>405</v>
      </c>
      <c r="B17" s="925" t="n">
        <v>49.8236</v>
      </c>
      <c r="C17" s="925" t="n">
        <v>2.88624787775891</v>
      </c>
      <c r="D17" s="925" t="n">
        <v>29.1550456890199</v>
      </c>
      <c r="E17" s="925" t="n">
        <v>23.3930042765502</v>
      </c>
      <c r="F17" s="925" t="n">
        <v>19.0778021753909</v>
      </c>
      <c r="G17" s="925" t="n">
        <v>14.4077272727273</v>
      </c>
      <c r="H17" s="925" t="n">
        <v>16.7423771428571</v>
      </c>
      <c r="I17" s="925" t="n">
        <v>22.675201986755</v>
      </c>
      <c r="J17" s="925" t="n">
        <v>18.0097056762439</v>
      </c>
      <c r="K17" s="925" t="n">
        <v>20.8767111407605</v>
      </c>
      <c r="L17" s="925" t="n">
        <v>21.9486962276638</v>
      </c>
      <c r="M17" s="925" t="n">
        <v>21.9773359893758</v>
      </c>
      <c r="N17" s="925" t="n">
        <v>23.4949170240537</v>
      </c>
      <c r="O17" s="925" t="n">
        <v>24.4917892912172</v>
      </c>
      <c r="P17" s="925" t="n">
        <v>25.2897978439472</v>
      </c>
      <c r="Q17" s="947" t="n">
        <v>1.98692662257997</v>
      </c>
      <c r="R17" s="838"/>
      <c r="S17" s="838"/>
      <c r="T17" s="0"/>
      <c r="U17" s="0"/>
      <c r="V17" s="0"/>
    </row>
    <row r="18" s="944" customFormat="true" ht="20.1" hidden="false" customHeight="true" outlineLevel="0" collapsed="false">
      <c r="A18" s="946" t="s">
        <v>406</v>
      </c>
      <c r="B18" s="925" t="n">
        <v>117.232</v>
      </c>
      <c r="C18" s="925" t="n">
        <v>6.7911714770798</v>
      </c>
      <c r="D18" s="925" t="n">
        <v>124.42566590389</v>
      </c>
      <c r="E18" s="925" t="n">
        <v>79.2055797101449</v>
      </c>
      <c r="F18" s="925" t="n">
        <v>110.383465789474</v>
      </c>
      <c r="G18" s="925" t="n">
        <v>68.6440585774058</v>
      </c>
      <c r="H18" s="925" t="n">
        <v>38.204</v>
      </c>
      <c r="I18" s="925" t="n">
        <v>52.1330769230769</v>
      </c>
      <c r="J18" s="925" t="n">
        <v>44.3662597402597</v>
      </c>
      <c r="K18" s="925" t="n">
        <v>46.4343913043478</v>
      </c>
      <c r="L18" s="925" t="n">
        <v>36.1777777777778</v>
      </c>
      <c r="M18" s="925" t="n">
        <v>42.5321768707483</v>
      </c>
      <c r="N18" s="925" t="n">
        <v>13.0882936170213</v>
      </c>
      <c r="O18" s="925" t="n">
        <v>28.1353089005236</v>
      </c>
      <c r="P18" s="925" t="n">
        <v>15.18948884375</v>
      </c>
      <c r="Q18" s="947" t="n">
        <v>1.19338240476491</v>
      </c>
      <c r="R18" s="838"/>
      <c r="S18" s="838"/>
      <c r="T18" s="0"/>
      <c r="U18" s="0"/>
      <c r="V18" s="0"/>
    </row>
    <row r="19" s="944" customFormat="true" ht="20.1" hidden="false" customHeight="true" outlineLevel="0" collapsed="false">
      <c r="A19" s="946" t="s">
        <v>407</v>
      </c>
      <c r="B19" s="925" t="n">
        <v>26.3772</v>
      </c>
      <c r="C19" s="925" t="n">
        <v>1.52801358234295</v>
      </c>
      <c r="D19" s="925" t="n">
        <v>15.453</v>
      </c>
      <c r="E19" s="925" t="n">
        <v>9.644</v>
      </c>
      <c r="F19" s="925" t="n">
        <v>12.559</v>
      </c>
      <c r="G19" s="925" t="n">
        <v>16.514</v>
      </c>
      <c r="H19" s="925" t="n">
        <v>4.279</v>
      </c>
      <c r="I19" s="925" t="n">
        <v>0.716</v>
      </c>
      <c r="J19" s="925" t="n">
        <v>2.123</v>
      </c>
      <c r="K19" s="925" t="n">
        <v>4.374</v>
      </c>
      <c r="L19" s="925" t="n">
        <v>1.076</v>
      </c>
      <c r="M19" s="925" t="n">
        <v>0.736</v>
      </c>
      <c r="N19" s="925" t="n">
        <v>0.838</v>
      </c>
      <c r="O19" s="925" t="n">
        <v>0.069</v>
      </c>
      <c r="P19" s="925" t="n">
        <v>0.061039</v>
      </c>
      <c r="Q19" s="947" t="n">
        <v>0.00479561026402927</v>
      </c>
      <c r="R19" s="838"/>
      <c r="S19" s="838"/>
      <c r="T19" s="0"/>
      <c r="U19" s="0"/>
      <c r="V19" s="0"/>
    </row>
    <row r="20" s="944" customFormat="true" ht="20.1" hidden="false" customHeight="true" outlineLevel="0" collapsed="false">
      <c r="A20" s="946" t="s">
        <v>408</v>
      </c>
      <c r="B20" s="925"/>
      <c r="C20" s="925"/>
      <c r="D20" s="925" t="n">
        <v>6.26352941176471</v>
      </c>
      <c r="E20" s="925" t="n">
        <v>8.29451219512195</v>
      </c>
      <c r="F20" s="925" t="n">
        <v>28.7183760683761</v>
      </c>
      <c r="G20" s="925" t="n">
        <v>32.392546875</v>
      </c>
      <c r="H20" s="925" t="n">
        <v>64.2043795620438</v>
      </c>
      <c r="I20" s="925" t="n">
        <v>99.1604166666667</v>
      </c>
      <c r="J20" s="925" t="n">
        <v>74.034752</v>
      </c>
      <c r="K20" s="925" t="n">
        <v>93.7935047619048</v>
      </c>
      <c r="L20" s="925" t="n">
        <v>80.0157037037037</v>
      </c>
      <c r="M20" s="925" t="n">
        <v>106.056762711864</v>
      </c>
      <c r="N20" s="925" t="n">
        <v>90.3395238922676</v>
      </c>
      <c r="O20" s="925" t="n">
        <v>96.4444563106796</v>
      </c>
      <c r="P20" s="925" t="n">
        <v>92.8133738991193</v>
      </c>
      <c r="Q20" s="947" t="n">
        <v>7.29200623388003</v>
      </c>
      <c r="R20" s="838"/>
      <c r="S20" s="838"/>
      <c r="T20" s="0"/>
      <c r="U20" s="0"/>
      <c r="V20" s="0"/>
      <c r="AH20" s="993"/>
    </row>
    <row r="21" s="944" customFormat="true" ht="20.1" hidden="false" customHeight="true" outlineLevel="0" collapsed="false">
      <c r="A21" s="946" t="s">
        <v>409</v>
      </c>
      <c r="B21" s="925" t="n">
        <v>2.9308</v>
      </c>
      <c r="C21" s="940" t="n">
        <v>0.169779286926995</v>
      </c>
      <c r="D21" s="925" t="n">
        <v>0</v>
      </c>
      <c r="E21" s="925" t="n">
        <v>0</v>
      </c>
      <c r="F21" s="925" t="n">
        <v>0</v>
      </c>
      <c r="G21" s="925" t="n">
        <v>0</v>
      </c>
      <c r="H21" s="925" t="n">
        <v>0</v>
      </c>
      <c r="I21" s="925" t="n">
        <v>0</v>
      </c>
      <c r="J21" s="925" t="n">
        <v>0</v>
      </c>
      <c r="K21" s="925" t="n">
        <v>0</v>
      </c>
      <c r="L21" s="925" t="n">
        <v>0</v>
      </c>
      <c r="M21" s="925" t="n">
        <v>0</v>
      </c>
      <c r="N21" s="925" t="n">
        <v>0</v>
      </c>
      <c r="O21" s="925" t="n">
        <v>0</v>
      </c>
      <c r="P21" s="925" t="n">
        <v>0</v>
      </c>
      <c r="Q21" s="947" t="n">
        <v>0</v>
      </c>
      <c r="R21" s="838"/>
      <c r="S21" s="838"/>
      <c r="T21" s="0"/>
      <c r="U21" s="0"/>
      <c r="V21" s="0"/>
      <c r="AH21" s="993"/>
    </row>
    <row r="22" s="945" customFormat="true" ht="20.1" hidden="false" customHeight="true" outlineLevel="0" collapsed="false">
      <c r="A22" s="939" t="s">
        <v>410</v>
      </c>
      <c r="B22" s="940" t="n">
        <v>167.0556</v>
      </c>
      <c r="C22" s="940" t="n">
        <v>9.67741935483871</v>
      </c>
      <c r="D22" s="940" t="n">
        <v>65.012484603591</v>
      </c>
      <c r="E22" s="940" t="n">
        <v>70.8877761652015</v>
      </c>
      <c r="F22" s="940" t="n">
        <v>74.4606809659888</v>
      </c>
      <c r="G22" s="940" t="n">
        <v>72.780594917386</v>
      </c>
      <c r="H22" s="940" t="n">
        <v>74.5909480313434</v>
      </c>
      <c r="I22" s="940" t="n">
        <v>65.5152644391746</v>
      </c>
      <c r="J22" s="940" t="n">
        <v>63.0061014928564</v>
      </c>
      <c r="K22" s="940" t="n">
        <v>66.8720933947798</v>
      </c>
      <c r="L22" s="940" t="n">
        <v>65.1150405390775</v>
      </c>
      <c r="M22" s="940" t="n">
        <v>66.8644858111184</v>
      </c>
      <c r="N22" s="940" t="n">
        <v>70.0839997297059</v>
      </c>
      <c r="O22" s="940" t="n">
        <v>71.5021236235952</v>
      </c>
      <c r="P22" s="940" t="n">
        <v>74.4824920369025</v>
      </c>
      <c r="Q22" s="942" t="n">
        <v>5.85181610613949</v>
      </c>
      <c r="R22" s="838"/>
      <c r="S22" s="838"/>
      <c r="T22" s="0"/>
      <c r="U22" s="0"/>
      <c r="V22" s="0"/>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row>
    <row r="23" s="945" customFormat="true" ht="20.1" hidden="false" customHeight="true" outlineLevel="0" collapsed="false">
      <c r="A23" s="946" t="s">
        <v>403</v>
      </c>
      <c r="B23" s="925" t="n">
        <v>41.0312</v>
      </c>
      <c r="C23" s="925" t="n">
        <v>2.37691001697793</v>
      </c>
      <c r="D23" s="925" t="n">
        <v>19.8378391752577</v>
      </c>
      <c r="E23" s="925" t="n">
        <v>15.7524633027523</v>
      </c>
      <c r="F23" s="925" t="n">
        <v>16.7113681192661</v>
      </c>
      <c r="G23" s="925" t="n">
        <v>13.8504030612245</v>
      </c>
      <c r="H23" s="925" t="n">
        <v>14.7653235294118</v>
      </c>
      <c r="I23" s="925" t="n">
        <v>14.0343428571429</v>
      </c>
      <c r="J23" s="925" t="n">
        <v>13.3135150060024</v>
      </c>
      <c r="K23" s="925" t="n">
        <v>13.30836643026</v>
      </c>
      <c r="L23" s="925" t="n">
        <v>12.95252989449</v>
      </c>
      <c r="M23" s="925" t="n">
        <v>12.6052979737783</v>
      </c>
      <c r="N23" s="925" t="n">
        <v>12.3952437039907</v>
      </c>
      <c r="O23" s="925" t="n">
        <v>12.1948484609313</v>
      </c>
      <c r="P23" s="925" t="n">
        <v>11.9959430563437</v>
      </c>
      <c r="Q23" s="947" t="n">
        <v>0.942477230094082</v>
      </c>
      <c r="R23" s="838"/>
      <c r="S23" s="838"/>
      <c r="T23" s="0"/>
      <c r="U23" s="0"/>
      <c r="V23" s="0"/>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row>
    <row r="24" s="945" customFormat="true" ht="20.1" hidden="false" customHeight="true" outlineLevel="0" collapsed="false">
      <c r="A24" s="946" t="s">
        <v>404</v>
      </c>
      <c r="B24" s="925" t="n">
        <v>52.7544</v>
      </c>
      <c r="C24" s="925" t="n">
        <v>3.05602716468591</v>
      </c>
      <c r="D24" s="925" t="n">
        <v>22.0642698548249</v>
      </c>
      <c r="E24" s="925" t="n">
        <v>25.9593530434783</v>
      </c>
      <c r="F24" s="925" t="n">
        <v>22.138354683747</v>
      </c>
      <c r="G24" s="925" t="n">
        <v>27.1227774846086</v>
      </c>
      <c r="H24" s="925" t="n">
        <v>23.1078778877888</v>
      </c>
      <c r="I24" s="925" t="n">
        <v>17.9974605954466</v>
      </c>
      <c r="J24" s="925" t="n">
        <v>19.4469564411492</v>
      </c>
      <c r="K24" s="925" t="n">
        <v>21.2136394019349</v>
      </c>
      <c r="L24" s="925" t="n">
        <v>19.7874440465533</v>
      </c>
      <c r="M24" s="925" t="n">
        <v>19.2981234567901</v>
      </c>
      <c r="N24" s="925" t="n">
        <v>20.2039239398085</v>
      </c>
      <c r="O24" s="925" t="n">
        <v>19.9059098554534</v>
      </c>
      <c r="P24" s="925" t="n">
        <v>20.0967418640227</v>
      </c>
      <c r="Q24" s="947" t="n">
        <v>1.57892726874054</v>
      </c>
      <c r="R24" s="838"/>
      <c r="S24" s="838"/>
      <c r="T24" s="0"/>
      <c r="U24" s="0"/>
      <c r="V24" s="0"/>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row>
    <row r="25" s="945" customFormat="true" ht="20.1" hidden="false" customHeight="true" outlineLevel="0" collapsed="false">
      <c r="A25" s="946" t="s">
        <v>405</v>
      </c>
      <c r="B25" s="925" t="n">
        <v>55.6852</v>
      </c>
      <c r="C25" s="925" t="n">
        <v>3.2258064516129</v>
      </c>
      <c r="D25" s="925" t="n">
        <v>11.8779815770081</v>
      </c>
      <c r="E25" s="925" t="n">
        <v>19.434188168211</v>
      </c>
      <c r="F25" s="925" t="n">
        <v>21.5975118966689</v>
      </c>
      <c r="G25" s="925" t="n">
        <v>20.8912045454545</v>
      </c>
      <c r="H25" s="925" t="n">
        <v>21.6889885714286</v>
      </c>
      <c r="I25" s="925" t="n">
        <v>20.875582781457</v>
      </c>
      <c r="J25" s="925" t="n">
        <v>20.1708703573931</v>
      </c>
      <c r="K25" s="925" t="n">
        <v>21.2366544362909</v>
      </c>
      <c r="L25" s="925" t="n">
        <v>21.9486962276638</v>
      </c>
      <c r="M25" s="925" t="n">
        <v>22.337620185923</v>
      </c>
      <c r="N25" s="925" t="n">
        <v>23.3949386537386</v>
      </c>
      <c r="O25" s="925" t="n">
        <v>24.0919233436055</v>
      </c>
      <c r="P25" s="925" t="n">
        <v>24.8899591428571</v>
      </c>
      <c r="Q25" s="947" t="n">
        <v>1.95551276293443</v>
      </c>
      <c r="R25" s="838"/>
      <c r="S25" s="838"/>
      <c r="T25" s="0"/>
      <c r="U25" s="0"/>
      <c r="V25" s="0"/>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row>
    <row r="26" s="945" customFormat="true" ht="20.1" hidden="false" customHeight="true" outlineLevel="0" collapsed="false">
      <c r="A26" s="946" t="s">
        <v>406</v>
      </c>
      <c r="B26" s="925" t="n">
        <v>17.5848</v>
      </c>
      <c r="C26" s="925" t="n">
        <v>1.01867572156197</v>
      </c>
      <c r="D26" s="925" t="n">
        <v>8.10062929061785</v>
      </c>
      <c r="E26" s="925" t="n">
        <v>5.76040579710145</v>
      </c>
      <c r="F26" s="925" t="n">
        <v>8.26977105263158</v>
      </c>
      <c r="G26" s="925" t="n">
        <v>5.05798326359833</v>
      </c>
      <c r="H26" s="925" t="n">
        <v>2.82992592592593</v>
      </c>
      <c r="I26" s="925" t="n">
        <v>4.31446153846154</v>
      </c>
      <c r="J26" s="925" t="n">
        <v>3.24631168831169</v>
      </c>
      <c r="K26" s="925" t="n">
        <v>2.87965217391304</v>
      </c>
      <c r="L26" s="925" t="n">
        <v>2.53244444444444</v>
      </c>
      <c r="M26" s="925" t="n">
        <v>2.88353741496599</v>
      </c>
      <c r="N26" s="925" t="n">
        <v>2.99731914893617</v>
      </c>
      <c r="O26" s="925" t="n">
        <v>3.00376963350785</v>
      </c>
      <c r="P26" s="925" t="n">
        <v>3.197787125</v>
      </c>
      <c r="Q26" s="947" t="n">
        <v>0.25123840100314</v>
      </c>
      <c r="R26" s="838"/>
      <c r="S26" s="838"/>
      <c r="T26" s="0"/>
      <c r="U26" s="0"/>
      <c r="V26" s="0"/>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row>
    <row r="27" s="944" customFormat="true" ht="20.1" hidden="false" customHeight="true" outlineLevel="0" collapsed="false">
      <c r="A27" s="946" t="s">
        <v>408</v>
      </c>
      <c r="B27" s="925"/>
      <c r="C27" s="925" t="s">
        <v>4</v>
      </c>
      <c r="D27" s="925" t="n">
        <v>3.13176470588235</v>
      </c>
      <c r="E27" s="925" t="n">
        <v>3.98136585365854</v>
      </c>
      <c r="F27" s="925" t="n">
        <v>5.74367521367521</v>
      </c>
      <c r="G27" s="925" t="n">
        <v>5.8582265625</v>
      </c>
      <c r="H27" s="925" t="n">
        <v>12.1988321167883</v>
      </c>
      <c r="I27" s="925" t="n">
        <v>8.29341666666667</v>
      </c>
      <c r="J27" s="925" t="n">
        <v>6.828448</v>
      </c>
      <c r="K27" s="925" t="n">
        <v>8.23378095238095</v>
      </c>
      <c r="L27" s="925" t="n">
        <v>7.89392592592593</v>
      </c>
      <c r="M27" s="925" t="n">
        <v>9.73990677966102</v>
      </c>
      <c r="N27" s="925" t="n">
        <v>11.092574283232</v>
      </c>
      <c r="O27" s="925" t="n">
        <v>12.3056723300971</v>
      </c>
      <c r="P27" s="925" t="n">
        <v>14.3020608486789</v>
      </c>
      <c r="Q27" s="947" t="n">
        <v>1.12366044336729</v>
      </c>
      <c r="R27" s="838"/>
      <c r="S27" s="838"/>
      <c r="T27" s="0"/>
      <c r="U27" s="0"/>
      <c r="V27" s="0"/>
    </row>
    <row r="28" s="945" customFormat="true" ht="20.1" hidden="false" customHeight="true" outlineLevel="0" collapsed="false">
      <c r="A28" s="939" t="s">
        <v>411</v>
      </c>
      <c r="B28" s="940" t="n">
        <v>219.81</v>
      </c>
      <c r="C28" s="940" t="n">
        <v>12.7334465195246</v>
      </c>
      <c r="D28" s="940" t="n">
        <v>117.611881476131</v>
      </c>
      <c r="E28" s="940" t="n">
        <v>94.1267860718348</v>
      </c>
      <c r="F28" s="940" t="n">
        <v>111.687534846984</v>
      </c>
      <c r="G28" s="940" t="n">
        <v>106.24973998259</v>
      </c>
      <c r="H28" s="940" t="n">
        <v>102.265622835101</v>
      </c>
      <c r="I28" s="940" t="n">
        <v>100.067719317235</v>
      </c>
      <c r="J28" s="940" t="n">
        <v>92.1803408874841</v>
      </c>
      <c r="K28" s="940" t="n">
        <v>99.2332474394135</v>
      </c>
      <c r="L28" s="940" t="n">
        <v>96.0772752443294</v>
      </c>
      <c r="M28" s="940" t="n">
        <v>98.4169114183812</v>
      </c>
      <c r="N28" s="940" t="n">
        <v>103.981158663366</v>
      </c>
      <c r="O28" s="940" t="n">
        <v>106.112969732565</v>
      </c>
      <c r="P28" s="940" t="n">
        <v>110.474239945893</v>
      </c>
      <c r="Q28" s="942" t="n">
        <v>8.67955567744157</v>
      </c>
      <c r="R28" s="838"/>
      <c r="S28" s="838"/>
      <c r="T28" s="0"/>
      <c r="U28" s="0"/>
      <c r="V28" s="0"/>
      <c r="W28" s="944"/>
      <c r="X28" s="944"/>
      <c r="Y28" s="944"/>
      <c r="Z28" s="944"/>
      <c r="AA28" s="944"/>
      <c r="AB28" s="944"/>
      <c r="AC28" s="944"/>
      <c r="AD28" s="944"/>
      <c r="AE28" s="944"/>
      <c r="AF28" s="944"/>
      <c r="AG28" s="944"/>
      <c r="AH28" s="944"/>
      <c r="AI28" s="944"/>
      <c r="AJ28" s="944"/>
      <c r="AK28" s="944"/>
      <c r="AL28" s="944"/>
      <c r="AM28" s="944"/>
      <c r="AN28" s="944"/>
      <c r="AO28" s="944"/>
      <c r="AP28" s="944"/>
      <c r="AQ28" s="944"/>
      <c r="AR28" s="944"/>
      <c r="AS28" s="944"/>
      <c r="AT28" s="944"/>
      <c r="AU28" s="944"/>
      <c r="AV28" s="944"/>
    </row>
    <row r="29" s="944" customFormat="true" ht="20.1" hidden="false" customHeight="true" outlineLevel="0" collapsed="false">
      <c r="A29" s="946" t="s">
        <v>403</v>
      </c>
      <c r="B29" s="925" t="n">
        <v>87.924</v>
      </c>
      <c r="C29" s="925" t="n">
        <v>5.09337860780985</v>
      </c>
      <c r="D29" s="925" t="n">
        <v>35.479212371134</v>
      </c>
      <c r="E29" s="925" t="n">
        <v>33.041752293578</v>
      </c>
      <c r="F29" s="925" t="n">
        <v>33.4227362385321</v>
      </c>
      <c r="G29" s="925" t="n">
        <v>28.4702729591837</v>
      </c>
      <c r="H29" s="925" t="n">
        <v>29.9092450980392</v>
      </c>
      <c r="I29" s="925" t="n">
        <v>30.2278153846154</v>
      </c>
      <c r="J29" s="925" t="n">
        <v>13.3135150060024</v>
      </c>
      <c r="K29" s="925" t="n">
        <v>13.30836643026</v>
      </c>
      <c r="L29" s="925" t="n">
        <v>13.3123223915592</v>
      </c>
      <c r="M29" s="925" t="n">
        <v>12.9654493444577</v>
      </c>
      <c r="N29" s="925" t="n">
        <v>12.9950135606354</v>
      </c>
      <c r="O29" s="925" t="n">
        <v>12.8945528808208</v>
      </c>
      <c r="P29" s="925" t="n">
        <v>12.7956725934333</v>
      </c>
      <c r="Q29" s="947" t="n">
        <v>1.00530904543369</v>
      </c>
      <c r="R29" s="838"/>
      <c r="S29" s="838"/>
      <c r="T29" s="0"/>
      <c r="U29" s="0"/>
      <c r="V29" s="0"/>
    </row>
    <row r="30" s="944" customFormat="true" ht="20.1" hidden="false" customHeight="true" outlineLevel="0" collapsed="false">
      <c r="A30" s="946" t="s">
        <v>404</v>
      </c>
      <c r="B30" s="925" t="n">
        <v>82.0624</v>
      </c>
      <c r="C30" s="925" t="n">
        <v>4.75382003395586</v>
      </c>
      <c r="D30" s="925" t="n">
        <v>47.3314175918019</v>
      </c>
      <c r="E30" s="925" t="n">
        <v>26.6424939130435</v>
      </c>
      <c r="F30" s="925" t="n">
        <v>35.4213674939952</v>
      </c>
      <c r="G30" s="925" t="n">
        <v>39.8258504837291</v>
      </c>
      <c r="H30" s="925" t="n">
        <v>33.9115610561056</v>
      </c>
      <c r="I30" s="925" t="n">
        <v>30.5956830122592</v>
      </c>
      <c r="J30" s="925" t="n">
        <v>37.4533975903615</v>
      </c>
      <c r="K30" s="925" t="n">
        <v>39.9104063324538</v>
      </c>
      <c r="L30" s="925" t="n">
        <v>39.5748880931065</v>
      </c>
      <c r="M30" s="925" t="n">
        <v>38.5962469135802</v>
      </c>
      <c r="N30" s="925" t="n">
        <v>41.4080421340629</v>
      </c>
      <c r="O30" s="925" t="n">
        <v>41.9124433639948</v>
      </c>
      <c r="P30" s="925" t="n">
        <v>42.6930784872521</v>
      </c>
      <c r="Q30" s="947" t="n">
        <v>3.3542385261304</v>
      </c>
      <c r="R30" s="838"/>
      <c r="S30" s="838"/>
      <c r="T30" s="0"/>
      <c r="U30" s="0"/>
      <c r="V30" s="0"/>
    </row>
    <row r="31" s="944" customFormat="true" ht="20.1" hidden="false" customHeight="true" outlineLevel="0" collapsed="false">
      <c r="A31" s="946" t="s">
        <v>405</v>
      </c>
      <c r="B31" s="925" t="n">
        <v>43.962</v>
      </c>
      <c r="C31" s="925" t="n">
        <v>2.54668930390492</v>
      </c>
      <c r="D31" s="925" t="n">
        <v>24.47584082535</v>
      </c>
      <c r="E31" s="925" t="n">
        <v>18.7144034212402</v>
      </c>
      <c r="F31" s="925" t="n">
        <v>19.7977192386132</v>
      </c>
      <c r="G31" s="925" t="n">
        <v>19.4504318181818</v>
      </c>
      <c r="H31" s="925" t="n">
        <v>20.1669542857143</v>
      </c>
      <c r="I31" s="925" t="n">
        <v>25.5545927152318</v>
      </c>
      <c r="J31" s="925" t="n">
        <v>24.4931997196917</v>
      </c>
      <c r="K31" s="925" t="n">
        <v>26.6358038692462</v>
      </c>
      <c r="L31" s="925" t="n">
        <v>27.3459166115156</v>
      </c>
      <c r="M31" s="925" t="n">
        <v>27.381598937583</v>
      </c>
      <c r="N31" s="925" t="n">
        <v>28.5938139101249</v>
      </c>
      <c r="O31" s="925" t="n">
        <v>29.2901806625578</v>
      </c>
      <c r="P31" s="925" t="n">
        <v>29.9879025817556</v>
      </c>
      <c r="Q31" s="947" t="n">
        <v>2.35603947341498</v>
      </c>
      <c r="R31" s="838"/>
      <c r="S31" s="838"/>
      <c r="T31" s="0"/>
      <c r="U31" s="0"/>
      <c r="V31" s="0"/>
    </row>
    <row r="32" s="944" customFormat="true" ht="20.1" hidden="false" customHeight="true" outlineLevel="0" collapsed="false">
      <c r="A32" s="946" t="s">
        <v>406</v>
      </c>
      <c r="B32" s="925" t="n">
        <v>0</v>
      </c>
      <c r="C32" s="940" t="n">
        <v>0</v>
      </c>
      <c r="D32" s="925" t="n">
        <v>9.07270480549199</v>
      </c>
      <c r="E32" s="925" t="n">
        <v>14.4010144927536</v>
      </c>
      <c r="F32" s="925" t="n">
        <v>17.9777631578947</v>
      </c>
      <c r="G32" s="925" t="n">
        <v>12.6449581589958</v>
      </c>
      <c r="H32" s="925" t="n">
        <v>6.72107407407407</v>
      </c>
      <c r="I32" s="925" t="n">
        <v>4.31446153846154</v>
      </c>
      <c r="J32" s="925" t="n">
        <v>7.93542857142857</v>
      </c>
      <c r="K32" s="925" t="n">
        <v>8.63895652173913</v>
      </c>
      <c r="L32" s="925" t="n">
        <v>6.87377777777778</v>
      </c>
      <c r="M32" s="925" t="n">
        <v>7.56928571428571</v>
      </c>
      <c r="N32" s="925" t="n">
        <v>7.39338723404255</v>
      </c>
      <c r="O32" s="925" t="n">
        <v>7.10892146596859</v>
      </c>
      <c r="P32" s="925" t="n">
        <v>7.19502103125</v>
      </c>
      <c r="Q32" s="947" t="n">
        <v>0.565286402257065</v>
      </c>
      <c r="R32" s="838"/>
      <c r="S32" s="838"/>
      <c r="T32" s="0"/>
      <c r="U32" s="0"/>
      <c r="V32" s="0"/>
    </row>
    <row r="33" s="944" customFormat="true" ht="20.1" hidden="false" customHeight="true" outlineLevel="0" collapsed="false">
      <c r="A33" s="946" t="s">
        <v>407</v>
      </c>
      <c r="B33" s="925" t="n">
        <v>2.9308</v>
      </c>
      <c r="C33" s="940" t="n">
        <v>0.169779286926995</v>
      </c>
      <c r="D33" s="925" t="n">
        <v>0</v>
      </c>
      <c r="E33" s="925" t="n">
        <v>0</v>
      </c>
      <c r="F33" s="925" t="n">
        <v>0</v>
      </c>
      <c r="G33" s="925" t="n">
        <v>0</v>
      </c>
      <c r="H33" s="925" t="n">
        <v>0</v>
      </c>
      <c r="I33" s="925" t="n">
        <v>0</v>
      </c>
      <c r="J33" s="925" t="n">
        <v>0</v>
      </c>
      <c r="K33" s="925" t="n">
        <v>0</v>
      </c>
      <c r="L33" s="925" t="n">
        <v>0</v>
      </c>
      <c r="M33" s="925" t="n">
        <v>0</v>
      </c>
      <c r="N33" s="925" t="n">
        <v>0</v>
      </c>
      <c r="O33" s="925" t="n">
        <v>0</v>
      </c>
      <c r="P33" s="925" t="n">
        <v>0</v>
      </c>
      <c r="Q33" s="947" t="n">
        <v>0</v>
      </c>
      <c r="R33" s="838"/>
      <c r="S33" s="838"/>
      <c r="T33" s="0"/>
      <c r="U33" s="0"/>
      <c r="V33" s="0"/>
    </row>
    <row r="34" s="944" customFormat="true" ht="20.1" hidden="false" customHeight="true" outlineLevel="0" collapsed="false">
      <c r="A34" s="946" t="s">
        <v>408</v>
      </c>
      <c r="B34" s="925"/>
      <c r="C34" s="940"/>
      <c r="D34" s="925" t="n">
        <v>1.25270588235294</v>
      </c>
      <c r="E34" s="925" t="n">
        <v>1.32712195121951</v>
      </c>
      <c r="F34" s="925" t="n">
        <v>5.06794871794872</v>
      </c>
      <c r="G34" s="925" t="n">
        <v>5.8582265625</v>
      </c>
      <c r="H34" s="925" t="n">
        <v>11.5567883211679</v>
      </c>
      <c r="I34" s="925" t="n">
        <v>9.37516666666667</v>
      </c>
      <c r="J34" s="925" t="n">
        <v>8.9848</v>
      </c>
      <c r="K34" s="925" t="n">
        <v>10.7397142857143</v>
      </c>
      <c r="L34" s="925" t="n">
        <v>8.97037037037037</v>
      </c>
      <c r="M34" s="925" t="n">
        <v>11.9043305084746</v>
      </c>
      <c r="N34" s="925" t="n">
        <v>13.5909018245004</v>
      </c>
      <c r="O34" s="925" t="n">
        <v>14.9068713592233</v>
      </c>
      <c r="P34" s="925" t="n">
        <v>17.8025652522018</v>
      </c>
      <c r="Q34" s="947" t="n">
        <v>1.39868223020544</v>
      </c>
      <c r="R34" s="838"/>
      <c r="S34" s="838"/>
      <c r="T34" s="0"/>
      <c r="U34" s="0"/>
      <c r="V34" s="0"/>
    </row>
    <row r="35" s="944" customFormat="true" ht="20.1" hidden="false" customHeight="true" outlineLevel="0" collapsed="false">
      <c r="A35" s="946" t="s">
        <v>409</v>
      </c>
      <c r="B35" s="925" t="n">
        <v>2.9308</v>
      </c>
      <c r="C35" s="940" t="n">
        <v>0.169779286926995</v>
      </c>
      <c r="D35" s="925" t="n">
        <v>0</v>
      </c>
      <c r="E35" s="925" t="n">
        <v>0</v>
      </c>
      <c r="F35" s="925" t="n">
        <v>0</v>
      </c>
      <c r="G35" s="925" t="n">
        <v>0</v>
      </c>
      <c r="H35" s="925" t="n">
        <v>0</v>
      </c>
      <c r="I35" s="925" t="n">
        <v>0</v>
      </c>
      <c r="J35" s="925" t="n">
        <v>0</v>
      </c>
      <c r="K35" s="925" t="n">
        <v>0</v>
      </c>
      <c r="L35" s="925" t="n">
        <v>0</v>
      </c>
      <c r="M35" s="925" t="n">
        <v>0</v>
      </c>
      <c r="N35" s="925" t="n">
        <v>0</v>
      </c>
      <c r="O35" s="925" t="n">
        <v>0</v>
      </c>
      <c r="P35" s="925" t="n">
        <v>0</v>
      </c>
      <c r="Q35" s="947"/>
      <c r="R35" s="838"/>
      <c r="S35" s="838"/>
      <c r="T35" s="0"/>
      <c r="U35" s="0"/>
      <c r="V35" s="0"/>
    </row>
    <row r="36" s="954" customFormat="true" ht="20.1" hidden="false" customHeight="true" outlineLevel="0" collapsed="false">
      <c r="A36" s="914" t="s">
        <v>413</v>
      </c>
      <c r="B36" s="950"/>
      <c r="C36" s="950"/>
      <c r="D36" s="950" t="n">
        <v>10.4097816263459</v>
      </c>
      <c r="E36" s="950" t="n">
        <v>13.2060861867427</v>
      </c>
      <c r="F36" s="950" t="n">
        <v>13.9028035159603</v>
      </c>
      <c r="G36" s="950" t="n">
        <v>13.5692727172783</v>
      </c>
      <c r="H36" s="950" t="n">
        <v>13.8964818859029</v>
      </c>
      <c r="I36" s="950" t="n">
        <v>13.3173343443013</v>
      </c>
      <c r="J36" s="950" t="n">
        <v>12.9665310531112</v>
      </c>
      <c r="K36" s="950" t="n">
        <v>13.675114632857</v>
      </c>
      <c r="L36" s="950" t="n">
        <v>14.0324721217784</v>
      </c>
      <c r="M36" s="950" t="n">
        <v>13.9413597216074</v>
      </c>
      <c r="N36" s="950" t="n">
        <v>14.5978684442447</v>
      </c>
      <c r="O36" s="950" t="n">
        <v>14.8965868201155</v>
      </c>
      <c r="P36" s="950" t="n">
        <v>15.3944169844575</v>
      </c>
      <c r="Q36" s="952" t="n">
        <v>1.20948285685235</v>
      </c>
      <c r="R36" s="838"/>
      <c r="S36" s="838"/>
      <c r="T36" s="838"/>
      <c r="U36" s="838"/>
      <c r="V36" s="838"/>
    </row>
    <row r="37" s="921" customFormat="true" ht="20.1" hidden="false" customHeight="true" outlineLevel="0" collapsed="false">
      <c r="A37" s="971" t="s">
        <v>404</v>
      </c>
      <c r="B37" s="972"/>
      <c r="C37" s="950"/>
      <c r="D37" s="972" t="n">
        <v>2.49112724167378</v>
      </c>
      <c r="E37" s="972" t="n">
        <v>2.04942260869565</v>
      </c>
      <c r="F37" s="972" t="n">
        <v>2.38413050440352</v>
      </c>
      <c r="G37" s="972" t="n">
        <v>2.40328408091469</v>
      </c>
      <c r="H37" s="972" t="n">
        <v>2.10071617161716</v>
      </c>
      <c r="I37" s="972" t="n">
        <v>2.15969527145359</v>
      </c>
      <c r="J37" s="972" t="n">
        <v>2.52090176088971</v>
      </c>
      <c r="K37" s="972" t="n">
        <v>2.51687247141601</v>
      </c>
      <c r="L37" s="972" t="n">
        <v>2.51840196956132</v>
      </c>
      <c r="M37" s="972" t="n">
        <v>2.41226543209877</v>
      </c>
      <c r="N37" s="972" t="n">
        <v>2.50048563611491</v>
      </c>
      <c r="O37" s="972" t="n">
        <v>2.50074244415243</v>
      </c>
      <c r="P37" s="972" t="n">
        <v>2.59957854957507</v>
      </c>
      <c r="Q37" s="918" t="n">
        <v>0.204239348195294</v>
      </c>
      <c r="R37" s="838"/>
      <c r="S37" s="838"/>
      <c r="T37" s="838"/>
      <c r="U37" s="838"/>
      <c r="V37" s="838"/>
    </row>
    <row r="38" s="921" customFormat="true" ht="20.1" hidden="false" customHeight="true" outlineLevel="0" collapsed="false">
      <c r="A38" s="971" t="s">
        <v>405</v>
      </c>
      <c r="B38" s="972"/>
      <c r="C38" s="950"/>
      <c r="D38" s="972" t="n">
        <v>7.91865438467207</v>
      </c>
      <c r="E38" s="972" t="n">
        <v>11.156663578047</v>
      </c>
      <c r="F38" s="972" t="n">
        <v>11.5186730115568</v>
      </c>
      <c r="G38" s="972" t="n">
        <v>11.1659886363636</v>
      </c>
      <c r="H38" s="972" t="n">
        <v>11.7957657142857</v>
      </c>
      <c r="I38" s="972" t="n">
        <v>11.1576390728477</v>
      </c>
      <c r="J38" s="972" t="n">
        <v>10.4456292922214</v>
      </c>
      <c r="K38" s="972" t="n">
        <v>11.158242161441</v>
      </c>
      <c r="L38" s="972" t="n">
        <v>11.5140701522171</v>
      </c>
      <c r="M38" s="972" t="n">
        <v>11.5290942895086</v>
      </c>
      <c r="N38" s="972" t="n">
        <v>12.0973828081298</v>
      </c>
      <c r="O38" s="972" t="n">
        <v>12.395844375963</v>
      </c>
      <c r="P38" s="972" t="n">
        <v>12.7948384348824</v>
      </c>
      <c r="Q38" s="918" t="n">
        <v>1.00524350865706</v>
      </c>
      <c r="R38" s="838"/>
      <c r="S38" s="838"/>
      <c r="T38" s="838"/>
      <c r="U38" s="838"/>
      <c r="V38" s="838"/>
    </row>
    <row r="39" s="945" customFormat="true" ht="20.1" hidden="false" customHeight="true" outlineLevel="0" collapsed="false">
      <c r="A39" s="939" t="s">
        <v>439</v>
      </c>
      <c r="B39" s="940"/>
      <c r="C39" s="940"/>
      <c r="D39" s="940" t="n">
        <v>32.3904316945943</v>
      </c>
      <c r="E39" s="940" t="n">
        <v>33.8298831076265</v>
      </c>
      <c r="F39" s="940" t="n">
        <v>37.0757287559483</v>
      </c>
      <c r="G39" s="940" t="n">
        <v>36.0193181818182</v>
      </c>
      <c r="H39" s="940" t="n">
        <v>37.6703485714286</v>
      </c>
      <c r="I39" s="940" t="n">
        <v>45.7103531854189</v>
      </c>
      <c r="J39" s="940" t="n">
        <v>43.5834224459695</v>
      </c>
      <c r="K39" s="940" t="n">
        <v>47.5121249246786</v>
      </c>
      <c r="L39" s="940" t="n">
        <v>48.9347551646031</v>
      </c>
      <c r="M39" s="940" t="n">
        <v>49.3432600778544</v>
      </c>
      <c r="N39" s="940" t="n">
        <v>51.5890033031209</v>
      </c>
      <c r="O39" s="940" t="n">
        <v>53.0824573889072</v>
      </c>
      <c r="P39" s="940" t="n">
        <v>54.6780629495465</v>
      </c>
      <c r="Q39" s="942" t="n">
        <v>4.2958547796996</v>
      </c>
      <c r="R39" s="838"/>
      <c r="S39" s="838"/>
      <c r="T39" s="0"/>
      <c r="U39" s="0"/>
      <c r="V39" s="0"/>
    </row>
    <row r="40" s="945" customFormat="true" ht="20.1" hidden="false" customHeight="true" outlineLevel="0" collapsed="false">
      <c r="A40" s="946" t="s">
        <v>404</v>
      </c>
      <c r="B40" s="940"/>
      <c r="C40" s="940"/>
      <c r="D40" s="925" t="n">
        <v>0.355875320239112</v>
      </c>
      <c r="E40" s="925" t="n">
        <v>0</v>
      </c>
      <c r="F40" s="925" t="n">
        <v>0</v>
      </c>
      <c r="G40" s="925" t="n">
        <v>0</v>
      </c>
      <c r="H40" s="925" t="n">
        <v>0</v>
      </c>
      <c r="I40" s="925" t="n">
        <v>0.359949211908932</v>
      </c>
      <c r="J40" s="925" t="n">
        <v>0.360128822984245</v>
      </c>
      <c r="K40" s="925" t="n">
        <v>0.359553210202287</v>
      </c>
      <c r="L40" s="925" t="n">
        <v>0.359771709937332</v>
      </c>
      <c r="M40" s="925" t="n">
        <v>0.344609347442681</v>
      </c>
      <c r="N40" s="925" t="n">
        <v>0.400077701778386</v>
      </c>
      <c r="O40" s="925" t="n">
        <v>0.400118791064389</v>
      </c>
      <c r="P40" s="925" t="n">
        <v>0.49991895184136</v>
      </c>
      <c r="Q40" s="947" t="n">
        <v>0.0392767977298642</v>
      </c>
      <c r="R40" s="838"/>
      <c r="S40" s="838"/>
      <c r="T40" s="0"/>
      <c r="U40" s="0"/>
      <c r="V40" s="0"/>
    </row>
    <row r="41" s="944" customFormat="true" ht="20.1" hidden="false" customHeight="true" outlineLevel="0" collapsed="false">
      <c r="A41" s="946" t="s">
        <v>405</v>
      </c>
      <c r="B41" s="925"/>
      <c r="C41" s="940"/>
      <c r="D41" s="925" t="n">
        <v>32.0345563743552</v>
      </c>
      <c r="E41" s="925" t="n">
        <v>33.8298831076265</v>
      </c>
      <c r="F41" s="925" t="n">
        <v>37.0757287559483</v>
      </c>
      <c r="G41" s="925" t="n">
        <v>36.0193181818182</v>
      </c>
      <c r="H41" s="925" t="n">
        <v>37.6703485714286</v>
      </c>
      <c r="I41" s="925" t="n">
        <v>45.3504039735099</v>
      </c>
      <c r="J41" s="925" t="n">
        <v>43.2232936229853</v>
      </c>
      <c r="K41" s="925" t="n">
        <v>47.1525717144763</v>
      </c>
      <c r="L41" s="925" t="n">
        <v>48.5749834546658</v>
      </c>
      <c r="M41" s="925" t="n">
        <v>48.9986507304117</v>
      </c>
      <c r="N41" s="925" t="n">
        <v>51.1889256013425</v>
      </c>
      <c r="O41" s="925" t="n">
        <v>52.6823385978428</v>
      </c>
      <c r="P41" s="925" t="n">
        <v>54.1781439977051</v>
      </c>
      <c r="Q41" s="947" t="n">
        <v>4.25657798196973</v>
      </c>
      <c r="R41" s="838"/>
      <c r="S41" s="838"/>
      <c r="T41" s="0"/>
      <c r="U41" s="0"/>
      <c r="V41" s="0"/>
    </row>
    <row r="42" s="955" customFormat="true" ht="20.1" hidden="false" customHeight="true" outlineLevel="0" collapsed="false">
      <c r="A42" s="939" t="s">
        <v>422</v>
      </c>
      <c r="B42" s="940" t="n">
        <v>328.2496</v>
      </c>
      <c r="C42" s="940" t="n">
        <v>19.0152801358234</v>
      </c>
      <c r="D42" s="940" t="n">
        <v>217.703093971988</v>
      </c>
      <c r="E42" s="940" t="n">
        <v>220.827143924879</v>
      </c>
      <c r="F42" s="940" t="n">
        <v>230.094059213647</v>
      </c>
      <c r="G42" s="940" t="n">
        <v>225.369196544527</v>
      </c>
      <c r="H42" s="940" t="n">
        <v>223.970839719888</v>
      </c>
      <c r="I42" s="940" t="n">
        <v>236.090799595494</v>
      </c>
      <c r="J42" s="940" t="n">
        <v>234.378007919168</v>
      </c>
      <c r="K42" s="940" t="n">
        <v>252.237383832872</v>
      </c>
      <c r="L42" s="940" t="n">
        <v>257.979790557125</v>
      </c>
      <c r="M42" s="940" t="n">
        <v>260.75529969406</v>
      </c>
      <c r="N42" s="940" t="n">
        <v>252.325409626639</v>
      </c>
      <c r="O42" s="940" t="n">
        <v>236.010688818692</v>
      </c>
      <c r="P42" s="940" t="n">
        <v>239.911812519521</v>
      </c>
      <c r="Q42" s="942" t="n">
        <v>18.8489908186648</v>
      </c>
      <c r="R42" s="838"/>
      <c r="S42" s="838"/>
      <c r="T42" s="0"/>
      <c r="U42" s="0"/>
      <c r="V42" s="0"/>
      <c r="W42" s="944"/>
      <c r="X42" s="944"/>
      <c r="Y42" s="944"/>
      <c r="Z42" s="944"/>
      <c r="AA42" s="944"/>
      <c r="AB42" s="944"/>
      <c r="AC42" s="944"/>
      <c r="AD42" s="944"/>
      <c r="AE42" s="944"/>
      <c r="AF42" s="944"/>
      <c r="AG42" s="944"/>
      <c r="AH42" s="944"/>
      <c r="AI42" s="944"/>
      <c r="AJ42" s="944"/>
      <c r="AK42" s="944"/>
      <c r="AL42" s="944"/>
      <c r="AM42" s="944"/>
      <c r="AN42" s="944"/>
      <c r="AO42" s="944"/>
      <c r="AP42" s="944"/>
      <c r="AQ42" s="944"/>
      <c r="AR42" s="944"/>
      <c r="AS42" s="944"/>
      <c r="AT42" s="944"/>
      <c r="AU42" s="944"/>
      <c r="AV42" s="944"/>
    </row>
    <row r="43" s="955" customFormat="true" ht="20.1" hidden="false" customHeight="true" outlineLevel="0" collapsed="false">
      <c r="A43" s="946" t="s">
        <v>403</v>
      </c>
      <c r="B43" s="925" t="n">
        <v>128.9552</v>
      </c>
      <c r="C43" s="925" t="n">
        <v>7.47028862478778</v>
      </c>
      <c r="D43" s="925" t="n">
        <v>107.582127835052</v>
      </c>
      <c r="E43" s="925" t="n">
        <v>111.419862385321</v>
      </c>
      <c r="F43" s="925" t="n">
        <v>109.984120412844</v>
      </c>
      <c r="G43" s="925" t="n">
        <v>111.187957908163</v>
      </c>
      <c r="H43" s="925" t="n">
        <v>104.871656862745</v>
      </c>
      <c r="I43" s="925" t="n">
        <v>100.759384615385</v>
      </c>
      <c r="J43" s="925" t="n">
        <v>105.428645858343</v>
      </c>
      <c r="K43" s="925" t="n">
        <v>114.020328605201</v>
      </c>
      <c r="L43" s="925" t="n">
        <v>117.652146541618</v>
      </c>
      <c r="M43" s="925" t="n">
        <v>117.769498212157</v>
      </c>
      <c r="N43" s="925" t="n">
        <v>121.953204184425</v>
      </c>
      <c r="O43" s="925" t="n">
        <v>124.847260063141</v>
      </c>
      <c r="P43" s="925" t="n">
        <v>127.356928781516</v>
      </c>
      <c r="Q43" s="947" t="n">
        <v>10.0059665928322</v>
      </c>
      <c r="R43" s="838"/>
      <c r="S43" s="838"/>
      <c r="T43" s="0"/>
      <c r="U43" s="0"/>
      <c r="V43" s="0"/>
      <c r="W43" s="944"/>
      <c r="X43" s="944"/>
      <c r="Y43" s="944"/>
      <c r="Z43" s="944"/>
      <c r="AA43" s="944"/>
      <c r="AB43" s="944"/>
      <c r="AC43" s="944"/>
      <c r="AD43" s="944"/>
      <c r="AE43" s="944"/>
      <c r="AF43" s="944"/>
      <c r="AG43" s="944"/>
      <c r="AH43" s="944"/>
      <c r="AI43" s="944"/>
      <c r="AJ43" s="944"/>
      <c r="AK43" s="944"/>
      <c r="AL43" s="944"/>
      <c r="AM43" s="944"/>
      <c r="AN43" s="944"/>
      <c r="AO43" s="944"/>
      <c r="AP43" s="944"/>
      <c r="AQ43" s="944"/>
      <c r="AR43" s="944"/>
      <c r="AS43" s="944"/>
      <c r="AT43" s="944"/>
      <c r="AU43" s="944"/>
      <c r="AV43" s="944"/>
    </row>
    <row r="44" s="955" customFormat="true" ht="20.1" hidden="false" customHeight="true" outlineLevel="0" collapsed="false">
      <c r="A44" s="946" t="s">
        <v>404</v>
      </c>
      <c r="B44" s="925" t="n">
        <v>0</v>
      </c>
      <c r="C44" s="925" t="n">
        <v>0</v>
      </c>
      <c r="D44" s="925" t="n">
        <v>1.77937660119556</v>
      </c>
      <c r="E44" s="925" t="n">
        <v>0</v>
      </c>
      <c r="F44" s="925" t="n">
        <v>2.04354043234588</v>
      </c>
      <c r="G44" s="925" t="n">
        <v>0</v>
      </c>
      <c r="H44" s="925" t="n">
        <v>0</v>
      </c>
      <c r="I44" s="925" t="n">
        <v>0.719898423817863</v>
      </c>
      <c r="J44" s="925" t="n">
        <v>0.720257645968489</v>
      </c>
      <c r="K44" s="925" t="n">
        <v>1.07865963060686</v>
      </c>
      <c r="L44" s="925" t="n">
        <v>0.719543419874664</v>
      </c>
      <c r="M44" s="925" t="n">
        <v>1.03382804232804</v>
      </c>
      <c r="N44" s="925" t="n">
        <v>1.00019425444596</v>
      </c>
      <c r="O44" s="925" t="n">
        <v>1.10032667542707</v>
      </c>
      <c r="P44" s="925" t="n">
        <v>1.19980548441926</v>
      </c>
      <c r="Q44" s="947" t="n">
        <v>0.0942643145516741</v>
      </c>
      <c r="R44" s="838"/>
      <c r="S44" s="838"/>
      <c r="T44" s="0"/>
      <c r="U44" s="0"/>
      <c r="V44" s="0"/>
      <c r="W44" s="944"/>
      <c r="X44" s="944"/>
      <c r="Y44" s="944"/>
      <c r="Z44" s="944"/>
      <c r="AA44" s="944"/>
      <c r="AB44" s="944"/>
      <c r="AC44" s="944"/>
      <c r="AD44" s="944"/>
      <c r="AE44" s="944"/>
      <c r="AF44" s="944"/>
      <c r="AG44" s="944"/>
      <c r="AH44" s="944"/>
      <c r="AI44" s="944"/>
      <c r="AJ44" s="944"/>
      <c r="AK44" s="944"/>
      <c r="AL44" s="944"/>
      <c r="AM44" s="944"/>
      <c r="AN44" s="944"/>
      <c r="AO44" s="944"/>
      <c r="AP44" s="944"/>
      <c r="AQ44" s="944"/>
      <c r="AR44" s="944"/>
      <c r="AS44" s="944"/>
      <c r="AT44" s="944"/>
      <c r="AU44" s="944"/>
      <c r="AV44" s="944"/>
    </row>
    <row r="45" s="956" customFormat="true" ht="20.1" hidden="false" customHeight="true" outlineLevel="0" collapsed="false">
      <c r="A45" s="946" t="s">
        <v>405</v>
      </c>
      <c r="B45" s="925" t="n">
        <v>199.2944</v>
      </c>
      <c r="C45" s="925" t="n">
        <v>11.5449915110357</v>
      </c>
      <c r="D45" s="925" t="n">
        <v>108.341589535741</v>
      </c>
      <c r="E45" s="925" t="n">
        <v>109.407281539558</v>
      </c>
      <c r="F45" s="925" t="n">
        <v>118.066398368457</v>
      </c>
      <c r="G45" s="925" t="n">
        <v>114.181238636364</v>
      </c>
      <c r="H45" s="925" t="n">
        <v>119.099182857143</v>
      </c>
      <c r="I45" s="925" t="n">
        <v>134.611516556291</v>
      </c>
      <c r="J45" s="925" t="n">
        <v>128.229104414856</v>
      </c>
      <c r="K45" s="925" t="n">
        <v>137.138395597065</v>
      </c>
      <c r="L45" s="925" t="n">
        <v>139.608100595632</v>
      </c>
      <c r="M45" s="925" t="n">
        <v>141.951973439575</v>
      </c>
      <c r="N45" s="925" t="n">
        <v>129.372011187768</v>
      </c>
      <c r="O45" s="925" t="n">
        <v>110.063102080123</v>
      </c>
      <c r="P45" s="925" t="n">
        <v>111.355078253586</v>
      </c>
      <c r="Q45" s="947" t="n">
        <v>8.74875991128097</v>
      </c>
      <c r="R45" s="838"/>
      <c r="S45" s="838"/>
      <c r="T45" s="0"/>
      <c r="U45" s="0"/>
      <c r="V45" s="0"/>
      <c r="W45" s="944"/>
      <c r="X45" s="944"/>
      <c r="Y45" s="944"/>
      <c r="Z45" s="944"/>
      <c r="AA45" s="944"/>
      <c r="AB45" s="944"/>
      <c r="AC45" s="944"/>
      <c r="AD45" s="944"/>
      <c r="AE45" s="944"/>
      <c r="AF45" s="944"/>
      <c r="AG45" s="944"/>
      <c r="AH45" s="944"/>
      <c r="AI45" s="944"/>
      <c r="AJ45" s="944"/>
      <c r="AK45" s="944"/>
      <c r="AL45" s="944"/>
      <c r="AM45" s="944"/>
      <c r="AN45" s="944"/>
      <c r="AO45" s="944"/>
      <c r="AP45" s="944"/>
      <c r="AQ45" s="944"/>
      <c r="AR45" s="944"/>
      <c r="AS45" s="944"/>
      <c r="AT45" s="944"/>
      <c r="AU45" s="944"/>
      <c r="AV45" s="944"/>
    </row>
    <row r="46" s="955" customFormat="true" ht="20.1" hidden="false" customHeight="true" outlineLevel="0" collapsed="false">
      <c r="A46" s="994" t="s">
        <v>416</v>
      </c>
      <c r="B46" s="995"/>
      <c r="C46" s="995"/>
      <c r="D46" s="995" t="n">
        <v>74.147400147384</v>
      </c>
      <c r="E46" s="995" t="n">
        <v>80.615891660727</v>
      </c>
      <c r="F46" s="995" t="n">
        <v>82.4305037389531</v>
      </c>
      <c r="G46" s="995" t="n">
        <v>78.8823068181818</v>
      </c>
      <c r="H46" s="995" t="n">
        <v>82.9508685714286</v>
      </c>
      <c r="I46" s="995" t="n">
        <v>88.5412649006623</v>
      </c>
      <c r="J46" s="995" t="n">
        <v>83.9252284512964</v>
      </c>
      <c r="K46" s="995" t="n">
        <v>87.8261641094062</v>
      </c>
      <c r="L46" s="995" t="n">
        <v>89.2340436796823</v>
      </c>
      <c r="M46" s="995" t="n">
        <v>92.232754316069</v>
      </c>
      <c r="N46" s="995" t="n">
        <v>94.979451799366</v>
      </c>
      <c r="O46" s="995" t="n">
        <v>97.5672912172573</v>
      </c>
      <c r="P46" s="995" t="n">
        <v>100.459473648881</v>
      </c>
      <c r="Q46" s="942" t="n">
        <v>7.89273223594019</v>
      </c>
      <c r="R46" s="838"/>
      <c r="S46" s="838"/>
      <c r="T46" s="0"/>
      <c r="U46" s="0"/>
      <c r="V46" s="0"/>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c r="AU46" s="945"/>
      <c r="AV46" s="945"/>
    </row>
    <row r="47" s="945" customFormat="true" ht="20.1" hidden="false" customHeight="true" outlineLevel="0" collapsed="false">
      <c r="A47" s="996" t="s">
        <v>423</v>
      </c>
      <c r="B47" s="984" t="n">
        <v>93.7856</v>
      </c>
      <c r="C47" s="984" t="n">
        <v>5.43293718166384</v>
      </c>
      <c r="D47" s="984" t="n">
        <v>200.48593146647</v>
      </c>
      <c r="E47" s="984" t="n">
        <v>208.37768424804</v>
      </c>
      <c r="F47" s="984" t="n">
        <v>219.934662814412</v>
      </c>
      <c r="G47" s="984" t="n">
        <v>212.153784090909</v>
      </c>
      <c r="H47" s="984" t="n">
        <v>222.597514285714</v>
      </c>
      <c r="I47" s="984" t="n">
        <v>194.718798013245</v>
      </c>
      <c r="J47" s="984" t="n">
        <v>185.499968465312</v>
      </c>
      <c r="K47" s="984" t="n">
        <v>187.530456971314</v>
      </c>
      <c r="L47" s="984" t="n">
        <v>183.50549305096</v>
      </c>
      <c r="M47" s="984" t="n">
        <v>176.178972111554</v>
      </c>
      <c r="N47" s="984" t="n">
        <v>173.062559015476</v>
      </c>
      <c r="O47" s="984" t="n">
        <v>168.443530431433</v>
      </c>
      <c r="P47" s="984" t="n">
        <v>163.733948096386</v>
      </c>
      <c r="Q47" s="997" t="n">
        <v>12.8639755248458</v>
      </c>
      <c r="R47" s="838"/>
      <c r="S47" s="838"/>
      <c r="T47" s="0"/>
      <c r="U47" s="0"/>
      <c r="V47" s="0"/>
      <c r="W47" s="944"/>
      <c r="X47" s="944"/>
      <c r="Y47" s="944"/>
      <c r="Z47" s="944"/>
      <c r="AA47" s="944"/>
      <c r="AB47" s="944"/>
      <c r="AC47" s="944"/>
      <c r="AD47" s="944"/>
      <c r="AE47" s="944"/>
      <c r="AF47" s="944"/>
      <c r="AG47" s="944"/>
      <c r="AH47" s="944"/>
      <c r="AI47" s="944"/>
      <c r="AJ47" s="944"/>
      <c r="AK47" s="944"/>
      <c r="AL47" s="944"/>
      <c r="AM47" s="944"/>
      <c r="AN47" s="944"/>
      <c r="AO47" s="944"/>
      <c r="AP47" s="944"/>
      <c r="AQ47" s="944"/>
      <c r="AR47" s="944"/>
      <c r="AS47" s="944"/>
      <c r="AT47" s="944"/>
      <c r="AU47" s="944"/>
      <c r="AV47" s="944"/>
    </row>
    <row r="48" customFormat="false" ht="8.25" hidden="false" customHeight="true" outlineLevel="0" collapsed="false">
      <c r="A48" s="961"/>
      <c r="B48" s="962"/>
      <c r="C48" s="962"/>
      <c r="D48" s="962"/>
      <c r="E48" s="962"/>
      <c r="F48" s="962"/>
      <c r="G48" s="962"/>
      <c r="H48" s="962"/>
      <c r="I48" s="962"/>
      <c r="J48" s="962"/>
      <c r="K48" s="962"/>
      <c r="L48" s="962"/>
      <c r="M48" s="962"/>
      <c r="N48" s="962"/>
      <c r="O48" s="962"/>
      <c r="P48" s="962"/>
      <c r="Q48" s="962"/>
      <c r="T48" s="0"/>
      <c r="U48" s="0"/>
      <c r="V48" s="0"/>
    </row>
    <row r="49" s="872" customFormat="true" ht="20.1" hidden="false" customHeight="true" outlineLevel="0" collapsed="false">
      <c r="A49" s="864" t="s">
        <v>440</v>
      </c>
      <c r="B49" s="864"/>
      <c r="C49" s="864"/>
      <c r="D49" s="864"/>
      <c r="E49" s="864"/>
      <c r="F49" s="864"/>
      <c r="G49" s="864"/>
      <c r="H49" s="864"/>
      <c r="I49" s="864"/>
      <c r="J49" s="864"/>
      <c r="K49" s="864"/>
      <c r="L49" s="864"/>
      <c r="M49" s="864"/>
      <c r="N49" s="864"/>
      <c r="O49" s="864"/>
      <c r="P49" s="864"/>
      <c r="Q49" s="864"/>
      <c r="R49" s="838"/>
      <c r="S49" s="838"/>
      <c r="T49" s="0"/>
      <c r="U49" s="0"/>
      <c r="V49" s="0"/>
    </row>
    <row r="50" s="905" customFormat="true" ht="20.1" hidden="false" customHeight="true" outlineLevel="0" collapsed="false">
      <c r="A50" s="901" t="s">
        <v>427</v>
      </c>
      <c r="B50" s="902" t="n">
        <v>3012.8624</v>
      </c>
      <c r="C50" s="902" t="n">
        <v>100</v>
      </c>
      <c r="D50" s="902" t="n">
        <v>2558.142</v>
      </c>
      <c r="E50" s="902" t="n">
        <v>2477.718</v>
      </c>
      <c r="F50" s="902" t="n">
        <v>2675.664</v>
      </c>
      <c r="G50" s="902" t="n">
        <v>2333.445</v>
      </c>
      <c r="H50" s="902" t="n">
        <v>2427.458</v>
      </c>
      <c r="I50" s="902" t="n">
        <v>2555.97</v>
      </c>
      <c r="J50" s="902" t="n">
        <v>2188.04</v>
      </c>
      <c r="K50" s="902" t="n">
        <v>2301.657</v>
      </c>
      <c r="L50" s="902" t="n">
        <v>2376.268</v>
      </c>
      <c r="M50" s="902" t="n">
        <v>2342.306</v>
      </c>
      <c r="N50" s="902" t="n">
        <v>2319.901</v>
      </c>
      <c r="O50" s="902" t="n">
        <v>2424.811</v>
      </c>
      <c r="P50" s="902" t="n">
        <v>2411.406791</v>
      </c>
      <c r="Q50" s="903" t="n">
        <v>100</v>
      </c>
      <c r="R50" s="953"/>
      <c r="S50" s="838"/>
      <c r="T50" s="0"/>
      <c r="U50" s="0"/>
      <c r="V50" s="0"/>
      <c r="W50" s="0"/>
      <c r="X50" s="872"/>
      <c r="Y50" s="872"/>
      <c r="Z50" s="872"/>
      <c r="AA50" s="872"/>
      <c r="AB50" s="872"/>
      <c r="AC50" s="872"/>
      <c r="AD50" s="872"/>
      <c r="AE50" s="872"/>
      <c r="AF50" s="872"/>
      <c r="AG50" s="872"/>
      <c r="AH50" s="872"/>
      <c r="AI50" s="872"/>
      <c r="AJ50" s="872"/>
      <c r="AK50" s="872"/>
      <c r="AL50" s="872"/>
      <c r="AM50" s="872"/>
      <c r="AN50" s="872"/>
      <c r="AO50" s="872"/>
      <c r="AP50" s="872"/>
      <c r="AQ50" s="872"/>
      <c r="AR50" s="872"/>
      <c r="AS50" s="872"/>
      <c r="AT50" s="872"/>
      <c r="AU50" s="872"/>
      <c r="AV50" s="872"/>
      <c r="AW50" s="872"/>
    </row>
    <row r="51" s="945" customFormat="true" ht="20.1" hidden="false" customHeight="true" outlineLevel="0" collapsed="false">
      <c r="A51" s="939" t="s">
        <v>402</v>
      </c>
      <c r="B51" s="940" t="n">
        <v>2368.0864</v>
      </c>
      <c r="C51" s="940" t="n">
        <v>78.5992217898833</v>
      </c>
      <c r="D51" s="940" t="n">
        <v>1833.57963751854</v>
      </c>
      <c r="E51" s="940" t="n">
        <v>1760.56235660671</v>
      </c>
      <c r="F51" s="940" t="n">
        <v>1897.21322683014</v>
      </c>
      <c r="G51" s="940" t="n">
        <v>1556.41119806448</v>
      </c>
      <c r="H51" s="940" t="n">
        <v>1651.23362384537</v>
      </c>
      <c r="I51" s="940" t="n">
        <v>1813.40920582421</v>
      </c>
      <c r="J51" s="940" t="n">
        <v>1468.95178576303</v>
      </c>
      <c r="K51" s="940" t="n">
        <v>1585.59314573057</v>
      </c>
      <c r="L51" s="940" t="n">
        <v>1653.80121491483</v>
      </c>
      <c r="M51" s="940" t="n">
        <v>1603.15359055529</v>
      </c>
      <c r="N51" s="940" t="n">
        <v>1568.04472587121</v>
      </c>
      <c r="O51" s="940" t="n">
        <v>1658.39698598394</v>
      </c>
      <c r="P51" s="940" t="n">
        <v>1645.92409097714</v>
      </c>
      <c r="Q51" s="942" t="n">
        <v>68.2557624503739</v>
      </c>
      <c r="R51" s="998"/>
      <c r="S51" s="953"/>
      <c r="T51" s="0"/>
      <c r="U51" s="0"/>
      <c r="V51" s="0"/>
      <c r="W51" s="480"/>
      <c r="X51" s="944"/>
      <c r="Y51" s="944"/>
      <c r="Z51" s="944"/>
      <c r="AA51" s="944"/>
      <c r="AB51" s="944"/>
      <c r="AC51" s="944"/>
      <c r="AD51" s="944"/>
      <c r="AE51" s="944"/>
      <c r="AF51" s="944"/>
      <c r="AG51" s="944"/>
      <c r="AH51" s="944"/>
      <c r="AI51" s="944"/>
      <c r="AJ51" s="944"/>
      <c r="AK51" s="944"/>
      <c r="AL51" s="944"/>
      <c r="AM51" s="944"/>
      <c r="AN51" s="944"/>
      <c r="AO51" s="944"/>
      <c r="AP51" s="944"/>
      <c r="AQ51" s="944"/>
      <c r="AR51" s="944"/>
      <c r="AS51" s="944"/>
      <c r="AT51" s="944"/>
      <c r="AU51" s="944"/>
      <c r="AV51" s="944"/>
      <c r="AW51" s="944"/>
    </row>
    <row r="52" s="944" customFormat="true" ht="20.1" hidden="false" customHeight="true" outlineLevel="0" collapsed="false">
      <c r="A52" s="946" t="s">
        <v>403</v>
      </c>
      <c r="B52" s="925" t="n">
        <v>861.6552</v>
      </c>
      <c r="C52" s="925" t="n">
        <v>28.5992217898833</v>
      </c>
      <c r="D52" s="925" t="n">
        <v>584.379783633842</v>
      </c>
      <c r="E52" s="925" t="n">
        <v>510.554175363098</v>
      </c>
      <c r="F52" s="925" t="n">
        <v>503.73595421367</v>
      </c>
      <c r="G52" s="925" t="n">
        <v>408.536561077844</v>
      </c>
      <c r="H52" s="925" t="n">
        <v>445.679510663507</v>
      </c>
      <c r="I52" s="925" t="n">
        <v>515.191404778157</v>
      </c>
      <c r="J52" s="925" t="n">
        <v>423.003593320651</v>
      </c>
      <c r="K52" s="925" t="n">
        <v>419.947002167787</v>
      </c>
      <c r="L52" s="925" t="n">
        <v>413.701107981221</v>
      </c>
      <c r="M52" s="925" t="n">
        <v>403.13451677405</v>
      </c>
      <c r="N52" s="925" t="n">
        <v>358.587261538462</v>
      </c>
      <c r="O52" s="925" t="n">
        <v>414.937614137484</v>
      </c>
      <c r="P52" s="925" t="n">
        <v>426.531765821975</v>
      </c>
      <c r="Q52" s="947" t="n">
        <v>17.6880884392423</v>
      </c>
      <c r="R52" s="919"/>
      <c r="S52" s="838"/>
      <c r="T52" s="0"/>
      <c r="U52" s="0"/>
      <c r="V52" s="0"/>
      <c r="W52" s="0"/>
    </row>
    <row r="53" s="944" customFormat="true" ht="20.1" hidden="false" customHeight="true" outlineLevel="0" collapsed="false">
      <c r="A53" s="946" t="s">
        <v>438</v>
      </c>
      <c r="B53" s="925" t="n">
        <v>32.2388</v>
      </c>
      <c r="C53" s="925" t="n">
        <v>1.07003891050584</v>
      </c>
      <c r="D53" s="925" t="s">
        <v>4</v>
      </c>
      <c r="E53" s="925" t="s">
        <v>4</v>
      </c>
      <c r="F53" s="925" t="s">
        <v>4</v>
      </c>
      <c r="G53" s="925" t="s">
        <v>4</v>
      </c>
      <c r="H53" s="925" t="s">
        <v>4</v>
      </c>
      <c r="I53" s="925" t="s">
        <v>4</v>
      </c>
      <c r="J53" s="925" t="s">
        <v>4</v>
      </c>
      <c r="K53" s="925" t="s">
        <v>4</v>
      </c>
      <c r="L53" s="925" t="s">
        <v>4</v>
      </c>
      <c r="M53" s="925" t="s">
        <v>4</v>
      </c>
      <c r="N53" s="925" t="s">
        <v>4</v>
      </c>
      <c r="O53" s="925" t="s">
        <v>4</v>
      </c>
      <c r="P53" s="925" t="s">
        <v>4</v>
      </c>
      <c r="Q53" s="947"/>
      <c r="R53" s="919"/>
      <c r="S53" s="838"/>
      <c r="T53" s="0"/>
      <c r="U53" s="0"/>
      <c r="V53" s="0"/>
      <c r="W53" s="0"/>
    </row>
    <row r="54" s="944" customFormat="true" ht="20.1" hidden="false" customHeight="true" outlineLevel="0" collapsed="false">
      <c r="A54" s="946" t="s">
        <v>404</v>
      </c>
      <c r="B54" s="925" t="n">
        <v>1028.7108</v>
      </c>
      <c r="C54" s="925" t="n">
        <v>34.1439688715953</v>
      </c>
      <c r="D54" s="925" t="n">
        <v>778.162883453849</v>
      </c>
      <c r="E54" s="925" t="n">
        <v>755.308950016159</v>
      </c>
      <c r="F54" s="925" t="n">
        <v>839.155307132317</v>
      </c>
      <c r="G54" s="925" t="n">
        <v>663.359194700733</v>
      </c>
      <c r="H54" s="925" t="n">
        <v>734.455239388795</v>
      </c>
      <c r="I54" s="925" t="n">
        <v>788.12249353069</v>
      </c>
      <c r="J54" s="925" t="n">
        <v>620.983682005238</v>
      </c>
      <c r="K54" s="925" t="n">
        <v>698.456067727735</v>
      </c>
      <c r="L54" s="925" t="n">
        <v>740.620132145509</v>
      </c>
      <c r="M54" s="925" t="n">
        <v>708.927568988173</v>
      </c>
      <c r="N54" s="925" t="n">
        <v>725.555229996862</v>
      </c>
      <c r="O54" s="925" t="n">
        <v>724.59036571369</v>
      </c>
      <c r="P54" s="925" t="n">
        <v>715.663657001585</v>
      </c>
      <c r="Q54" s="947" t="n">
        <v>29.6782633138726</v>
      </c>
      <c r="R54" s="919"/>
      <c r="S54" s="838"/>
      <c r="T54" s="0"/>
      <c r="U54" s="0"/>
      <c r="V54" s="0"/>
      <c r="W54" s="0"/>
    </row>
    <row r="55" s="944" customFormat="true" ht="20.1" hidden="false" customHeight="true" outlineLevel="0" collapsed="false">
      <c r="A55" s="946" t="s">
        <v>405</v>
      </c>
      <c r="B55" s="925" t="n">
        <v>96.7164</v>
      </c>
      <c r="C55" s="925" t="n">
        <v>3.21011673151751</v>
      </c>
      <c r="D55" s="925" t="n">
        <v>60.1604125347084</v>
      </c>
      <c r="E55" s="925" t="n">
        <v>55.6133173652695</v>
      </c>
      <c r="F55" s="925" t="n">
        <v>40.917646597372</v>
      </c>
      <c r="G55" s="925" t="n">
        <v>32.8040024405125</v>
      </c>
      <c r="H55" s="925" t="n">
        <v>31.3936347050476</v>
      </c>
      <c r="I55" s="925" t="n">
        <v>33.7068845760981</v>
      </c>
      <c r="J55" s="925" t="n">
        <v>32.7943811563169</v>
      </c>
      <c r="K55" s="925" t="n">
        <v>32.2083419689119</v>
      </c>
      <c r="L55" s="925" t="n">
        <v>30.4013174431203</v>
      </c>
      <c r="M55" s="925" t="n">
        <v>29.50127843987</v>
      </c>
      <c r="N55" s="925" t="n">
        <v>26.5034891375905</v>
      </c>
      <c r="O55" s="925" t="n">
        <v>26.7011801104972</v>
      </c>
      <c r="P55" s="925" t="n">
        <v>26.6951082460212</v>
      </c>
      <c r="Q55" s="947" t="n">
        <v>1.10703462997842</v>
      </c>
      <c r="R55" s="919"/>
      <c r="S55" s="838"/>
      <c r="T55" s="0"/>
      <c r="U55" s="0"/>
      <c r="V55" s="0"/>
      <c r="W55" s="0"/>
    </row>
    <row r="56" s="944" customFormat="true" ht="20.1" hidden="false" customHeight="true" outlineLevel="0" collapsed="false">
      <c r="A56" s="946" t="s">
        <v>406</v>
      </c>
      <c r="B56" s="925" t="n">
        <v>155.3324</v>
      </c>
      <c r="C56" s="925" t="n">
        <v>5.1556420233463</v>
      </c>
      <c r="D56" s="925" t="n">
        <v>151.253900060938</v>
      </c>
      <c r="E56" s="925" t="n">
        <v>161.737583333333</v>
      </c>
      <c r="F56" s="925" t="n">
        <v>171.814513199578</v>
      </c>
      <c r="G56" s="925" t="n">
        <v>145.441593426659</v>
      </c>
      <c r="H56" s="925" t="n">
        <v>152.573648148148</v>
      </c>
      <c r="I56" s="925" t="n">
        <v>170.587054742547</v>
      </c>
      <c r="J56" s="925" t="n">
        <v>139.438191780822</v>
      </c>
      <c r="K56" s="925" t="n">
        <v>156.103664319249</v>
      </c>
      <c r="L56" s="925" t="n">
        <v>169.948568341437</v>
      </c>
      <c r="M56" s="925" t="n">
        <v>169.421003773585</v>
      </c>
      <c r="N56" s="925" t="n">
        <v>163.024559151786</v>
      </c>
      <c r="O56" s="925" t="n">
        <v>171.763793466807</v>
      </c>
      <c r="P56" s="925" t="n">
        <v>165.330218142857</v>
      </c>
      <c r="Q56" s="947" t="n">
        <v>6.85617286805</v>
      </c>
      <c r="R56" s="919"/>
      <c r="S56" s="838"/>
      <c r="T56" s="0"/>
      <c r="U56" s="0"/>
      <c r="V56" s="0"/>
      <c r="W56" s="0"/>
    </row>
    <row r="57" s="944" customFormat="true" ht="20.1" hidden="false" customHeight="true" outlineLevel="0" collapsed="false">
      <c r="A57" s="946" t="s">
        <v>407</v>
      </c>
      <c r="B57" s="925" t="n">
        <v>102.578</v>
      </c>
      <c r="C57" s="925" t="n">
        <v>3.40466926070039</v>
      </c>
      <c r="D57" s="925" t="n">
        <v>40.9054899328859</v>
      </c>
      <c r="E57" s="925" t="n">
        <v>37.953</v>
      </c>
      <c r="F57" s="925" t="n">
        <v>53.758</v>
      </c>
      <c r="G57" s="925" t="n">
        <v>58.036</v>
      </c>
      <c r="H57" s="925" t="n">
        <v>30.3064818355641</v>
      </c>
      <c r="I57" s="925" t="n">
        <v>28.455</v>
      </c>
      <c r="J57" s="925" t="n">
        <v>24.096</v>
      </c>
      <c r="K57" s="925" t="n">
        <v>28.606</v>
      </c>
      <c r="L57" s="925" t="n">
        <v>21.78</v>
      </c>
      <c r="M57" s="925" t="n">
        <v>20.989</v>
      </c>
      <c r="N57" s="925" t="n">
        <v>20.674</v>
      </c>
      <c r="O57" s="925" t="n">
        <v>14.482</v>
      </c>
      <c r="P57" s="925" t="n">
        <v>13.23313</v>
      </c>
      <c r="Q57" s="947" t="n">
        <v>0.548772195939296</v>
      </c>
      <c r="R57" s="919"/>
      <c r="S57" s="838"/>
      <c r="T57" s="0"/>
      <c r="U57" s="0"/>
      <c r="V57" s="0"/>
      <c r="W57" s="0"/>
    </row>
    <row r="58" s="944" customFormat="true" ht="20.1" hidden="false" customHeight="true" outlineLevel="0" collapsed="false">
      <c r="A58" s="946" t="s">
        <v>408</v>
      </c>
      <c r="B58" s="925"/>
      <c r="C58" s="925"/>
      <c r="D58" s="925" t="n">
        <v>218.717167902311</v>
      </c>
      <c r="E58" s="925" t="n">
        <v>239.395330528846</v>
      </c>
      <c r="F58" s="925" t="n">
        <v>287.831805687204</v>
      </c>
      <c r="G58" s="925" t="n">
        <v>248.233846418733</v>
      </c>
      <c r="H58" s="925" t="n">
        <v>256.825109104313</v>
      </c>
      <c r="I58" s="925" t="n">
        <v>277.346368196721</v>
      </c>
      <c r="J58" s="925" t="n">
        <v>228.6359375</v>
      </c>
      <c r="K58" s="925" t="n">
        <v>250.272069546891</v>
      </c>
      <c r="L58" s="925" t="n">
        <v>277.350089003547</v>
      </c>
      <c r="M58" s="925" t="n">
        <v>271.180222579608</v>
      </c>
      <c r="N58" s="925" t="n">
        <v>273.700186046512</v>
      </c>
      <c r="O58" s="925" t="n">
        <v>305.922032555459</v>
      </c>
      <c r="P58" s="925" t="n">
        <v>298.470211764706</v>
      </c>
      <c r="Q58" s="947" t="n">
        <v>12.3774310032913</v>
      </c>
      <c r="R58" s="919"/>
      <c r="S58" s="838"/>
      <c r="T58" s="0"/>
      <c r="U58" s="0"/>
      <c r="V58" s="0"/>
      <c r="W58" s="0"/>
    </row>
    <row r="59" s="944" customFormat="true" ht="20.1" hidden="false" customHeight="true" outlineLevel="0" collapsed="false">
      <c r="A59" s="946" t="s">
        <v>409</v>
      </c>
      <c r="B59" s="925" t="n">
        <v>90.8548</v>
      </c>
      <c r="C59" s="925" t="n">
        <v>3.01556420233463</v>
      </c>
      <c r="D59" s="925" t="n">
        <v>0</v>
      </c>
      <c r="E59" s="925" t="n">
        <v>0</v>
      </c>
      <c r="F59" s="925" t="n">
        <v>0</v>
      </c>
      <c r="G59" s="925" t="n">
        <v>0</v>
      </c>
      <c r="H59" s="925" t="n">
        <v>0</v>
      </c>
      <c r="I59" s="925" t="n">
        <v>0</v>
      </c>
      <c r="J59" s="925" t="n">
        <v>0</v>
      </c>
      <c r="K59" s="925" t="n">
        <v>0</v>
      </c>
      <c r="L59" s="925" t="n">
        <v>0</v>
      </c>
      <c r="M59" s="925" t="n">
        <v>0</v>
      </c>
      <c r="N59" s="925" t="n">
        <v>0</v>
      </c>
      <c r="O59" s="925" t="n">
        <v>0</v>
      </c>
      <c r="P59" s="925" t="n">
        <v>0</v>
      </c>
      <c r="Q59" s="947" t="s">
        <v>4</v>
      </c>
      <c r="R59" s="919"/>
      <c r="S59" s="838"/>
      <c r="T59" s="0"/>
      <c r="U59" s="0"/>
      <c r="V59" s="0"/>
      <c r="W59" s="0"/>
    </row>
    <row r="60" s="945" customFormat="true" ht="20.1" hidden="false" customHeight="true" outlineLevel="0" collapsed="false">
      <c r="A60" s="939" t="s">
        <v>410</v>
      </c>
      <c r="B60" s="940" t="n">
        <v>322.388</v>
      </c>
      <c r="C60" s="940" t="n">
        <v>10.7003891050584</v>
      </c>
      <c r="D60" s="940" t="n">
        <v>338.480769569047</v>
      </c>
      <c r="E60" s="940" t="n">
        <v>333.608830353162</v>
      </c>
      <c r="F60" s="940" t="n">
        <v>373.055595535617</v>
      </c>
      <c r="G60" s="940" t="n">
        <v>380.120010237278</v>
      </c>
      <c r="H60" s="940" t="n">
        <v>375.350585911568</v>
      </c>
      <c r="I60" s="940" t="n">
        <v>345.004516609937</v>
      </c>
      <c r="J60" s="940" t="n">
        <v>331.878035770038</v>
      </c>
      <c r="K60" s="940" t="n">
        <v>331.3507906089</v>
      </c>
      <c r="L60" s="940" t="n">
        <v>339.07105116339</v>
      </c>
      <c r="M60" s="940" t="n">
        <v>355.111262419414</v>
      </c>
      <c r="N60" s="940" t="n">
        <v>369.576624950278</v>
      </c>
      <c r="O60" s="940" t="n">
        <v>383.253113840641</v>
      </c>
      <c r="P60" s="940" t="n">
        <v>382.723707140619</v>
      </c>
      <c r="Q60" s="942" t="n">
        <v>15.8713871325669</v>
      </c>
      <c r="R60" s="953"/>
      <c r="S60" s="838"/>
      <c r="T60" s="0"/>
      <c r="U60" s="0"/>
      <c r="V60" s="0"/>
      <c r="W60" s="0"/>
      <c r="X60" s="944"/>
      <c r="Y60" s="944"/>
      <c r="Z60" s="944"/>
      <c r="AA60" s="944"/>
      <c r="AB60" s="944"/>
      <c r="AC60" s="944"/>
      <c r="AD60" s="944"/>
      <c r="AE60" s="944"/>
      <c r="AF60" s="944"/>
      <c r="AG60" s="944"/>
      <c r="AH60" s="944"/>
      <c r="AI60" s="944"/>
      <c r="AJ60" s="944"/>
      <c r="AK60" s="944"/>
      <c r="AL60" s="944"/>
      <c r="AM60" s="944"/>
      <c r="AN60" s="944"/>
      <c r="AO60" s="944"/>
      <c r="AP60" s="944"/>
      <c r="AQ60" s="944"/>
      <c r="AR60" s="944"/>
      <c r="AS60" s="944"/>
      <c r="AT60" s="944"/>
      <c r="AU60" s="944"/>
      <c r="AV60" s="944"/>
      <c r="AW60" s="944"/>
    </row>
    <row r="61" s="945" customFormat="true" ht="20.1" hidden="false" customHeight="true" outlineLevel="0" collapsed="false">
      <c r="A61" s="946" t="s">
        <v>403</v>
      </c>
      <c r="B61" s="925" t="n">
        <v>87.924</v>
      </c>
      <c r="C61" s="925" t="n">
        <v>2.91828793774319</v>
      </c>
      <c r="D61" s="925" t="n">
        <v>90.7156184311913</v>
      </c>
      <c r="E61" s="925" t="n">
        <v>69.2454136632598</v>
      </c>
      <c r="F61" s="925" t="n">
        <v>82.0989913735899</v>
      </c>
      <c r="G61" s="925" t="n">
        <v>84.3059181636727</v>
      </c>
      <c r="H61" s="925" t="n">
        <v>85.1630359399684</v>
      </c>
      <c r="I61" s="925" t="n">
        <v>63.5044960750853</v>
      </c>
      <c r="J61" s="925" t="n">
        <v>67.2960262101036</v>
      </c>
      <c r="K61" s="925" t="n">
        <v>61.5121768913939</v>
      </c>
      <c r="L61" s="925" t="n">
        <v>60.7061408450704</v>
      </c>
      <c r="M61" s="925" t="n">
        <v>66.2066869584537</v>
      </c>
      <c r="N61" s="925" t="n">
        <v>63.2993976923077</v>
      </c>
      <c r="O61" s="925" t="n">
        <v>76.1736750972763</v>
      </c>
      <c r="P61" s="925" t="n">
        <v>78.2597708003774</v>
      </c>
      <c r="Q61" s="947" t="n">
        <v>3.24539895518514</v>
      </c>
      <c r="R61" s="919"/>
      <c r="S61" s="838"/>
      <c r="T61" s="0"/>
      <c r="U61" s="0"/>
      <c r="V61" s="0"/>
      <c r="W61" s="0"/>
      <c r="X61" s="944"/>
      <c r="Y61" s="944"/>
      <c r="Z61" s="944"/>
      <c r="AA61" s="944"/>
      <c r="AB61" s="944"/>
      <c r="AC61" s="944"/>
      <c r="AD61" s="944"/>
      <c r="AE61" s="944"/>
      <c r="AF61" s="944"/>
      <c r="AG61" s="944"/>
      <c r="AH61" s="944"/>
      <c r="AI61" s="944"/>
      <c r="AJ61" s="944"/>
      <c r="AK61" s="944"/>
      <c r="AL61" s="944"/>
      <c r="AM61" s="944"/>
      <c r="AN61" s="944"/>
      <c r="AO61" s="944"/>
      <c r="AP61" s="944"/>
      <c r="AQ61" s="944"/>
      <c r="AR61" s="944"/>
      <c r="AS61" s="944"/>
      <c r="AT61" s="944"/>
      <c r="AU61" s="944"/>
      <c r="AV61" s="944"/>
      <c r="AW61" s="944"/>
    </row>
    <row r="62" s="945" customFormat="true" ht="20.1" hidden="false" customHeight="true" outlineLevel="0" collapsed="false">
      <c r="A62" s="946" t="s">
        <v>404</v>
      </c>
      <c r="B62" s="925" t="n">
        <v>123.0936</v>
      </c>
      <c r="C62" s="925" t="n">
        <v>4.08560311284047</v>
      </c>
      <c r="D62" s="925" t="n">
        <v>159.012849851127</v>
      </c>
      <c r="E62" s="925" t="n">
        <v>170.402019174836</v>
      </c>
      <c r="F62" s="925" t="n">
        <v>173.911462174127</v>
      </c>
      <c r="G62" s="925" t="n">
        <v>178.389026732908</v>
      </c>
      <c r="H62" s="925" t="n">
        <v>178.530715676287</v>
      </c>
      <c r="I62" s="925" t="n">
        <v>173.682919470034</v>
      </c>
      <c r="J62" s="925" t="n">
        <v>156.073509290435</v>
      </c>
      <c r="K62" s="925" t="n">
        <v>159.058202505926</v>
      </c>
      <c r="L62" s="925" t="n">
        <v>167.299158129176</v>
      </c>
      <c r="M62" s="925" t="n">
        <v>176.988374945247</v>
      </c>
      <c r="N62" s="925" t="n">
        <v>190.383691350277</v>
      </c>
      <c r="O62" s="925" t="n">
        <v>196.377988522538</v>
      </c>
      <c r="P62" s="925" t="n">
        <v>193.960402653419</v>
      </c>
      <c r="Q62" s="947" t="n">
        <v>8.04345427645515</v>
      </c>
      <c r="R62" s="919"/>
      <c r="S62" s="838"/>
      <c r="T62" s="0"/>
      <c r="U62" s="0"/>
      <c r="V62" s="0"/>
      <c r="W62" s="0"/>
      <c r="X62" s="944"/>
      <c r="Y62" s="944"/>
      <c r="Z62" s="944"/>
      <c r="AA62" s="944"/>
      <c r="AB62" s="944"/>
      <c r="AC62" s="944"/>
      <c r="AD62" s="944"/>
      <c r="AE62" s="944"/>
      <c r="AF62" s="944"/>
      <c r="AG62" s="944"/>
      <c r="AH62" s="944"/>
      <c r="AI62" s="944"/>
      <c r="AJ62" s="944"/>
      <c r="AK62" s="944"/>
      <c r="AL62" s="944"/>
      <c r="AM62" s="944"/>
      <c r="AN62" s="944"/>
      <c r="AO62" s="944"/>
      <c r="AP62" s="944"/>
      <c r="AQ62" s="944"/>
      <c r="AR62" s="944"/>
      <c r="AS62" s="944"/>
      <c r="AT62" s="944"/>
      <c r="AU62" s="944"/>
      <c r="AV62" s="944"/>
      <c r="AW62" s="944"/>
    </row>
    <row r="63" s="945" customFormat="true" ht="20.1" hidden="false" customHeight="true" outlineLevel="0" collapsed="false">
      <c r="A63" s="946" t="s">
        <v>405</v>
      </c>
      <c r="B63" s="925" t="n">
        <v>82.0624</v>
      </c>
      <c r="C63" s="925" t="n">
        <v>2.72373540856031</v>
      </c>
      <c r="D63" s="925" t="n">
        <v>61.5548591828639</v>
      </c>
      <c r="E63" s="925" t="n">
        <v>68.1163113772455</v>
      </c>
      <c r="F63" s="925" t="n">
        <v>70.6304608746813</v>
      </c>
      <c r="G63" s="925" t="n">
        <v>69.7085051860891</v>
      </c>
      <c r="H63" s="925" t="n">
        <v>68.6860733833367</v>
      </c>
      <c r="I63" s="925" t="n">
        <v>66.2135240040858</v>
      </c>
      <c r="J63" s="925" t="n">
        <v>54.6906295503212</v>
      </c>
      <c r="K63" s="925" t="n">
        <v>54.6141450777202</v>
      </c>
      <c r="L63" s="925" t="n">
        <v>55.6024095341278</v>
      </c>
      <c r="M63" s="925" t="n">
        <v>56.0024268689058</v>
      </c>
      <c r="N63" s="925" t="n">
        <v>55.3072811059908</v>
      </c>
      <c r="O63" s="925" t="n">
        <v>51.5022762430939</v>
      </c>
      <c r="P63" s="925" t="n">
        <v>51.4905645943855</v>
      </c>
      <c r="Q63" s="947" t="n">
        <v>2.13529151475237</v>
      </c>
      <c r="R63" s="919"/>
      <c r="S63" s="838"/>
      <c r="T63" s="0"/>
      <c r="U63" s="0"/>
      <c r="V63" s="0"/>
      <c r="W63" s="0"/>
      <c r="X63" s="944"/>
      <c r="Y63" s="944"/>
      <c r="Z63" s="944"/>
      <c r="AA63" s="944"/>
      <c r="AB63" s="944"/>
      <c r="AC63" s="944"/>
      <c r="AD63" s="944"/>
      <c r="AE63" s="944"/>
      <c r="AF63" s="944"/>
      <c r="AG63" s="944"/>
      <c r="AH63" s="944"/>
      <c r="AI63" s="944"/>
      <c r="AJ63" s="944"/>
      <c r="AK63" s="944"/>
      <c r="AL63" s="944"/>
      <c r="AM63" s="944"/>
      <c r="AN63" s="944"/>
      <c r="AO63" s="944"/>
      <c r="AP63" s="944"/>
      <c r="AQ63" s="944"/>
      <c r="AR63" s="944"/>
      <c r="AS63" s="944"/>
      <c r="AT63" s="944"/>
      <c r="AU63" s="944"/>
      <c r="AV63" s="944"/>
      <c r="AW63" s="944"/>
    </row>
    <row r="64" s="945" customFormat="true" ht="20.1" hidden="false" customHeight="true" outlineLevel="0" collapsed="false">
      <c r="A64" s="946" t="s">
        <v>406</v>
      </c>
      <c r="B64" s="925" t="n">
        <v>20.5156</v>
      </c>
      <c r="C64" s="925" t="n">
        <v>0.680933852140078</v>
      </c>
      <c r="D64" s="925" t="n">
        <v>12.7960999390615</v>
      </c>
      <c r="E64" s="925" t="n">
        <v>14.7034166666667</v>
      </c>
      <c r="F64" s="925" t="n">
        <v>17.6014868004224</v>
      </c>
      <c r="G64" s="925" t="n">
        <v>18.9054065733414</v>
      </c>
      <c r="H64" s="925" t="n">
        <v>18.1823518518518</v>
      </c>
      <c r="I64" s="925" t="n">
        <v>13.8989452574526</v>
      </c>
      <c r="J64" s="925" t="n">
        <v>13.9038082191781</v>
      </c>
      <c r="K64" s="925" t="n">
        <v>14.3003356807512</v>
      </c>
      <c r="L64" s="925" t="n">
        <v>15.0954316585629</v>
      </c>
      <c r="M64" s="925" t="n">
        <v>16.1019962264151</v>
      </c>
      <c r="N64" s="925" t="n">
        <v>16.2024408482143</v>
      </c>
      <c r="O64" s="925" t="n">
        <v>17.9962065331928</v>
      </c>
      <c r="P64" s="925" t="n">
        <v>17.4031808571429</v>
      </c>
      <c r="Q64" s="947" t="n">
        <v>0.721702407163158</v>
      </c>
      <c r="R64" s="919"/>
      <c r="S64" s="838"/>
      <c r="T64" s="0"/>
      <c r="U64" s="0"/>
      <c r="V64" s="0"/>
      <c r="W64" s="0"/>
      <c r="X64" s="944"/>
      <c r="Y64" s="944"/>
      <c r="Z64" s="944"/>
      <c r="AA64" s="944"/>
      <c r="AB64" s="944"/>
      <c r="AC64" s="944"/>
      <c r="AD64" s="944"/>
      <c r="AE64" s="944"/>
      <c r="AF64" s="944"/>
      <c r="AG64" s="944"/>
      <c r="AH64" s="944"/>
      <c r="AI64" s="944"/>
      <c r="AJ64" s="944"/>
      <c r="AK64" s="944"/>
      <c r="AL64" s="944"/>
      <c r="AM64" s="944"/>
      <c r="AN64" s="944"/>
      <c r="AO64" s="944"/>
      <c r="AP64" s="944"/>
      <c r="AQ64" s="944"/>
      <c r="AR64" s="944"/>
      <c r="AS64" s="944"/>
      <c r="AT64" s="944"/>
      <c r="AU64" s="944"/>
      <c r="AV64" s="944"/>
      <c r="AW64" s="944"/>
    </row>
    <row r="65" s="945" customFormat="true" ht="20.1" hidden="false" customHeight="true" outlineLevel="0" collapsed="false">
      <c r="A65" s="946" t="s">
        <v>407</v>
      </c>
      <c r="B65" s="925" t="n">
        <v>2.9308</v>
      </c>
      <c r="C65" s="925" t="n">
        <v>0.0972762645914397</v>
      </c>
      <c r="D65" s="925" t="n">
        <v>3.80051006711409</v>
      </c>
      <c r="E65" s="925" t="n">
        <v>0</v>
      </c>
      <c r="F65" s="925" t="n">
        <v>0</v>
      </c>
      <c r="G65" s="925" t="n">
        <v>0</v>
      </c>
      <c r="H65" s="925" t="n">
        <v>0.772518164435947</v>
      </c>
      <c r="I65" s="925" t="n">
        <v>0</v>
      </c>
      <c r="J65" s="925" t="n">
        <v>0</v>
      </c>
      <c r="K65" s="925" t="n">
        <v>0</v>
      </c>
      <c r="L65" s="925" t="n">
        <v>0</v>
      </c>
      <c r="M65" s="925" t="n">
        <v>0</v>
      </c>
      <c r="N65" s="925" t="n">
        <v>0</v>
      </c>
      <c r="O65" s="925" t="n">
        <v>0</v>
      </c>
      <c r="P65" s="925" t="n">
        <v>0</v>
      </c>
      <c r="Q65" s="947" t="n">
        <v>0</v>
      </c>
      <c r="R65" s="919"/>
      <c r="S65" s="838"/>
      <c r="T65" s="0"/>
      <c r="U65" s="0"/>
      <c r="V65" s="0"/>
      <c r="W65" s="0"/>
      <c r="X65" s="944"/>
      <c r="Y65" s="944"/>
      <c r="Z65" s="944"/>
      <c r="AA65" s="944"/>
      <c r="AB65" s="944"/>
      <c r="AC65" s="944"/>
      <c r="AD65" s="944"/>
      <c r="AE65" s="944"/>
      <c r="AF65" s="944"/>
      <c r="AG65" s="944"/>
      <c r="AH65" s="944"/>
      <c r="AI65" s="944"/>
      <c r="AJ65" s="944"/>
      <c r="AK65" s="944"/>
      <c r="AL65" s="944"/>
      <c r="AM65" s="944"/>
      <c r="AN65" s="944"/>
      <c r="AO65" s="944"/>
      <c r="AP65" s="944"/>
      <c r="AQ65" s="944"/>
      <c r="AR65" s="944"/>
      <c r="AS65" s="944"/>
      <c r="AT65" s="944"/>
      <c r="AU65" s="944"/>
      <c r="AV65" s="944"/>
      <c r="AW65" s="944"/>
    </row>
    <row r="66" s="945" customFormat="true" ht="20.1" hidden="false" customHeight="true" outlineLevel="0" collapsed="false">
      <c r="A66" s="946" t="s">
        <v>408</v>
      </c>
      <c r="B66" s="940"/>
      <c r="C66" s="925" t="n">
        <v>0</v>
      </c>
      <c r="D66" s="925" t="n">
        <v>10.6008320976886</v>
      </c>
      <c r="E66" s="925" t="n">
        <v>11.1416694711538</v>
      </c>
      <c r="F66" s="925" t="n">
        <v>28.8131943127962</v>
      </c>
      <c r="G66" s="925" t="n">
        <v>28.8111535812672</v>
      </c>
      <c r="H66" s="925" t="n">
        <v>24.0158908956874</v>
      </c>
      <c r="I66" s="925" t="n">
        <v>27.7046318032787</v>
      </c>
      <c r="J66" s="925" t="n">
        <v>39.9140625</v>
      </c>
      <c r="K66" s="925" t="n">
        <v>41.8659304531085</v>
      </c>
      <c r="L66" s="925" t="n">
        <v>40.3679109964528</v>
      </c>
      <c r="M66" s="925" t="n">
        <v>39.8117774203924</v>
      </c>
      <c r="N66" s="925" t="n">
        <v>44.3838139534884</v>
      </c>
      <c r="O66" s="925" t="n">
        <v>41.2029674445405</v>
      </c>
      <c r="P66" s="925" t="n">
        <v>41.6097882352941</v>
      </c>
      <c r="Q66" s="947" t="n">
        <v>1.72553997901112</v>
      </c>
      <c r="R66" s="919"/>
      <c r="S66" s="838"/>
      <c r="T66" s="0"/>
      <c r="U66" s="0"/>
      <c r="V66" s="0"/>
      <c r="W66" s="0"/>
      <c r="X66" s="944"/>
      <c r="Y66" s="944"/>
      <c r="Z66" s="944"/>
      <c r="AA66" s="944"/>
      <c r="AB66" s="944"/>
      <c r="AC66" s="944"/>
      <c r="AD66" s="944"/>
      <c r="AE66" s="944"/>
      <c r="AF66" s="944"/>
      <c r="AG66" s="944"/>
      <c r="AH66" s="944"/>
      <c r="AI66" s="944"/>
      <c r="AJ66" s="944"/>
      <c r="AK66" s="944"/>
      <c r="AL66" s="944"/>
      <c r="AM66" s="944"/>
      <c r="AN66" s="944"/>
      <c r="AO66" s="944"/>
      <c r="AP66" s="944"/>
      <c r="AQ66" s="944"/>
      <c r="AR66" s="944"/>
      <c r="AS66" s="944"/>
      <c r="AT66" s="944"/>
      <c r="AU66" s="944"/>
      <c r="AV66" s="944"/>
      <c r="AW66" s="944"/>
    </row>
    <row r="67" s="944" customFormat="true" ht="20.1" hidden="false" customHeight="true" outlineLevel="0" collapsed="false">
      <c r="A67" s="946" t="s">
        <v>409</v>
      </c>
      <c r="B67" s="925" t="n">
        <v>5.8616</v>
      </c>
      <c r="C67" s="925" t="n">
        <v>0.194552529182879</v>
      </c>
      <c r="D67" s="925" t="n">
        <v>0</v>
      </c>
      <c r="E67" s="925" t="n">
        <v>0</v>
      </c>
      <c r="F67" s="925" t="n">
        <v>0</v>
      </c>
      <c r="G67" s="925" t="n">
        <v>0</v>
      </c>
      <c r="H67" s="925" t="n">
        <v>0</v>
      </c>
      <c r="I67" s="925" t="n">
        <v>0</v>
      </c>
      <c r="J67" s="925" t="n">
        <v>0</v>
      </c>
      <c r="K67" s="925" t="n">
        <v>0</v>
      </c>
      <c r="L67" s="925" t="n">
        <v>0</v>
      </c>
      <c r="M67" s="925" t="n">
        <v>0</v>
      </c>
      <c r="N67" s="925" t="n">
        <v>0</v>
      </c>
      <c r="O67" s="925" t="n">
        <v>0</v>
      </c>
      <c r="P67" s="925" t="n">
        <v>0</v>
      </c>
      <c r="Q67" s="947" t="n">
        <v>0</v>
      </c>
      <c r="R67" s="919"/>
      <c r="S67" s="838"/>
      <c r="T67" s="0"/>
      <c r="U67" s="0"/>
      <c r="V67" s="0"/>
      <c r="W67" s="0"/>
    </row>
    <row r="68" s="945" customFormat="true" ht="20.1" hidden="false" customHeight="true" outlineLevel="0" collapsed="false">
      <c r="A68" s="939" t="s">
        <v>411</v>
      </c>
      <c r="B68" s="940" t="n">
        <v>99.6472</v>
      </c>
      <c r="C68" s="940" t="n">
        <v>3.30739299610895</v>
      </c>
      <c r="D68" s="940" t="n">
        <v>140.055641546273</v>
      </c>
      <c r="E68" s="940" t="n">
        <v>139.532821228167</v>
      </c>
      <c r="F68" s="940" t="n">
        <v>143.860764131485</v>
      </c>
      <c r="G68" s="940" t="n">
        <v>142.616740128287</v>
      </c>
      <c r="H68" s="940" t="n">
        <v>144.098543009112</v>
      </c>
      <c r="I68" s="940" t="n">
        <v>142.627860747999</v>
      </c>
      <c r="J68" s="940" t="n">
        <v>138.476716627239</v>
      </c>
      <c r="K68" s="940" t="n">
        <v>137.626392978775</v>
      </c>
      <c r="L68" s="940" t="n">
        <v>141.788707558468</v>
      </c>
      <c r="M68" s="940" t="n">
        <v>142.210062567121</v>
      </c>
      <c r="N68" s="940" t="n">
        <v>141.466195835217</v>
      </c>
      <c r="O68" s="940" t="n">
        <v>142.650758470955</v>
      </c>
      <c r="P68" s="940" t="n">
        <v>142.524790158656</v>
      </c>
      <c r="Q68" s="942" t="n">
        <v>5.91044160158276</v>
      </c>
      <c r="R68" s="953"/>
      <c r="S68" s="838"/>
      <c r="T68" s="0"/>
      <c r="U68" s="0"/>
      <c r="V68" s="0"/>
      <c r="W68" s="0"/>
      <c r="X68" s="944"/>
      <c r="Y68" s="944"/>
      <c r="Z68" s="944"/>
      <c r="AA68" s="944"/>
      <c r="AB68" s="944"/>
      <c r="AC68" s="944"/>
      <c r="AD68" s="944"/>
      <c r="AE68" s="944"/>
      <c r="AF68" s="944"/>
      <c r="AG68" s="944"/>
      <c r="AH68" s="944"/>
      <c r="AI68" s="944"/>
      <c r="AJ68" s="944"/>
      <c r="AK68" s="944"/>
      <c r="AL68" s="944"/>
      <c r="AM68" s="944"/>
      <c r="AN68" s="944"/>
      <c r="AO68" s="944"/>
      <c r="AP68" s="944"/>
      <c r="AQ68" s="944"/>
      <c r="AR68" s="944"/>
      <c r="AS68" s="944"/>
      <c r="AT68" s="944"/>
      <c r="AU68" s="944"/>
      <c r="AV68" s="944"/>
      <c r="AW68" s="944"/>
    </row>
    <row r="69" s="944" customFormat="true" ht="20.1" hidden="false" customHeight="true" outlineLevel="0" collapsed="false">
      <c r="A69" s="946" t="s">
        <v>404</v>
      </c>
      <c r="B69" s="925" t="n">
        <v>11.7232</v>
      </c>
      <c r="C69" s="925" t="n">
        <v>0.389105058365759</v>
      </c>
      <c r="D69" s="925" t="n">
        <v>3.30026669502339</v>
      </c>
      <c r="E69" s="925" t="n">
        <v>2.60003080900571</v>
      </c>
      <c r="F69" s="925" t="n">
        <v>3.50023069355632</v>
      </c>
      <c r="G69" s="925" t="n">
        <v>3.59977856635912</v>
      </c>
      <c r="H69" s="925" t="n">
        <v>3.52704493491794</v>
      </c>
      <c r="I69" s="925" t="n">
        <v>4.19958699927544</v>
      </c>
      <c r="J69" s="925" t="n">
        <v>3.69980870432722</v>
      </c>
      <c r="K69" s="925" t="n">
        <v>3.79172976633932</v>
      </c>
      <c r="L69" s="925" t="n">
        <v>3.38270972531552</v>
      </c>
      <c r="M69" s="925" t="n">
        <v>3.60405606657906</v>
      </c>
      <c r="N69" s="925" t="n">
        <v>3.84807865286058</v>
      </c>
      <c r="O69" s="925" t="n">
        <v>4.34464576377296</v>
      </c>
      <c r="P69" s="925" t="n">
        <v>4.25012834499524</v>
      </c>
      <c r="Q69" s="947" t="n">
        <v>0.176250990121527</v>
      </c>
      <c r="R69" s="919"/>
      <c r="S69" s="838"/>
      <c r="T69" s="0"/>
      <c r="U69" s="0"/>
      <c r="V69" s="0"/>
      <c r="W69" s="0"/>
    </row>
    <row r="70" s="944" customFormat="true" ht="20.1" hidden="false" customHeight="true" outlineLevel="0" collapsed="false">
      <c r="A70" s="946" t="s">
        <v>405</v>
      </c>
      <c r="B70" s="925" t="n">
        <v>82.0624</v>
      </c>
      <c r="C70" s="925" t="n">
        <v>2.72373540856031</v>
      </c>
      <c r="D70" s="925" t="n">
        <v>136.75537485125</v>
      </c>
      <c r="E70" s="925" t="n">
        <v>136.932790419162</v>
      </c>
      <c r="F70" s="925" t="n">
        <v>140.360533437929</v>
      </c>
      <c r="G70" s="925" t="n">
        <v>139.016961561928</v>
      </c>
      <c r="H70" s="925" t="n">
        <v>140.571498074194</v>
      </c>
      <c r="I70" s="925" t="n">
        <v>138.428273748723</v>
      </c>
      <c r="J70" s="925" t="n">
        <v>134.776907922912</v>
      </c>
      <c r="K70" s="925" t="n">
        <v>133.834663212435</v>
      </c>
      <c r="L70" s="925" t="n">
        <v>138.405997833153</v>
      </c>
      <c r="M70" s="925" t="n">
        <v>138.606006500542</v>
      </c>
      <c r="N70" s="925" t="n">
        <v>137.618117182357</v>
      </c>
      <c r="O70" s="925" t="n">
        <v>138.306112707182</v>
      </c>
      <c r="P70" s="925" t="n">
        <v>138.274661813661</v>
      </c>
      <c r="Q70" s="947" t="n">
        <v>5.73419061146123</v>
      </c>
      <c r="R70" s="919"/>
      <c r="S70" s="838"/>
      <c r="T70" s="0"/>
      <c r="U70" s="0"/>
      <c r="V70" s="0"/>
      <c r="W70" s="0"/>
    </row>
    <row r="71" s="944" customFormat="true" ht="20.1" hidden="false" customHeight="true" outlineLevel="0" collapsed="false">
      <c r="A71" s="946" t="s">
        <v>409</v>
      </c>
      <c r="B71" s="925" t="n">
        <v>5.8616</v>
      </c>
      <c r="C71" s="925" t="n">
        <v>0.194552529182879</v>
      </c>
      <c r="D71" s="925" t="n">
        <v>0</v>
      </c>
      <c r="E71" s="925" t="n">
        <v>0</v>
      </c>
      <c r="F71" s="925" t="n">
        <v>0</v>
      </c>
      <c r="G71" s="925" t="n">
        <v>0</v>
      </c>
      <c r="H71" s="925" t="n">
        <v>0</v>
      </c>
      <c r="I71" s="925" t="n">
        <v>0</v>
      </c>
      <c r="J71" s="925" t="n">
        <v>0</v>
      </c>
      <c r="K71" s="925" t="n">
        <v>0</v>
      </c>
      <c r="L71" s="925" t="n">
        <v>0</v>
      </c>
      <c r="M71" s="925" t="n">
        <v>0</v>
      </c>
      <c r="N71" s="925" t="n">
        <v>0</v>
      </c>
      <c r="O71" s="925" t="n">
        <v>0</v>
      </c>
      <c r="P71" s="925" t="n">
        <v>0</v>
      </c>
      <c r="Q71" s="947"/>
      <c r="R71" s="919"/>
      <c r="S71" s="838"/>
      <c r="T71" s="0"/>
      <c r="U71" s="0"/>
      <c r="V71" s="0"/>
      <c r="W71" s="0"/>
    </row>
    <row r="72" s="954" customFormat="true" ht="20.1" hidden="false" customHeight="true" outlineLevel="0" collapsed="false">
      <c r="A72" s="914" t="s">
        <v>413</v>
      </c>
      <c r="B72" s="950"/>
      <c r="C72" s="950"/>
      <c r="D72" s="950" t="n">
        <v>0</v>
      </c>
      <c r="E72" s="950" t="n">
        <v>0</v>
      </c>
      <c r="F72" s="950" t="n">
        <v>0</v>
      </c>
      <c r="G72" s="950" t="n">
        <v>0</v>
      </c>
      <c r="H72" s="950" t="n">
        <v>0</v>
      </c>
      <c r="I72" s="950" t="n">
        <v>4.3008784473953</v>
      </c>
      <c r="J72" s="950" t="n">
        <v>4.19928051391863</v>
      </c>
      <c r="K72" s="950" t="n">
        <v>4.1010621761658</v>
      </c>
      <c r="L72" s="950" t="n">
        <v>4.40019068255688</v>
      </c>
      <c r="M72" s="950" t="n">
        <v>4.60019934994583</v>
      </c>
      <c r="N72" s="950" t="n">
        <v>4.4005793285056</v>
      </c>
      <c r="O72" s="950" t="n">
        <v>4.50019889502762</v>
      </c>
      <c r="P72" s="950" t="n">
        <v>4.49917554708223</v>
      </c>
      <c r="Q72" s="952" t="n">
        <v>0.186578870221081</v>
      </c>
      <c r="R72" s="953"/>
      <c r="S72" s="838"/>
      <c r="T72" s="838"/>
      <c r="U72" s="838"/>
      <c r="V72" s="838"/>
      <c r="W72" s="838"/>
    </row>
    <row r="73" s="945" customFormat="true" ht="20.1" hidden="false" customHeight="true" outlineLevel="0" collapsed="false">
      <c r="A73" s="939" t="s">
        <v>441</v>
      </c>
      <c r="B73" s="940"/>
      <c r="C73" s="940"/>
      <c r="D73" s="940" t="n">
        <v>99.7029353431178</v>
      </c>
      <c r="E73" s="940" t="n">
        <v>99.2237604790419</v>
      </c>
      <c r="F73" s="940" t="n">
        <v>106.045734457737</v>
      </c>
      <c r="G73" s="940" t="n">
        <v>104.212715070165</v>
      </c>
      <c r="H73" s="940" t="n">
        <v>104.878735049666</v>
      </c>
      <c r="I73" s="940" t="n">
        <v>107.521961184883</v>
      </c>
      <c r="J73" s="940" t="n">
        <v>104.782047109208</v>
      </c>
      <c r="K73" s="940" t="n">
        <v>104.026943005181</v>
      </c>
      <c r="L73" s="940" t="n">
        <v>102.704450704225</v>
      </c>
      <c r="M73" s="940" t="n">
        <v>102.604446370531</v>
      </c>
      <c r="N73" s="940" t="n">
        <v>102.213456221198</v>
      </c>
      <c r="O73" s="940" t="n">
        <v>102.60453480663</v>
      </c>
      <c r="P73" s="940" t="n">
        <v>102.481220794651</v>
      </c>
      <c r="Q73" s="942" t="n">
        <v>4.24985204392463</v>
      </c>
      <c r="R73" s="953"/>
      <c r="S73" s="838"/>
      <c r="T73" s="0"/>
      <c r="U73" s="0"/>
      <c r="V73" s="0"/>
      <c r="W73" s="0"/>
    </row>
    <row r="74" s="955" customFormat="true" ht="20.1" hidden="false" customHeight="true" outlineLevel="0" collapsed="false">
      <c r="A74" s="939" t="s">
        <v>422</v>
      </c>
      <c r="B74" s="940" t="n">
        <v>181.7096</v>
      </c>
      <c r="C74" s="940" t="n">
        <v>6.03112840466926</v>
      </c>
      <c r="D74" s="940" t="n">
        <v>14.2489977762997</v>
      </c>
      <c r="E74" s="940" t="n">
        <v>15.4592612730429</v>
      </c>
      <c r="F74" s="940" t="n">
        <v>18.629655707112</v>
      </c>
      <c r="G74" s="940" t="n">
        <v>16.1679972685501</v>
      </c>
      <c r="H74" s="940" t="n">
        <v>16.5239599848075</v>
      </c>
      <c r="I74" s="940" t="n">
        <v>20.7805925073297</v>
      </c>
      <c r="J74" s="940" t="n">
        <v>20.7725196555409</v>
      </c>
      <c r="K74" s="940" t="n">
        <v>20.9280955522184</v>
      </c>
      <c r="L74" s="940" t="n">
        <v>20.5974488985193</v>
      </c>
      <c r="M74" s="940" t="n">
        <v>20.621498326001</v>
      </c>
      <c r="N74" s="940" t="n">
        <v>20.484447418342</v>
      </c>
      <c r="O74" s="940" t="n">
        <v>20.8004312072289</v>
      </c>
      <c r="P74" s="940" t="n">
        <v>20.6744360259674</v>
      </c>
      <c r="Q74" s="942" t="n">
        <v>0.85735994868762</v>
      </c>
      <c r="R74" s="953"/>
      <c r="S74" s="838"/>
      <c r="T74" s="0"/>
      <c r="U74" s="0"/>
      <c r="V74" s="0"/>
      <c r="W74" s="0"/>
      <c r="X74" s="944"/>
      <c r="Y74" s="944"/>
      <c r="Z74" s="944"/>
      <c r="AA74" s="944"/>
      <c r="AB74" s="944"/>
      <c r="AC74" s="944"/>
      <c r="AD74" s="944"/>
      <c r="AE74" s="944"/>
      <c r="AF74" s="944"/>
      <c r="AG74" s="944"/>
      <c r="AH74" s="944"/>
      <c r="AI74" s="944"/>
      <c r="AJ74" s="944"/>
      <c r="AK74" s="944"/>
      <c r="AL74" s="944"/>
      <c r="AM74" s="944"/>
      <c r="AN74" s="944"/>
      <c r="AO74" s="944"/>
      <c r="AP74" s="944"/>
      <c r="AQ74" s="944"/>
      <c r="AR74" s="944"/>
      <c r="AS74" s="944"/>
      <c r="AT74" s="944"/>
      <c r="AU74" s="944"/>
      <c r="AV74" s="944"/>
      <c r="AW74" s="944"/>
    </row>
    <row r="75" s="955" customFormat="true" ht="20.1" hidden="false" customHeight="true" outlineLevel="0" collapsed="false">
      <c r="A75" s="946" t="s">
        <v>403</v>
      </c>
      <c r="B75" s="940"/>
      <c r="C75" s="940"/>
      <c r="D75" s="925" t="n">
        <v>2.29659793496687</v>
      </c>
      <c r="E75" s="925" t="n">
        <v>3.55641097364174</v>
      </c>
      <c r="F75" s="925" t="n">
        <v>3.32305441274054</v>
      </c>
      <c r="G75" s="925" t="n">
        <v>4.06652075848303</v>
      </c>
      <c r="H75" s="925" t="n">
        <v>4.22645339652449</v>
      </c>
      <c r="I75" s="925" t="n">
        <v>3.67709914675768</v>
      </c>
      <c r="J75" s="925" t="n">
        <v>4.0753804692454</v>
      </c>
      <c r="K75" s="925" t="n">
        <v>4.42382094081942</v>
      </c>
      <c r="L75" s="925" t="n">
        <v>4.49675117370892</v>
      </c>
      <c r="M75" s="925" t="n">
        <v>4.42079626749611</v>
      </c>
      <c r="N75" s="925" t="n">
        <v>4.48234076923077</v>
      </c>
      <c r="O75" s="925" t="n">
        <v>4.49971076523995</v>
      </c>
      <c r="P75" s="925" t="n">
        <v>4.37742237764731</v>
      </c>
      <c r="Q75" s="947" t="n">
        <v>0.181529818775703</v>
      </c>
      <c r="R75" s="919"/>
      <c r="S75" s="838"/>
      <c r="T75" s="0"/>
      <c r="U75" s="0"/>
      <c r="V75" s="0"/>
      <c r="W75" s="0"/>
      <c r="X75" s="944"/>
      <c r="Y75" s="944"/>
      <c r="Z75" s="944"/>
      <c r="AA75" s="944"/>
      <c r="AB75" s="944"/>
      <c r="AC75" s="944"/>
      <c r="AD75" s="944"/>
      <c r="AE75" s="944"/>
      <c r="AF75" s="944"/>
      <c r="AG75" s="944"/>
      <c r="AH75" s="944"/>
      <c r="AI75" s="944"/>
      <c r="AJ75" s="944"/>
      <c r="AK75" s="944"/>
      <c r="AL75" s="944"/>
      <c r="AM75" s="944"/>
      <c r="AN75" s="944"/>
      <c r="AO75" s="944"/>
      <c r="AP75" s="944"/>
      <c r="AQ75" s="944"/>
      <c r="AR75" s="944"/>
      <c r="AS75" s="944"/>
      <c r="AT75" s="944"/>
      <c r="AU75" s="944"/>
      <c r="AV75" s="944"/>
      <c r="AW75" s="944"/>
    </row>
    <row r="76" s="956" customFormat="true" ht="20.1" hidden="false" customHeight="true" outlineLevel="0" collapsed="false">
      <c r="A76" s="946" t="s">
        <v>405</v>
      </c>
      <c r="B76" s="925" t="n">
        <v>181.7096</v>
      </c>
      <c r="C76" s="925" t="n">
        <v>6.03112840466926</v>
      </c>
      <c r="D76" s="925" t="n">
        <v>11.9523998413328</v>
      </c>
      <c r="E76" s="925" t="n">
        <v>11.9028502994012</v>
      </c>
      <c r="F76" s="925" t="n">
        <v>15.3066012943714</v>
      </c>
      <c r="G76" s="925" t="n">
        <v>12.1014765100671</v>
      </c>
      <c r="H76" s="925" t="n">
        <v>12.297506588283</v>
      </c>
      <c r="I76" s="925" t="n">
        <v>17.103493360572</v>
      </c>
      <c r="J76" s="925" t="n">
        <v>16.6971391862955</v>
      </c>
      <c r="K76" s="925" t="n">
        <v>16.504274611399</v>
      </c>
      <c r="L76" s="925" t="n">
        <v>16.1006977248104</v>
      </c>
      <c r="M76" s="925" t="n">
        <v>16.2007020585049</v>
      </c>
      <c r="N76" s="925" t="n">
        <v>16.0021066491113</v>
      </c>
      <c r="O76" s="925" t="n">
        <v>16.300720441989</v>
      </c>
      <c r="P76" s="925" t="n">
        <v>16.2970136483201</v>
      </c>
      <c r="Q76" s="947" t="n">
        <v>0.675830129911917</v>
      </c>
      <c r="R76" s="919"/>
      <c r="S76" s="838"/>
      <c r="T76" s="0"/>
      <c r="U76" s="0"/>
      <c r="V76" s="0"/>
      <c r="W76" s="0"/>
      <c r="X76" s="944"/>
      <c r="Y76" s="944"/>
      <c r="Z76" s="944"/>
      <c r="AA76" s="944"/>
      <c r="AB76" s="944"/>
      <c r="AC76" s="944"/>
      <c r="AD76" s="944"/>
      <c r="AE76" s="944"/>
      <c r="AF76" s="944"/>
      <c r="AG76" s="944"/>
      <c r="AH76" s="944"/>
      <c r="AI76" s="944"/>
      <c r="AJ76" s="944"/>
      <c r="AK76" s="944"/>
      <c r="AL76" s="944"/>
      <c r="AM76" s="944"/>
      <c r="AN76" s="944"/>
      <c r="AO76" s="944"/>
      <c r="AP76" s="944"/>
      <c r="AQ76" s="944"/>
      <c r="AR76" s="944"/>
      <c r="AS76" s="944"/>
      <c r="AT76" s="944"/>
      <c r="AU76" s="944"/>
      <c r="AV76" s="944"/>
      <c r="AW76" s="944"/>
    </row>
    <row r="77" s="955" customFormat="true" ht="20.1" hidden="false" customHeight="true" outlineLevel="0" collapsed="false">
      <c r="A77" s="994" t="s">
        <v>430</v>
      </c>
      <c r="B77" s="995"/>
      <c r="C77" s="995"/>
      <c r="D77" s="995" t="n">
        <v>88.2485521618405</v>
      </c>
      <c r="E77" s="995" t="n">
        <v>85.8205508982036</v>
      </c>
      <c r="F77" s="995" t="n">
        <v>90.5390468719357</v>
      </c>
      <c r="G77" s="995" t="n">
        <v>88.4107870652837</v>
      </c>
      <c r="H77" s="995" t="n">
        <v>88.9819582404217</v>
      </c>
      <c r="I77" s="995" t="n">
        <v>82.0167517875383</v>
      </c>
      <c r="J77" s="995" t="n">
        <v>79.886312633833</v>
      </c>
      <c r="K77" s="995" t="n">
        <v>79.3205440414508</v>
      </c>
      <c r="L77" s="995" t="n">
        <v>77.2033456121343</v>
      </c>
      <c r="M77" s="995" t="n">
        <v>77.1033412784399</v>
      </c>
      <c r="N77" s="995" t="n">
        <v>76.810111915734</v>
      </c>
      <c r="O77" s="995" t="n">
        <v>76.7033900552486</v>
      </c>
      <c r="P77" s="995" t="n">
        <v>76.685947658046</v>
      </c>
      <c r="Q77" s="942" t="n">
        <v>3.18013318799043</v>
      </c>
      <c r="R77" s="953"/>
      <c r="S77" s="838"/>
      <c r="T77" s="0"/>
      <c r="U77" s="0"/>
      <c r="V77" s="0"/>
      <c r="W77" s="0"/>
      <c r="X77" s="945"/>
      <c r="Y77" s="945"/>
      <c r="Z77" s="945"/>
      <c r="AA77" s="945"/>
      <c r="AB77" s="945"/>
      <c r="AC77" s="945"/>
      <c r="AD77" s="945"/>
      <c r="AE77" s="945"/>
      <c r="AF77" s="945"/>
      <c r="AG77" s="945"/>
      <c r="AH77" s="945"/>
      <c r="AI77" s="945"/>
      <c r="AJ77" s="945"/>
      <c r="AK77" s="945"/>
      <c r="AL77" s="945"/>
      <c r="AM77" s="945"/>
      <c r="AN77" s="945"/>
      <c r="AO77" s="945"/>
      <c r="AP77" s="945"/>
      <c r="AQ77" s="945"/>
      <c r="AR77" s="945"/>
      <c r="AS77" s="945"/>
      <c r="AT77" s="945"/>
      <c r="AU77" s="945"/>
      <c r="AV77" s="945"/>
      <c r="AW77" s="945"/>
    </row>
    <row r="78" s="945" customFormat="true" ht="20.1" hidden="false" customHeight="true" outlineLevel="0" collapsed="false">
      <c r="A78" s="996" t="s">
        <v>417</v>
      </c>
      <c r="B78" s="984" t="n">
        <v>41.0312</v>
      </c>
      <c r="C78" s="984" t="n">
        <v>1.36186770428016</v>
      </c>
      <c r="D78" s="984" t="n">
        <v>43.8254660848869</v>
      </c>
      <c r="E78" s="984" t="n">
        <v>43.5104191616767</v>
      </c>
      <c r="F78" s="984" t="n">
        <v>46.3199764659737</v>
      </c>
      <c r="G78" s="984" t="n">
        <v>45.5055521659549</v>
      </c>
      <c r="H78" s="984" t="n">
        <v>46.3905939590513</v>
      </c>
      <c r="I78" s="984" t="n">
        <v>40.3082328907048</v>
      </c>
      <c r="J78" s="984" t="n">
        <v>39.0933019271949</v>
      </c>
      <c r="K78" s="984" t="n">
        <v>38.7100259067357</v>
      </c>
      <c r="L78" s="984" t="n">
        <v>36.7015904658722</v>
      </c>
      <c r="M78" s="984" t="n">
        <v>36.9015991332611</v>
      </c>
      <c r="N78" s="984" t="n">
        <v>36.9048584595128</v>
      </c>
      <c r="O78" s="984" t="n">
        <v>35.9015867403315</v>
      </c>
      <c r="P78" s="984" t="n">
        <v>35.8934226978338</v>
      </c>
      <c r="Q78" s="997" t="n">
        <v>1.48848476465263</v>
      </c>
      <c r="R78" s="953"/>
      <c r="S78" s="838"/>
      <c r="T78" s="0"/>
      <c r="U78" s="0"/>
      <c r="V78" s="0"/>
      <c r="W78" s="0"/>
      <c r="X78" s="944"/>
      <c r="Y78" s="944"/>
      <c r="Z78" s="944"/>
      <c r="AA78" s="944"/>
      <c r="AB78" s="944"/>
      <c r="AC78" s="944"/>
      <c r="AD78" s="944"/>
      <c r="AE78" s="944"/>
      <c r="AF78" s="944"/>
      <c r="AG78" s="944"/>
      <c r="AH78" s="944"/>
      <c r="AI78" s="944"/>
      <c r="AJ78" s="944"/>
      <c r="AK78" s="944"/>
      <c r="AL78" s="944"/>
      <c r="AM78" s="944"/>
      <c r="AN78" s="944"/>
      <c r="AO78" s="944"/>
      <c r="AP78" s="944"/>
      <c r="AQ78" s="944"/>
      <c r="AR78" s="944"/>
      <c r="AS78" s="944"/>
      <c r="AT78" s="944"/>
      <c r="AU78" s="944"/>
      <c r="AV78" s="944"/>
      <c r="AW78" s="944"/>
    </row>
    <row r="79" customFormat="false" ht="8.1" hidden="false" customHeight="true" outlineLevel="0" collapsed="false">
      <c r="A79" s="961"/>
      <c r="B79" s="962"/>
      <c r="C79" s="962"/>
      <c r="D79" s="962"/>
      <c r="E79" s="962"/>
      <c r="F79" s="114"/>
      <c r="G79" s="114"/>
      <c r="H79" s="114"/>
      <c r="T79" s="0"/>
    </row>
    <row r="80" customFormat="false" ht="2.85" hidden="false" customHeight="true" outlineLevel="0" collapsed="false">
      <c r="T80" s="0"/>
    </row>
    <row r="81" customFormat="false" ht="15.75" hidden="false" customHeight="false" outlineLevel="0" collapsed="false">
      <c r="A81" s="845" t="s">
        <v>433</v>
      </c>
      <c r="T81" s="0"/>
    </row>
    <row r="83" customFormat="false" ht="15.75" hidden="false" customHeight="false" outlineLevel="0" collapsed="false">
      <c r="B83" s="988"/>
    </row>
  </sheetData>
  <mergeCells count="5">
    <mergeCell ref="B2:P2"/>
    <mergeCell ref="B4:P4"/>
    <mergeCell ref="A7:Q7"/>
    <mergeCell ref="A11:Q11"/>
    <mergeCell ref="A49:Q49"/>
  </mergeCells>
  <printOptions headings="false" gridLines="false" gridLinesSet="true" horizontalCentered="false" verticalCentered="false"/>
  <pageMargins left="0.920138888888889" right="0.7875" top="0.290277777777778" bottom="0.270138888888889"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A1:AM5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3" ySplit="8" topLeftCell="D9" activePane="bottomRight" state="frozen"/>
      <selection pane="topLeft" activeCell="A1" activeCellId="0" sqref="A1"/>
      <selection pane="topRight" activeCell="D1" activeCellId="0" sqref="D1"/>
      <selection pane="bottomLeft" activeCell="A9" activeCellId="0" sqref="A9"/>
      <selection pane="bottomRight" activeCell="A7" activeCellId="1" sqref="AD8:AF76 A7"/>
    </sheetView>
  </sheetViews>
  <sheetFormatPr defaultColWidth="9.01171875" defaultRowHeight="15.75" zeroHeight="false" outlineLevelRow="0" outlineLevelCol="0"/>
  <cols>
    <col collapsed="false" customWidth="true" hidden="false" outlineLevel="0" max="1" min="1" style="427" width="38"/>
    <col collapsed="false" customWidth="true" hidden="false" outlineLevel="0" max="2" min="2" style="239" width="5.25"/>
    <col collapsed="false" customWidth="true" hidden="false" outlineLevel="0" max="3" min="3" style="239" width="6.62"/>
    <col collapsed="false" customWidth="true" hidden="false" outlineLevel="0" max="39" min="4" style="427" width="6.87"/>
    <col collapsed="false" customWidth="false" hidden="false" outlineLevel="0" max="1024" min="40" style="427" width="9"/>
  </cols>
  <sheetData>
    <row r="1" customFormat="false" ht="13.15" hidden="false" customHeight="true" outlineLevel="0" collapsed="false">
      <c r="A1" s="999"/>
      <c r="B1" s="1000"/>
      <c r="C1" s="1000"/>
      <c r="D1" s="1001"/>
      <c r="E1" s="737"/>
      <c r="F1" s="737"/>
      <c r="G1" s="737"/>
      <c r="H1" s="737"/>
      <c r="I1" s="737"/>
      <c r="J1" s="737"/>
      <c r="K1" s="737"/>
      <c r="L1" s="737"/>
      <c r="M1" s="737"/>
      <c r="N1" s="737"/>
      <c r="O1" s="1002"/>
      <c r="P1" s="1002"/>
      <c r="Q1" s="1002"/>
      <c r="R1" s="1002"/>
      <c r="S1" s="1002"/>
      <c r="T1" s="1002"/>
      <c r="U1" s="1002"/>
      <c r="V1" s="1002"/>
      <c r="W1" s="1002"/>
      <c r="X1" s="1002"/>
      <c r="Y1" s="1002"/>
      <c r="Z1" s="1002"/>
      <c r="AA1" s="1002"/>
      <c r="AB1" s="1002"/>
      <c r="AC1" s="1002"/>
      <c r="AD1" s="1002"/>
      <c r="AE1" s="1003"/>
      <c r="AF1" s="1004"/>
      <c r="AG1" s="716"/>
      <c r="AH1" s="740"/>
      <c r="AI1" s="741"/>
      <c r="AJ1" s="741"/>
      <c r="AK1" s="741"/>
      <c r="AL1" s="741"/>
    </row>
    <row r="2" customFormat="false" ht="20.85" hidden="false" customHeight="true" outlineLevel="0" collapsed="false">
      <c r="A2" s="1005"/>
      <c r="B2" s="1006"/>
      <c r="C2" s="1006"/>
      <c r="D2" s="1007" t="s">
        <v>23</v>
      </c>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1" t="s">
        <v>75</v>
      </c>
      <c r="AG2" s="101"/>
      <c r="AH2" s="101"/>
      <c r="AI2" s="741"/>
      <c r="AJ2" s="741"/>
      <c r="AK2" s="741"/>
      <c r="AL2" s="741"/>
    </row>
    <row r="3" customFormat="false" ht="20.85" hidden="false" customHeight="true" outlineLevel="0" collapsed="false">
      <c r="A3" s="1005"/>
      <c r="B3" s="741"/>
      <c r="C3" s="741"/>
      <c r="D3" s="1008"/>
      <c r="E3" s="1008"/>
      <c r="F3" s="1008"/>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9"/>
      <c r="AF3" s="101" t="s">
        <v>442</v>
      </c>
      <c r="AG3" s="101"/>
      <c r="AH3" s="101"/>
      <c r="AI3" s="741"/>
      <c r="AJ3" s="741"/>
      <c r="AK3" s="741"/>
      <c r="AL3" s="741"/>
    </row>
    <row r="4" customFormat="false" ht="20.85" hidden="false" customHeight="true" outlineLevel="0" collapsed="false">
      <c r="A4" s="1005"/>
      <c r="B4" s="1010"/>
      <c r="C4" s="1010"/>
      <c r="D4" s="1009" t="s">
        <v>276</v>
      </c>
      <c r="E4" s="1009"/>
      <c r="F4" s="1009"/>
      <c r="G4" s="1009"/>
      <c r="H4" s="1009"/>
      <c r="I4" s="1009"/>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5" t="s">
        <v>443</v>
      </c>
      <c r="AG4" s="105"/>
      <c r="AH4" s="105"/>
      <c r="AI4" s="744"/>
      <c r="AJ4" s="744"/>
      <c r="AK4" s="744"/>
      <c r="AL4" s="744"/>
    </row>
    <row r="5" customFormat="false" ht="15.75" hidden="false" customHeight="false" outlineLevel="0" collapsed="false">
      <c r="A5" s="1011"/>
      <c r="B5" s="806"/>
      <c r="C5" s="806"/>
      <c r="D5" s="745"/>
      <c r="E5" s="745"/>
      <c r="F5" s="745"/>
      <c r="G5" s="745"/>
      <c r="H5" s="745"/>
      <c r="I5" s="745"/>
      <c r="J5" s="745"/>
      <c r="K5" s="746"/>
      <c r="L5" s="746"/>
      <c r="M5" s="746"/>
      <c r="N5" s="746"/>
      <c r="O5" s="1012"/>
      <c r="P5" s="1012"/>
      <c r="Q5" s="1012"/>
      <c r="R5" s="1012"/>
      <c r="S5" s="1012"/>
      <c r="T5" s="1012"/>
      <c r="U5" s="1012"/>
      <c r="V5" s="1012"/>
      <c r="W5" s="1012"/>
      <c r="X5" s="1012"/>
      <c r="Y5" s="1012"/>
      <c r="Z5" s="1012"/>
      <c r="AA5" s="1012"/>
      <c r="AB5" s="1012"/>
      <c r="AC5" s="1012"/>
      <c r="AD5" s="1012"/>
      <c r="AE5" s="1013"/>
      <c r="AF5" s="1014"/>
      <c r="AG5" s="717"/>
      <c r="AH5" s="1015"/>
      <c r="AI5" s="741"/>
      <c r="AJ5" s="741"/>
      <c r="AK5" s="741"/>
      <c r="AL5" s="741"/>
    </row>
    <row r="6" customFormat="false" ht="15" hidden="false" customHeight="true" outlineLevel="0" collapsed="false">
      <c r="A6" s="715"/>
      <c r="B6" s="1016"/>
      <c r="C6" s="1016"/>
      <c r="M6" s="239"/>
      <c r="N6" s="239"/>
      <c r="O6" s="239"/>
      <c r="P6" s="239"/>
      <c r="Q6" s="239"/>
    </row>
    <row r="7" customFormat="false" ht="15.75" hidden="false" customHeight="false" outlineLevel="0" collapsed="false">
      <c r="R7" s="717"/>
    </row>
    <row r="8" customFormat="false" ht="30.2" hidden="false" customHeight="true" outlineLevel="0" collapsed="false">
      <c r="A8" s="441"/>
      <c r="B8" s="1017"/>
      <c r="C8" s="245" t="s">
        <v>196</v>
      </c>
      <c r="D8" s="243" t="n">
        <v>1990</v>
      </c>
      <c r="E8" s="243" t="n">
        <v>1991</v>
      </c>
      <c r="F8" s="243" t="n">
        <v>1992</v>
      </c>
      <c r="G8" s="243" t="n">
        <v>1993</v>
      </c>
      <c r="H8" s="635" t="n">
        <v>1994</v>
      </c>
      <c r="I8" s="442" t="n">
        <v>1995</v>
      </c>
      <c r="J8" s="442" t="n">
        <v>1996</v>
      </c>
      <c r="K8" s="442" t="n">
        <v>1997</v>
      </c>
      <c r="L8" s="442" t="n">
        <v>1998</v>
      </c>
      <c r="M8" s="442" t="n">
        <v>1999</v>
      </c>
      <c r="N8" s="243" t="n">
        <v>2000</v>
      </c>
      <c r="O8" s="243" t="n">
        <v>2001</v>
      </c>
      <c r="P8" s="243" t="n">
        <v>2002</v>
      </c>
      <c r="Q8" s="243" t="n">
        <v>2003</v>
      </c>
      <c r="R8" s="243" t="n">
        <v>2004</v>
      </c>
      <c r="S8" s="243" t="n">
        <v>2005</v>
      </c>
      <c r="T8" s="243" t="n">
        <v>2006</v>
      </c>
      <c r="U8" s="243" t="n">
        <v>2007</v>
      </c>
      <c r="V8" s="243" t="n">
        <v>2008</v>
      </c>
      <c r="W8" s="243" t="n">
        <v>2009</v>
      </c>
      <c r="X8" s="243" t="n">
        <v>2010</v>
      </c>
      <c r="Y8" s="243" t="n">
        <v>2011</v>
      </c>
      <c r="Z8" s="243" t="n">
        <v>2012</v>
      </c>
      <c r="AA8" s="243" t="n">
        <v>2013</v>
      </c>
      <c r="AB8" s="243" t="n">
        <v>2014</v>
      </c>
      <c r="AC8" s="243" t="n">
        <v>2015</v>
      </c>
      <c r="AD8" s="243" t="n">
        <v>2016</v>
      </c>
      <c r="AE8" s="243" t="n">
        <v>2017</v>
      </c>
      <c r="AF8" s="243" t="n">
        <v>2018</v>
      </c>
      <c r="AG8" s="243" t="n">
        <v>2019</v>
      </c>
      <c r="AH8" s="243" t="n">
        <v>2020</v>
      </c>
    </row>
    <row r="9" customFormat="false" ht="18" hidden="false" customHeight="true" outlineLevel="0" collapsed="false">
      <c r="A9" s="1018" t="s">
        <v>4</v>
      </c>
      <c r="B9" s="1019"/>
      <c r="C9" s="1020"/>
      <c r="D9" s="1021"/>
      <c r="E9" s="1021"/>
      <c r="F9" s="1021"/>
      <c r="G9" s="1021"/>
      <c r="H9" s="1021"/>
      <c r="I9" s="1021"/>
      <c r="J9" s="1021"/>
      <c r="K9" s="1021"/>
      <c r="L9" s="1021"/>
      <c r="M9" s="1021"/>
      <c r="N9" s="1021"/>
      <c r="O9" s="1021"/>
      <c r="P9" s="1021"/>
      <c r="Q9" s="1021"/>
      <c r="R9" s="1021"/>
      <c r="S9" s="1021"/>
      <c r="T9" s="1021"/>
      <c r="U9" s="1021"/>
      <c r="V9" s="1021"/>
      <c r="W9" s="1021"/>
      <c r="X9" s="1021"/>
      <c r="Y9" s="1021"/>
      <c r="Z9" s="1021"/>
      <c r="AA9" s="1021"/>
      <c r="AB9" s="1022"/>
      <c r="AC9" s="1022"/>
      <c r="AD9" s="1022"/>
      <c r="AE9" s="1022"/>
      <c r="AF9" s="1023"/>
      <c r="AG9" s="1024"/>
      <c r="AH9" s="1025"/>
    </row>
    <row r="10" customFormat="false" ht="18" hidden="false" customHeight="true" outlineLevel="0" collapsed="false">
      <c r="A10" s="1026" t="str">
        <f aca="false">[14]Indikatoren!A5</f>
        <v>Primärenergieverbrauch - PEV</v>
      </c>
      <c r="B10" s="1027"/>
      <c r="C10" s="1028" t="s">
        <v>444</v>
      </c>
      <c r="D10" s="1029" t="n">
        <v>14.905237</v>
      </c>
      <c r="E10" s="1029" t="n">
        <v>14.609771</v>
      </c>
      <c r="F10" s="1029" t="n">
        <v>14.319456</v>
      </c>
      <c r="G10" s="1029" t="n">
        <v>14.30902</v>
      </c>
      <c r="H10" s="1029" t="n">
        <v>14.185249</v>
      </c>
      <c r="I10" s="1029" t="n">
        <v>14.268956</v>
      </c>
      <c r="J10" s="1029" t="n">
        <v>14.745937</v>
      </c>
      <c r="K10" s="1029" t="n">
        <v>14.613928</v>
      </c>
      <c r="L10" s="1029" t="n">
        <v>14.520569</v>
      </c>
      <c r="M10" s="1029" t="n">
        <v>14.323277</v>
      </c>
      <c r="N10" s="1029" t="n">
        <v>14.401825758</v>
      </c>
      <c r="O10" s="1029" t="n">
        <v>14.679074028</v>
      </c>
      <c r="P10" s="1029" t="n">
        <v>14.427472</v>
      </c>
      <c r="Q10" s="1029" t="n">
        <v>14.6000758527225</v>
      </c>
      <c r="R10" s="1029" t="n">
        <v>14.5913411400948</v>
      </c>
      <c r="S10" s="1029" t="n">
        <v>14.5583583202425</v>
      </c>
      <c r="T10" s="1029" t="n">
        <v>14.8367936849163</v>
      </c>
      <c r="U10" s="1029" t="n">
        <v>14.1968736960858</v>
      </c>
      <c r="V10" s="1029" t="n">
        <v>14.379686386625</v>
      </c>
      <c r="W10" s="1029" t="n">
        <v>13.5308659398974</v>
      </c>
      <c r="X10" s="1029" t="n">
        <v>14.216756</v>
      </c>
      <c r="Y10" s="1029" t="n">
        <v>13.599336</v>
      </c>
      <c r="Z10" s="1029" t="n">
        <v>13.447057</v>
      </c>
      <c r="AA10" s="1029" t="n">
        <v>13.821608</v>
      </c>
      <c r="AB10" s="1030" t="n">
        <v>13.179587</v>
      </c>
      <c r="AC10" s="1030" t="n">
        <v>13.261509</v>
      </c>
      <c r="AD10" s="1030" t="n">
        <v>13.490614</v>
      </c>
      <c r="AE10" s="1030" t="n">
        <v>13.522991</v>
      </c>
      <c r="AF10" s="1029" t="n">
        <v>13.129042</v>
      </c>
      <c r="AG10" s="1030" t="n">
        <v>12.804541</v>
      </c>
      <c r="AH10" s="1031" t="n">
        <v>11.899251364</v>
      </c>
    </row>
    <row r="11" s="1038" customFormat="true" ht="18" hidden="false" customHeight="true" outlineLevel="0" collapsed="false">
      <c r="A11" s="1032" t="s">
        <v>445</v>
      </c>
      <c r="B11" s="1033"/>
      <c r="C11" s="1034"/>
      <c r="D11" s="1035" t="n">
        <v>100</v>
      </c>
      <c r="E11" s="1035" t="n">
        <v>98.0177034420855</v>
      </c>
      <c r="F11" s="1035" t="n">
        <v>96.0699652075307</v>
      </c>
      <c r="G11" s="1035" t="n">
        <v>95.999949547934</v>
      </c>
      <c r="H11" s="1035" t="n">
        <v>95.1695635567552</v>
      </c>
      <c r="I11" s="1035" t="n">
        <v>95.7311581157683</v>
      </c>
      <c r="J11" s="1035" t="n">
        <v>98.9312481244008</v>
      </c>
      <c r="K11" s="1035" t="n">
        <v>98.0455929684311</v>
      </c>
      <c r="L11" s="1035" t="n">
        <v>97.4192426460579</v>
      </c>
      <c r="M11" s="1035" t="n">
        <v>96.0956004926322</v>
      </c>
      <c r="N11" s="1035" t="n">
        <v>96.6225881413358</v>
      </c>
      <c r="O11" s="1035" t="n">
        <v>98.4826610137095</v>
      </c>
      <c r="P11" s="1035" t="n">
        <v>96.794650095131</v>
      </c>
      <c r="Q11" s="1035" t="n">
        <v>97.9526582014263</v>
      </c>
      <c r="R11" s="1035" t="n">
        <v>97.8940565661238</v>
      </c>
      <c r="S11" s="1035" t="n">
        <v>97.6727731349891</v>
      </c>
      <c r="T11" s="1035" t="n">
        <v>99.5408102864537</v>
      </c>
      <c r="U11" s="1035" t="n">
        <v>95.2475542393981</v>
      </c>
      <c r="V11" s="1035" t="n">
        <v>96.4740539625437</v>
      </c>
      <c r="W11" s="1035" t="n">
        <v>90.7792740222608</v>
      </c>
      <c r="X11" s="1035" t="n">
        <v>95.3809456367584</v>
      </c>
      <c r="Y11" s="1035" t="n">
        <v>91.2386431695115</v>
      </c>
      <c r="Z11" s="1035" t="n">
        <v>90.2169955432443</v>
      </c>
      <c r="AA11" s="1035" t="n">
        <v>92.7298774249614</v>
      </c>
      <c r="AB11" s="1036" t="n">
        <v>88.4225255861413</v>
      </c>
      <c r="AC11" s="1036" t="n">
        <v>88.9721444885445</v>
      </c>
      <c r="AD11" s="1036" t="n">
        <v>90.5092216916779</v>
      </c>
      <c r="AE11" s="1036" t="n">
        <v>90.7264406463312</v>
      </c>
      <c r="AF11" s="1035" t="n">
        <v>88.0834165870694</v>
      </c>
      <c r="AG11" s="1036" t="n">
        <v>85.9063227240197</v>
      </c>
      <c r="AH11" s="1037" t="n">
        <v>79.8326880947951</v>
      </c>
    </row>
    <row r="12" customFormat="false" ht="18" hidden="false" customHeight="true" outlineLevel="0" collapsed="false">
      <c r="A12" s="1026" t="str">
        <f aca="false">[14]Indikatoren!A7</f>
        <v>Primärenergieverbrauch, temperaturbereinigt</v>
      </c>
      <c r="B12" s="1027"/>
      <c r="C12" s="1028" t="s">
        <v>444</v>
      </c>
      <c r="D12" s="1029" t="n">
        <v>15.0505146202437</v>
      </c>
      <c r="E12" s="1029" t="n">
        <v>14.3174994457732</v>
      </c>
      <c r="F12" s="1029" t="n">
        <v>14.2944308396438</v>
      </c>
      <c r="G12" s="1029" t="n">
        <v>14.0833058783782</v>
      </c>
      <c r="H12" s="1029" t="n">
        <v>14.2710668225305</v>
      </c>
      <c r="I12" s="1029" t="n">
        <v>14.0955302440613</v>
      </c>
      <c r="J12" s="1029" t="n">
        <v>14.1032953379095</v>
      </c>
      <c r="K12" s="1029" t="n">
        <v>14.3857054660017</v>
      </c>
      <c r="L12" s="1029" t="n">
        <v>14.4661266499091</v>
      </c>
      <c r="M12" s="1029" t="n">
        <v>14.5494119580333</v>
      </c>
      <c r="N12" s="1029" t="n">
        <v>14.7309827068428</v>
      </c>
      <c r="O12" s="1029" t="n">
        <v>14.5074160557093</v>
      </c>
      <c r="P12" s="1029" t="n">
        <v>14.54559483739</v>
      </c>
      <c r="Q12" s="1029" t="n">
        <v>14.599423823988</v>
      </c>
      <c r="R12" s="1029" t="n">
        <v>14.5851365096758</v>
      </c>
      <c r="S12" s="1029" t="n">
        <v>14.6152583086221</v>
      </c>
      <c r="T12" s="1029" t="n">
        <v>14.8763171766831</v>
      </c>
      <c r="U12" s="1029" t="n">
        <v>14.6196215864477</v>
      </c>
      <c r="V12" s="1029" t="n">
        <v>14.3803903881832</v>
      </c>
      <c r="W12" s="1029" t="n">
        <v>13.6098612550503</v>
      </c>
      <c r="X12" s="1029" t="n">
        <v>13.8453305789718</v>
      </c>
      <c r="Y12" s="1029" t="n">
        <v>13.7735802944858</v>
      </c>
      <c r="Z12" s="1029" t="n">
        <v>13.383829446326</v>
      </c>
      <c r="AA12" s="1029" t="n">
        <v>13.6952561618161</v>
      </c>
      <c r="AB12" s="1029" t="n">
        <v>13.4270472186796</v>
      </c>
      <c r="AC12" s="1029" t="n">
        <v>13.405766238371</v>
      </c>
      <c r="AD12" s="1029" t="n">
        <v>13.5903766303575</v>
      </c>
      <c r="AE12" s="1029" t="n">
        <v>13.6330056728064</v>
      </c>
      <c r="AF12" s="1029" t="n">
        <v>13.4075380954699</v>
      </c>
      <c r="AG12" s="1029" t="n">
        <v>12.9509910544124</v>
      </c>
      <c r="AH12" s="1031" t="n">
        <v>12.0777042636705</v>
      </c>
      <c r="AJ12" s="1039"/>
      <c r="AK12" s="1039"/>
    </row>
    <row r="13" s="1038" customFormat="true" ht="18" hidden="false" customHeight="true" outlineLevel="0" collapsed="false">
      <c r="A13" s="1032" t="s">
        <v>445</v>
      </c>
      <c r="B13" s="1033"/>
      <c r="C13" s="1034"/>
      <c r="D13" s="1035" t="n">
        <v>100</v>
      </c>
      <c r="E13" s="1035" t="n">
        <v>95.1296338167431</v>
      </c>
      <c r="F13" s="1035" t="n">
        <v>94.9763592828717</v>
      </c>
      <c r="G13" s="1035" t="n">
        <v>93.5735835865398</v>
      </c>
      <c r="H13" s="1035" t="n">
        <v>94.8211219524358</v>
      </c>
      <c r="I13" s="1035" t="n">
        <v>93.6548058303743</v>
      </c>
      <c r="J13" s="1035" t="n">
        <v>93.7063993741437</v>
      </c>
      <c r="K13" s="1035" t="n">
        <v>95.5828144683649</v>
      </c>
      <c r="L13" s="1035" t="n">
        <v>96.1171562230266</v>
      </c>
      <c r="M13" s="1035" t="n">
        <v>96.6705280526657</v>
      </c>
      <c r="N13" s="1035" t="n">
        <v>97.8769369588788</v>
      </c>
      <c r="O13" s="1035" t="n">
        <v>96.3914950535717</v>
      </c>
      <c r="P13" s="1035" t="n">
        <v>96.6451659920346</v>
      </c>
      <c r="Q13" s="1035" t="n">
        <v>97.0028214473875</v>
      </c>
      <c r="R13" s="1035" t="n">
        <v>96.9078923723845</v>
      </c>
      <c r="S13" s="1035" t="n">
        <v>97.1080303723555</v>
      </c>
      <c r="T13" s="1035" t="n">
        <v>98.8425814800628</v>
      </c>
      <c r="U13" s="1035" t="n">
        <v>97.1370212602798</v>
      </c>
      <c r="V13" s="1035" t="n">
        <v>95.5474995442407</v>
      </c>
      <c r="W13" s="1035" t="n">
        <v>90.4278797001691</v>
      </c>
      <c r="X13" s="1035" t="n">
        <v>91.9924064280772</v>
      </c>
      <c r="Y13" s="1035" t="n">
        <v>91.5156766530734</v>
      </c>
      <c r="Z13" s="1035" t="n">
        <v>88.9260585702767</v>
      </c>
      <c r="AA13" s="1035" t="n">
        <v>90.9952683172396</v>
      </c>
      <c r="AB13" s="1036" t="n">
        <v>89.2132100295065</v>
      </c>
      <c r="AC13" s="1036" t="n">
        <v>89.0718130019258</v>
      </c>
      <c r="AD13" s="1036" t="n">
        <v>90.2984181821781</v>
      </c>
      <c r="AE13" s="1036" t="n">
        <v>90.581657948555</v>
      </c>
      <c r="AF13" s="1035" t="n">
        <v>89.0835857362385</v>
      </c>
      <c r="AG13" s="1036" t="n">
        <v>86.050154304974</v>
      </c>
      <c r="AH13" s="1037" t="n">
        <v>80.2477826733272</v>
      </c>
    </row>
    <row r="14" customFormat="false" ht="18" hidden="false" customHeight="true" outlineLevel="0" collapsed="false">
      <c r="A14" s="1026" t="str">
        <f aca="false">[14]Indikatoren!A13</f>
        <v>Bruttostromerzeugung</v>
      </c>
      <c r="B14" s="1027"/>
      <c r="C14" s="1028" t="str">
        <f aca="false">[14]Indikatoren!C13</f>
        <v>TWh</v>
      </c>
      <c r="D14" s="1029" t="n">
        <v>549.9</v>
      </c>
      <c r="E14" s="1029" t="n">
        <v>540.222</v>
      </c>
      <c r="F14" s="1029" t="n">
        <v>538.166</v>
      </c>
      <c r="G14" s="1029" t="n">
        <v>527.118</v>
      </c>
      <c r="H14" s="1029" t="n">
        <v>528.469</v>
      </c>
      <c r="I14" s="1029" t="n">
        <v>536.821</v>
      </c>
      <c r="J14" s="1029" t="n">
        <v>552.669</v>
      </c>
      <c r="K14" s="1029" t="n">
        <v>552.324</v>
      </c>
      <c r="L14" s="1029" t="n">
        <v>557.217</v>
      </c>
      <c r="M14" s="1029" t="n">
        <v>556.301</v>
      </c>
      <c r="N14" s="1029" t="n">
        <v>576.45</v>
      </c>
      <c r="O14" s="1029" t="n">
        <v>586.481</v>
      </c>
      <c r="P14" s="1029" t="n">
        <v>586.685</v>
      </c>
      <c r="Q14" s="1029" t="n">
        <v>608.803094270168</v>
      </c>
      <c r="R14" s="1029" t="n">
        <v>617.535301307544</v>
      </c>
      <c r="S14" s="1029" t="n">
        <v>622.492107497749</v>
      </c>
      <c r="T14" s="1029" t="n">
        <v>639.464847693862</v>
      </c>
      <c r="U14" s="1029" t="n">
        <v>640.580899282479</v>
      </c>
      <c r="V14" s="1029" t="n">
        <v>640.730464694393</v>
      </c>
      <c r="W14" s="1029" t="n">
        <v>595.670380336464</v>
      </c>
      <c r="X14" s="1029" t="n">
        <v>632.429039832895</v>
      </c>
      <c r="Y14" s="1029" t="n">
        <v>612.526861726888</v>
      </c>
      <c r="Z14" s="1029" t="n">
        <v>628.560480876431</v>
      </c>
      <c r="AA14" s="1029" t="n">
        <v>638.033708639408</v>
      </c>
      <c r="AB14" s="1029" t="n">
        <v>627.155974310927</v>
      </c>
      <c r="AC14" s="1029" t="n">
        <v>647.621244079065</v>
      </c>
      <c r="AD14" s="1029" t="n">
        <v>649.668339679142</v>
      </c>
      <c r="AE14" s="1029" t="n">
        <v>652.926236999851</v>
      </c>
      <c r="AF14" s="1029" t="n">
        <v>642.88839771182</v>
      </c>
      <c r="AG14" s="1030" t="n">
        <v>609.40584719378</v>
      </c>
      <c r="AH14" s="1031" t="n">
        <v>577.221985240321</v>
      </c>
    </row>
    <row r="15" s="1046" customFormat="true" ht="18" hidden="false" customHeight="true" outlineLevel="0" collapsed="false">
      <c r="A15" s="1040" t="s">
        <v>445</v>
      </c>
      <c r="B15" s="1041"/>
      <c r="C15" s="1042"/>
      <c r="D15" s="1043" t="n">
        <v>100</v>
      </c>
      <c r="E15" s="1043" t="n">
        <v>98.240043644299</v>
      </c>
      <c r="F15" s="1043" t="n">
        <v>97.8661574831787</v>
      </c>
      <c r="G15" s="1043" t="n">
        <v>95.8570649208947</v>
      </c>
      <c r="H15" s="1043" t="n">
        <v>96.1027459538098</v>
      </c>
      <c r="I15" s="1043" t="n">
        <v>97.6215675577378</v>
      </c>
      <c r="J15" s="1043" t="n">
        <v>100.503546099291</v>
      </c>
      <c r="K15" s="1043" t="n">
        <v>100.440807419531</v>
      </c>
      <c r="L15" s="1043" t="n">
        <v>101.330605564648</v>
      </c>
      <c r="M15" s="1043" t="n">
        <v>101.164029823604</v>
      </c>
      <c r="N15" s="1043" t="n">
        <v>104.828150572831</v>
      </c>
      <c r="O15" s="1043" t="n">
        <v>106.652300418258</v>
      </c>
      <c r="P15" s="1043" t="n">
        <v>106.689398072377</v>
      </c>
      <c r="Q15" s="1043" t="n">
        <v>110.711601067497</v>
      </c>
      <c r="R15" s="1043" t="n">
        <v>112.299563794789</v>
      </c>
      <c r="S15" s="1043" t="n">
        <v>113.200965175077</v>
      </c>
      <c r="T15" s="1043" t="n">
        <v>116.287479122361</v>
      </c>
      <c r="U15" s="1043" t="n">
        <v>116.490434493995</v>
      </c>
      <c r="V15" s="1043" t="n">
        <v>116.517633150462</v>
      </c>
      <c r="W15" s="1043" t="n">
        <v>108.323400679481</v>
      </c>
      <c r="X15" s="1043" t="n">
        <v>115.008008698472</v>
      </c>
      <c r="Y15" s="1043" t="n">
        <v>111.388772818128</v>
      </c>
      <c r="Z15" s="1043" t="n">
        <v>114.304506433248</v>
      </c>
      <c r="AA15" s="1043" t="n">
        <v>116.027224702566</v>
      </c>
      <c r="AB15" s="1044" t="n">
        <v>114.049095164744</v>
      </c>
      <c r="AC15" s="1044" t="n">
        <v>117.770729965278</v>
      </c>
      <c r="AD15" s="1044" t="n">
        <v>118.14299685018</v>
      </c>
      <c r="AE15" s="1044" t="n">
        <v>118.735449536252</v>
      </c>
      <c r="AF15" s="1043" t="n">
        <v>116.910055957778</v>
      </c>
      <c r="AG15" s="1044" t="n">
        <v>110.821212437494</v>
      </c>
      <c r="AH15" s="1045" t="n">
        <v>104.968537050431</v>
      </c>
    </row>
    <row r="16" customFormat="false" ht="15.75" hidden="false" customHeight="false" outlineLevel="0" collapsed="false">
      <c r="A16" s="1047" t="s">
        <v>4</v>
      </c>
      <c r="B16" s="1048"/>
      <c r="C16" s="1049"/>
      <c r="D16" s="1050"/>
      <c r="E16" s="1050"/>
      <c r="F16" s="1050"/>
      <c r="G16" s="1050"/>
      <c r="H16" s="1050"/>
      <c r="I16" s="1050"/>
      <c r="J16" s="1050"/>
      <c r="K16" s="1050"/>
      <c r="L16" s="1050"/>
      <c r="M16" s="1050"/>
      <c r="N16" s="1050"/>
      <c r="O16" s="1050"/>
      <c r="P16" s="1050"/>
      <c r="Q16" s="1050"/>
      <c r="R16" s="1050"/>
      <c r="S16" s="1050"/>
      <c r="T16" s="1050"/>
      <c r="U16" s="1050"/>
      <c r="V16" s="1050"/>
      <c r="W16" s="1050"/>
      <c r="X16" s="1050"/>
      <c r="Y16" s="1050"/>
      <c r="Z16" s="1050"/>
      <c r="AA16" s="1050"/>
      <c r="AB16" s="1051"/>
      <c r="AC16" s="1051"/>
      <c r="AD16" s="1051"/>
      <c r="AE16" s="1051"/>
      <c r="AF16" s="1052"/>
      <c r="AG16" s="1053"/>
      <c r="AH16" s="1054"/>
    </row>
    <row r="17" customFormat="false" ht="15.75" hidden="false" customHeight="false" outlineLevel="0" collapsed="false">
      <c r="A17" s="1055" t="s">
        <v>446</v>
      </c>
      <c r="B17" s="1056"/>
      <c r="C17" s="1057"/>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58"/>
      <c r="Z17" s="1059"/>
      <c r="AA17" s="1059"/>
      <c r="AB17" s="1060"/>
      <c r="AC17" s="1060"/>
      <c r="AD17" s="1060"/>
      <c r="AE17" s="1060"/>
      <c r="AF17" s="1061"/>
      <c r="AG17" s="1062"/>
      <c r="AH17" s="1063"/>
    </row>
    <row r="18" customFormat="false" ht="18" hidden="false" customHeight="true" outlineLevel="0" collapsed="false">
      <c r="A18" s="1064" t="s">
        <v>447</v>
      </c>
      <c r="B18" s="1065"/>
      <c r="C18" s="1066" t="s">
        <v>448</v>
      </c>
      <c r="D18" s="1067" t="n">
        <v>187.806174006174</v>
      </c>
      <c r="E18" s="1067" t="n">
        <v>182.683793280232</v>
      </c>
      <c r="F18" s="1067" t="n">
        <v>177.881440993789</v>
      </c>
      <c r="G18" s="1067" t="n">
        <v>176.772416178687</v>
      </c>
      <c r="H18" s="1067" t="n">
        <v>174.809284385128</v>
      </c>
      <c r="I18" s="1067" t="n">
        <v>175.49264525016</v>
      </c>
      <c r="J18" s="1067" t="n">
        <v>181.007254560185</v>
      </c>
      <c r="K18" s="1067" t="n">
        <v>179.290001226843</v>
      </c>
      <c r="L18" s="1067" t="n">
        <v>178.284618029124</v>
      </c>
      <c r="M18" s="1067" t="n">
        <v>175.914089558105</v>
      </c>
      <c r="N18" s="1067" t="n">
        <v>176.802800962471</v>
      </c>
      <c r="O18" s="1067" t="n">
        <v>180.073776365666</v>
      </c>
      <c r="P18" s="1067" t="n">
        <v>176.854936379906</v>
      </c>
      <c r="Q18" s="1067" t="n">
        <v>179.034394691811</v>
      </c>
      <c r="R18" s="1067" t="n">
        <v>179.131569682955</v>
      </c>
      <c r="S18" s="1067" t="n">
        <v>178.988139717994</v>
      </c>
      <c r="T18" s="1067" t="n">
        <v>182.779910621959</v>
      </c>
      <c r="U18" s="1067" t="n">
        <v>175.28735796234</v>
      </c>
      <c r="V18" s="1067" t="n">
        <v>178.045742987284</v>
      </c>
      <c r="W18" s="1067" t="n">
        <v>168.120794949212</v>
      </c>
      <c r="X18" s="1067" t="n">
        <v>177.080813113447</v>
      </c>
      <c r="Y18" s="1067" t="n">
        <v>169.409355341015</v>
      </c>
      <c r="Z18" s="1067" t="n">
        <v>167.19788376893</v>
      </c>
      <c r="AA18" s="1067" t="n">
        <v>171.386156783969</v>
      </c>
      <c r="AB18" s="1068" t="n">
        <v>162.745106997765</v>
      </c>
      <c r="AC18" s="1068" t="n">
        <v>162.345403797422</v>
      </c>
      <c r="AD18" s="1068" t="n">
        <v>163.822438645278</v>
      </c>
      <c r="AE18" s="1068" t="n">
        <v>163.603699626166</v>
      </c>
      <c r="AF18" s="1067" t="n">
        <v>158.360577039056</v>
      </c>
      <c r="AG18" s="1068" t="n">
        <v>154.098913265859</v>
      </c>
      <c r="AH18" s="1069" t="n">
        <v>143.086920118806</v>
      </c>
    </row>
    <row r="19" s="816" customFormat="true" ht="18" hidden="false" customHeight="true" outlineLevel="0" collapsed="false">
      <c r="A19" s="1032" t="s">
        <v>445</v>
      </c>
      <c r="B19" s="1033"/>
      <c r="C19" s="1034"/>
      <c r="D19" s="1035" t="n">
        <v>100</v>
      </c>
      <c r="E19" s="1035" t="n">
        <v>97.272517395635</v>
      </c>
      <c r="F19" s="1035" t="n">
        <v>94.7154383688904</v>
      </c>
      <c r="G19" s="1035" t="n">
        <v>94.1249227370319</v>
      </c>
      <c r="H19" s="1035" t="n">
        <v>93.0796260081319</v>
      </c>
      <c r="I19" s="1035" t="n">
        <v>93.443490970851</v>
      </c>
      <c r="J19" s="1035" t="n">
        <v>96.3798211203824</v>
      </c>
      <c r="K19" s="1035" t="n">
        <v>95.4654457850514</v>
      </c>
      <c r="L19" s="1035" t="n">
        <v>94.9301155686514</v>
      </c>
      <c r="M19" s="1035" t="n">
        <v>93.6678948330642</v>
      </c>
      <c r="N19" s="1035" t="n">
        <v>94.1411015362353</v>
      </c>
      <c r="O19" s="1035" t="n">
        <v>95.8827777194089</v>
      </c>
      <c r="P19" s="1035" t="n">
        <v>94.1688617617504</v>
      </c>
      <c r="Q19" s="1035" t="n">
        <v>95.3293445432341</v>
      </c>
      <c r="R19" s="1035" t="n">
        <v>95.3810867139366</v>
      </c>
      <c r="S19" s="1035" t="n">
        <v>95.3047154414154</v>
      </c>
      <c r="T19" s="1035" t="n">
        <v>97.3236964062484</v>
      </c>
      <c r="U19" s="1035" t="n">
        <v>93.3341829095445</v>
      </c>
      <c r="V19" s="1035" t="n">
        <v>94.8029232422526</v>
      </c>
      <c r="W19" s="1035" t="n">
        <v>89.5182471177357</v>
      </c>
      <c r="X19" s="1035" t="n">
        <v>94.289132958763</v>
      </c>
      <c r="Y19" s="1035" t="n">
        <v>90.2043589554442</v>
      </c>
      <c r="Z19" s="1035" t="n">
        <v>89.0268302699324</v>
      </c>
      <c r="AA19" s="1035" t="n">
        <v>91.2569342786011</v>
      </c>
      <c r="AB19" s="1036" t="n">
        <v>86.6558875707754</v>
      </c>
      <c r="AC19" s="1036" t="n">
        <v>86.4430600625967</v>
      </c>
      <c r="AD19" s="1036" t="n">
        <v>87.2295277363419</v>
      </c>
      <c r="AE19" s="1036" t="n">
        <v>87.1130571142925</v>
      </c>
      <c r="AF19" s="1035" t="n">
        <v>84.3212838326871</v>
      </c>
      <c r="AG19" s="1036" t="n">
        <v>82.0521018977751</v>
      </c>
      <c r="AH19" s="1037" t="n">
        <v>76.1886135405228</v>
      </c>
    </row>
    <row r="20" s="816" customFormat="true" ht="18" hidden="false" customHeight="true" outlineLevel="0" collapsed="false">
      <c r="A20" s="1064" t="s">
        <v>449</v>
      </c>
      <c r="B20" s="1033"/>
      <c r="C20" s="1066" t="s">
        <v>448</v>
      </c>
      <c r="D20" s="1067" t="n">
        <v>119.350620550621</v>
      </c>
      <c r="E20" s="1067" t="n">
        <v>117.111362584872</v>
      </c>
      <c r="F20" s="1067" t="n">
        <v>113.372708074534</v>
      </c>
      <c r="G20" s="1067" t="n">
        <v>113.963308872582</v>
      </c>
      <c r="H20" s="1067" t="n">
        <v>112.266208239368</v>
      </c>
      <c r="I20" s="1067" t="n">
        <v>114.65288778472</v>
      </c>
      <c r="J20" s="1067" t="n">
        <v>118.902130950335</v>
      </c>
      <c r="K20" s="1067" t="n">
        <v>116.978444362655</v>
      </c>
      <c r="L20" s="1067" t="n">
        <v>116.12146698426</v>
      </c>
      <c r="M20" s="1067" t="n">
        <v>114.220616049716</v>
      </c>
      <c r="N20" s="1067" t="n">
        <v>113.367494432645</v>
      </c>
      <c r="O20" s="1067" t="n">
        <v>115.992676300649</v>
      </c>
      <c r="P20" s="1067" t="n">
        <v>113.099119860747</v>
      </c>
      <c r="Q20" s="1067" t="n">
        <v>114.780457699202</v>
      </c>
      <c r="R20" s="1067" t="n">
        <v>113.970497684548</v>
      </c>
      <c r="S20" s="1067" t="n">
        <v>112.217018633963</v>
      </c>
      <c r="T20" s="1067" t="n">
        <v>114.533082106129</v>
      </c>
      <c r="U20" s="1067" t="n">
        <v>108.604058380206</v>
      </c>
      <c r="V20" s="1067" t="n">
        <v>113.402159379675</v>
      </c>
      <c r="W20" s="1067" t="n">
        <v>107.663602757603</v>
      </c>
      <c r="X20" s="1067" t="n">
        <v>115.95968063375</v>
      </c>
      <c r="Y20" s="1067" t="n">
        <v>110.636860791031</v>
      </c>
      <c r="Z20" s="1067" t="n">
        <v>110.891353542387</v>
      </c>
      <c r="AA20" s="1067" t="n">
        <v>113.812563549339</v>
      </c>
      <c r="AB20" s="1068" t="n">
        <v>107.415148858402</v>
      </c>
      <c r="AC20" s="1068" t="n">
        <v>108.929119688567</v>
      </c>
      <c r="AD20" s="1068" t="n">
        <v>110.15544815359</v>
      </c>
      <c r="AE20" s="1068" t="n">
        <v>111.188308310246</v>
      </c>
      <c r="AF20" s="1067" t="n">
        <v>107.640689455528</v>
      </c>
      <c r="AG20" s="1068" t="n">
        <v>107.991684016704</v>
      </c>
      <c r="AH20" s="1069" t="n">
        <v>100.295021019468</v>
      </c>
    </row>
    <row r="21" s="816" customFormat="true" ht="18" hidden="false" customHeight="true" outlineLevel="0" collapsed="false">
      <c r="A21" s="1032" t="s">
        <v>445</v>
      </c>
      <c r="B21" s="1033"/>
      <c r="C21" s="1034"/>
      <c r="D21" s="1035" t="n">
        <v>100</v>
      </c>
      <c r="E21" s="1035" t="n">
        <v>98.1237986401601</v>
      </c>
      <c r="F21" s="1035" t="n">
        <v>94.99130172218</v>
      </c>
      <c r="G21" s="1035" t="n">
        <v>95.4861469063298</v>
      </c>
      <c r="H21" s="1035" t="n">
        <v>94.0642015277602</v>
      </c>
      <c r="I21" s="1035" t="n">
        <v>96.0639226304582</v>
      </c>
      <c r="J21" s="1035" t="n">
        <v>99.6242251626206</v>
      </c>
      <c r="K21" s="1035" t="n">
        <v>98.0124307883598</v>
      </c>
      <c r="L21" s="1035" t="n">
        <v>97.2943973383101</v>
      </c>
      <c r="M21" s="1035" t="n">
        <v>95.7017362144938</v>
      </c>
      <c r="N21" s="1035" t="n">
        <v>94.9869333813497</v>
      </c>
      <c r="O21" s="1035" t="n">
        <v>97.1864878167538</v>
      </c>
      <c r="P21" s="1035" t="n">
        <v>94.7620710633655</v>
      </c>
      <c r="Q21" s="1035" t="n">
        <v>96.1708093092991</v>
      </c>
      <c r="R21" s="1035" t="n">
        <v>95.4921701778743</v>
      </c>
      <c r="S21" s="1035" t="n">
        <v>94.0229871585526</v>
      </c>
      <c r="T21" s="1035" t="n">
        <v>95.9635413521386</v>
      </c>
      <c r="U21" s="1035" t="n">
        <v>90.9958053667125</v>
      </c>
      <c r="V21" s="1035" t="n">
        <v>95.015978012094</v>
      </c>
      <c r="W21" s="1035" t="n">
        <v>90.2078282131258</v>
      </c>
      <c r="X21" s="1035" t="n">
        <v>97.1588418214951</v>
      </c>
      <c r="Y21" s="1035" t="n">
        <v>92.6990243373775</v>
      </c>
      <c r="Z21" s="1035" t="n">
        <v>92.9122555297935</v>
      </c>
      <c r="AA21" s="1035" t="n">
        <v>95.3598423068671</v>
      </c>
      <c r="AB21" s="1036" t="n">
        <v>89.9996567783609</v>
      </c>
      <c r="AC21" s="1036" t="n">
        <v>91.2681636559794</v>
      </c>
      <c r="AD21" s="1036" t="n">
        <v>92.2956643588373</v>
      </c>
      <c r="AE21" s="1036" t="n">
        <v>93.1610642636645</v>
      </c>
      <c r="AF21" s="1035" t="n">
        <v>90.1886299031633</v>
      </c>
      <c r="AG21" s="1036" t="n">
        <v>90.4827168208156</v>
      </c>
      <c r="AH21" s="1037" t="n">
        <v>84.033933428046</v>
      </c>
    </row>
    <row r="22" s="816" customFormat="true" ht="18" hidden="false" customHeight="true" outlineLevel="0" collapsed="false">
      <c r="A22" s="1026" t="s">
        <v>450</v>
      </c>
      <c r="B22" s="1033" t="s">
        <v>4</v>
      </c>
      <c r="C22" s="1028" t="s">
        <v>223</v>
      </c>
      <c r="D22" s="1070" t="n">
        <v>6938.82693882694</v>
      </c>
      <c r="E22" s="1070" t="n">
        <v>6747.86490440524</v>
      </c>
      <c r="F22" s="1070" t="n">
        <v>6619.20124223603</v>
      </c>
      <c r="G22" s="1070" t="n">
        <v>6522.70649568849</v>
      </c>
      <c r="H22" s="1070" t="n">
        <v>6541.29172982365</v>
      </c>
      <c r="I22" s="1070" t="n">
        <v>6661.64461061642</v>
      </c>
      <c r="J22" s="1070" t="n">
        <v>6719.39213905188</v>
      </c>
      <c r="K22" s="1070" t="n">
        <v>6747.33161575267</v>
      </c>
      <c r="L22" s="1070" t="n">
        <v>6833.7180463129</v>
      </c>
      <c r="M22" s="1070" t="n">
        <v>6845.09100734445</v>
      </c>
      <c r="N22" s="1070" t="n">
        <v>7115.5087960519</v>
      </c>
      <c r="O22" s="1070" t="n">
        <v>7177.65006072353</v>
      </c>
      <c r="P22" s="1070" t="n">
        <v>7200.13974355831</v>
      </c>
      <c r="Q22" s="1070" t="n">
        <v>7425.39491925307</v>
      </c>
      <c r="R22" s="1070" t="n">
        <v>7549.03283732989</v>
      </c>
      <c r="S22" s="1070" t="n">
        <v>7597.11984088113</v>
      </c>
      <c r="T22" s="1070" t="n">
        <v>7668.65485227676</v>
      </c>
      <c r="U22" s="1070" t="n">
        <v>7704.78344506222</v>
      </c>
      <c r="V22" s="1070" t="n">
        <v>7684.5003833935</v>
      </c>
      <c r="W22" s="1070" t="n">
        <v>7248.70332040883</v>
      </c>
      <c r="X22" s="1070" t="n">
        <v>7691.11908765003</v>
      </c>
      <c r="Y22" s="1070" t="n">
        <v>7583.44580164295</v>
      </c>
      <c r="Z22" s="1070" t="n">
        <v>7559.98647049998</v>
      </c>
      <c r="AA22" s="1070" t="n">
        <v>7512.33229967275</v>
      </c>
      <c r="AB22" s="1070" t="n">
        <v>7325.84698406983</v>
      </c>
      <c r="AC22" s="1070" t="n">
        <v>7337.01357717954</v>
      </c>
      <c r="AD22" s="1070" t="n">
        <v>7275.66234780194</v>
      </c>
      <c r="AE22" s="1070" t="n">
        <v>7264.56427162673</v>
      </c>
      <c r="AF22" s="1070" t="n">
        <v>7166.58645588763</v>
      </c>
      <c r="AG22" s="1071" t="n">
        <v>6940.88014867414</v>
      </c>
      <c r="AH22" s="1072" t="n">
        <v>6713.94049182093</v>
      </c>
    </row>
    <row r="23" s="816" customFormat="true" ht="18" hidden="false" customHeight="true" outlineLevel="0" collapsed="false">
      <c r="A23" s="1032" t="s">
        <v>445</v>
      </c>
      <c r="B23" s="1033"/>
      <c r="C23" s="1034"/>
      <c r="D23" s="1035" t="n">
        <v>100</v>
      </c>
      <c r="E23" s="1035" t="n">
        <v>97.247920489944</v>
      </c>
      <c r="F23" s="1035" t="n">
        <v>95.3936638078922</v>
      </c>
      <c r="G23" s="1035" t="n">
        <v>94.0030145324708</v>
      </c>
      <c r="H23" s="1035" t="n">
        <v>94.2708585686316</v>
      </c>
      <c r="I23" s="1035" t="n">
        <v>96.0053431126879</v>
      </c>
      <c r="J23" s="1035" t="n">
        <v>96.8375807364903</v>
      </c>
      <c r="K23" s="1035" t="n">
        <v>97.2402349163266</v>
      </c>
      <c r="L23" s="1035" t="n">
        <v>98.4852065998952</v>
      </c>
      <c r="M23" s="1035" t="n">
        <v>98.6491098234779</v>
      </c>
      <c r="N23" s="1035" t="n">
        <v>102.546278481689</v>
      </c>
      <c r="O23" s="1035" t="n">
        <v>103.441837128986</v>
      </c>
      <c r="P23" s="1035" t="n">
        <v>103.765950744054</v>
      </c>
      <c r="Q23" s="1035" t="n">
        <v>107.012251274109</v>
      </c>
      <c r="R23" s="1035" t="n">
        <v>108.794078651659</v>
      </c>
      <c r="S23" s="1035" t="n">
        <v>109.487092095793</v>
      </c>
      <c r="T23" s="1035" t="n">
        <v>110.518030207181</v>
      </c>
      <c r="U23" s="1035" t="n">
        <v>111.038703126451</v>
      </c>
      <c r="V23" s="1035" t="n">
        <v>110.74639058072</v>
      </c>
      <c r="W23" s="1035" t="n">
        <v>104.465832399536</v>
      </c>
      <c r="X23" s="1035" t="n">
        <v>110.84177708214</v>
      </c>
      <c r="Y23" s="1035" t="n">
        <v>109.290026520318</v>
      </c>
      <c r="Z23" s="1035" t="n">
        <v>108.951938665559</v>
      </c>
      <c r="AA23" s="1035" t="n">
        <v>108.265163058567</v>
      </c>
      <c r="AB23" s="1036" t="n">
        <v>105.577600488597</v>
      </c>
      <c r="AC23" s="1036" t="n">
        <v>105.73852960829</v>
      </c>
      <c r="AD23" s="1036" t="n">
        <v>104.854356679372</v>
      </c>
      <c r="AE23" s="1036" t="n">
        <v>104.694415002298</v>
      </c>
      <c r="AF23" s="1035" t="n">
        <v>103.282392241061</v>
      </c>
      <c r="AG23" s="1036" t="n">
        <v>100.029590157894</v>
      </c>
      <c r="AH23" s="1037" t="n">
        <v>96.7590134616612</v>
      </c>
    </row>
    <row r="24" customFormat="false" ht="18" hidden="false" customHeight="true" outlineLevel="0" collapsed="false">
      <c r="A24" s="1064" t="s">
        <v>451</v>
      </c>
      <c r="B24" s="1065"/>
      <c r="C24" s="1066" t="s">
        <v>452</v>
      </c>
      <c r="D24" s="1067" t="n">
        <v>7.0608756034465</v>
      </c>
      <c r="E24" s="1067" t="n">
        <v>6.58455197528388</v>
      </c>
      <c r="F24" s="1067" t="n">
        <v>6.33194072512319</v>
      </c>
      <c r="G24" s="1067" t="n">
        <v>6.38974391492619</v>
      </c>
      <c r="H24" s="1067" t="n">
        <v>6.18649749208112</v>
      </c>
      <c r="I24" s="1067" t="n">
        <v>6.12837369751794</v>
      </c>
      <c r="J24" s="1067" t="n">
        <v>6.28260644496092</v>
      </c>
      <c r="K24" s="1067" t="n">
        <v>6.11674100911237</v>
      </c>
      <c r="L24" s="1067" t="n">
        <v>5.95768201092609</v>
      </c>
      <c r="M24" s="1067" t="n">
        <v>5.76787945634871</v>
      </c>
      <c r="N24" s="1067" t="n">
        <v>5.63537918280926</v>
      </c>
      <c r="O24" s="1067" t="n">
        <v>5.64888068834491</v>
      </c>
      <c r="P24" s="1067" t="n">
        <v>5.56307231024787</v>
      </c>
      <c r="Q24" s="1067" t="n">
        <v>5.66931810212506</v>
      </c>
      <c r="R24" s="1067" t="n">
        <v>5.60011956829496</v>
      </c>
      <c r="S24" s="1067" t="n">
        <v>5.5468738242016</v>
      </c>
      <c r="T24" s="1067" t="n">
        <v>5.44515052449024</v>
      </c>
      <c r="U24" s="1067" t="n">
        <v>5.05969751175064</v>
      </c>
      <c r="V24" s="1073" t="n">
        <v>5.07612639570046</v>
      </c>
      <c r="W24" s="1073" t="n">
        <v>5.06487185530044</v>
      </c>
      <c r="X24" s="1073" t="n">
        <v>5.1081016018379</v>
      </c>
      <c r="Y24" s="1073" t="n">
        <v>4.70171064190819</v>
      </c>
      <c r="Z24" s="1073" t="n">
        <v>4.62968750860725</v>
      </c>
      <c r="AA24" s="1073" t="n">
        <v>4.73790893989452</v>
      </c>
      <c r="AB24" s="1074" t="n">
        <v>4.42016604649369</v>
      </c>
      <c r="AC24" s="1074" t="n">
        <v>4.38226047360038</v>
      </c>
      <c r="AD24" s="1074" t="n">
        <v>4.3607237243605</v>
      </c>
      <c r="AE24" s="1074" t="n">
        <v>4.26033690803236</v>
      </c>
      <c r="AF24" s="1073" t="n">
        <v>4.08443545436671</v>
      </c>
      <c r="AG24" s="1075" t="n">
        <v>3.96147869155449</v>
      </c>
      <c r="AH24" s="1076" t="n">
        <v>3.87437488856401</v>
      </c>
    </row>
    <row r="25" s="1038" customFormat="true" ht="18" hidden="false" customHeight="true" outlineLevel="0" collapsed="false">
      <c r="A25" s="1032" t="s">
        <v>445</v>
      </c>
      <c r="B25" s="1033"/>
      <c r="C25" s="1034"/>
      <c r="D25" s="1035" t="n">
        <v>100</v>
      </c>
      <c r="E25" s="1035" t="n">
        <v>93.2540430548001</v>
      </c>
      <c r="F25" s="1035" t="n">
        <v>89.6764237289847</v>
      </c>
      <c r="G25" s="1035" t="n">
        <v>90.4950642638042</v>
      </c>
      <c r="H25" s="1035" t="n">
        <v>87.6165767466773</v>
      </c>
      <c r="I25" s="1035" t="n">
        <v>86.7933956310829</v>
      </c>
      <c r="J25" s="1035" t="n">
        <v>88.9777245458665</v>
      </c>
      <c r="K25" s="1035" t="n">
        <v>86.6286471061282</v>
      </c>
      <c r="L25" s="1035" t="n">
        <v>84.3759661764622</v>
      </c>
      <c r="M25" s="1035" t="n">
        <v>81.6878781086773</v>
      </c>
      <c r="N25" s="1035" t="n">
        <v>79.8113364305493</v>
      </c>
      <c r="O25" s="1035" t="n">
        <v>80.0025521705497</v>
      </c>
      <c r="P25" s="1035" t="n">
        <v>78.7872867712393</v>
      </c>
      <c r="Q25" s="1035" t="n">
        <v>80.2919980541478</v>
      </c>
      <c r="R25" s="1035" t="n">
        <v>79.3119703958737</v>
      </c>
      <c r="S25" s="1035" t="n">
        <v>78.5578749113509</v>
      </c>
      <c r="T25" s="1035" t="n">
        <v>77.1172136474461</v>
      </c>
      <c r="U25" s="1035" t="n">
        <v>71.6582162880896</v>
      </c>
      <c r="V25" s="1035" t="n">
        <v>71.8908911696835</v>
      </c>
      <c r="W25" s="1035" t="n">
        <v>71.7314981845625</v>
      </c>
      <c r="X25" s="1035" t="n">
        <v>72.3437416082585</v>
      </c>
      <c r="Y25" s="1035" t="n">
        <v>66.5882095361264</v>
      </c>
      <c r="Z25" s="1035" t="n">
        <v>65.5681783481279</v>
      </c>
      <c r="AA25" s="1035" t="n">
        <v>67.1008697219065</v>
      </c>
      <c r="AB25" s="1036" t="n">
        <v>62.6008202769661</v>
      </c>
      <c r="AC25" s="1036" t="n">
        <v>62.0639807258655</v>
      </c>
      <c r="AD25" s="1036" t="n">
        <v>61.7589654494405</v>
      </c>
      <c r="AE25" s="1036" t="n">
        <v>60.3372321975597</v>
      </c>
      <c r="AF25" s="1035" t="n">
        <v>57.8460191590551</v>
      </c>
      <c r="AG25" s="1077" t="n">
        <v>56.1046379236712</v>
      </c>
      <c r="AH25" s="1037" t="n">
        <v>54.8710260052292</v>
      </c>
    </row>
    <row r="26" customFormat="false" ht="18" hidden="false" customHeight="true" outlineLevel="0" collapsed="false">
      <c r="A26" s="1064" t="s">
        <v>453</v>
      </c>
      <c r="B26" s="1065"/>
      <c r="C26" s="1066" t="s">
        <v>452</v>
      </c>
      <c r="D26" s="1067" t="n">
        <v>2.47134911949129</v>
      </c>
      <c r="E26" s="1067" t="n">
        <v>2.48995873886501</v>
      </c>
      <c r="F26" s="1067" t="n">
        <v>2.48155265792425</v>
      </c>
      <c r="G26" s="1067" t="n">
        <v>2.55938291655745</v>
      </c>
      <c r="H26" s="1067" t="n">
        <v>2.47758878678306</v>
      </c>
      <c r="I26" s="1067" t="n">
        <v>2.44333674205218</v>
      </c>
      <c r="J26" s="1067" t="n">
        <v>2.47466602474112</v>
      </c>
      <c r="K26" s="1067" t="n">
        <v>2.4079979273128</v>
      </c>
      <c r="L26" s="1067" t="n">
        <v>2.36950828483333</v>
      </c>
      <c r="M26" s="1073" t="n">
        <v>2.25449052725767</v>
      </c>
      <c r="N26" s="1073" t="n">
        <v>2.15156778677802</v>
      </c>
      <c r="O26" s="1073" t="n">
        <v>2.14617208391811</v>
      </c>
      <c r="P26" s="1073" t="n">
        <v>2.07494459088252</v>
      </c>
      <c r="Q26" s="1073" t="n">
        <v>2.05271312351011</v>
      </c>
      <c r="R26" s="1073" t="n">
        <v>2.00115484653667</v>
      </c>
      <c r="S26" s="1073" t="n">
        <v>1.96821541976205</v>
      </c>
      <c r="T26" s="1073" t="n">
        <v>1.87932274700415</v>
      </c>
      <c r="U26" s="1073" t="n">
        <v>1.64865385972428</v>
      </c>
      <c r="V26" s="1073" t="n">
        <v>1.73097567183363</v>
      </c>
      <c r="W26" s="1073" t="n">
        <v>1.73508335354661</v>
      </c>
      <c r="X26" s="1073" t="n">
        <v>1.68281367558956</v>
      </c>
      <c r="Y26" s="1073" t="n">
        <v>1.56426808941846</v>
      </c>
      <c r="Z26" s="1073" t="n">
        <v>1.55844426357742</v>
      </c>
      <c r="AA26" s="1073" t="n">
        <v>1.58639747596871</v>
      </c>
      <c r="AB26" s="1074" t="n">
        <v>1.50678456381354</v>
      </c>
      <c r="AC26" s="1074" t="n">
        <v>1.48421409169316</v>
      </c>
      <c r="AD26" s="1074" t="n">
        <v>1.47594535153139</v>
      </c>
      <c r="AE26" s="1074" t="n">
        <v>1.47166967008594</v>
      </c>
      <c r="AF26" s="1073" t="n">
        <v>1.38495206582363</v>
      </c>
      <c r="AG26" s="1075" t="n">
        <v>1.39573852746512</v>
      </c>
      <c r="AH26" s="1076" t="n">
        <v>1.33066003379709</v>
      </c>
    </row>
    <row r="27" s="816" customFormat="true" ht="18" hidden="false" customHeight="true" outlineLevel="0" collapsed="false">
      <c r="A27" s="1032" t="s">
        <v>445</v>
      </c>
      <c r="B27" s="1033"/>
      <c r="C27" s="1034"/>
      <c r="D27" s="1035" t="n">
        <v>100</v>
      </c>
      <c r="E27" s="1035" t="n">
        <v>100.753014587334</v>
      </c>
      <c r="F27" s="1035" t="n">
        <v>100.412873209717</v>
      </c>
      <c r="G27" s="1035" t="n">
        <v>103.56217567044</v>
      </c>
      <c r="H27" s="1035" t="n">
        <v>100.25248020373</v>
      </c>
      <c r="I27" s="1035" t="n">
        <v>98.8665147623954</v>
      </c>
      <c r="J27" s="1035" t="n">
        <v>100.134214353758</v>
      </c>
      <c r="K27" s="1035" t="n">
        <v>97.4365745544067</v>
      </c>
      <c r="L27" s="1035" t="n">
        <v>95.8791401079375</v>
      </c>
      <c r="M27" s="1035" t="n">
        <v>91.2250927834001</v>
      </c>
      <c r="N27" s="1035" t="n">
        <v>87.0604549478187</v>
      </c>
      <c r="O27" s="1035" t="n">
        <v>86.8421246917912</v>
      </c>
      <c r="P27" s="1035" t="n">
        <v>83.9599947460938</v>
      </c>
      <c r="Q27" s="1035" t="n">
        <v>83.0604266843793</v>
      </c>
      <c r="R27" s="1035" t="n">
        <v>80.9741865588216</v>
      </c>
      <c r="S27" s="1035" t="n">
        <v>79.6413345341996</v>
      </c>
      <c r="T27" s="1035" t="n">
        <v>76.0444055508839</v>
      </c>
      <c r="U27" s="1035" t="n">
        <v>66.7106823039088</v>
      </c>
      <c r="V27" s="1035" t="n">
        <v>70.0417297653979</v>
      </c>
      <c r="W27" s="1035" t="n">
        <v>70.207941883329</v>
      </c>
      <c r="X27" s="1035" t="n">
        <v>68.0929158214586</v>
      </c>
      <c r="Y27" s="1035" t="n">
        <v>63.296119398155</v>
      </c>
      <c r="Z27" s="1035" t="n">
        <v>63.0604656900203</v>
      </c>
      <c r="AA27" s="1035" t="n">
        <v>64.1915568891885</v>
      </c>
      <c r="AB27" s="1036" t="n">
        <v>60.9701216201982</v>
      </c>
      <c r="AC27" s="1036" t="n">
        <v>60.0568361623741</v>
      </c>
      <c r="AD27" s="1036" t="n">
        <v>59.7222521047614</v>
      </c>
      <c r="AE27" s="1036" t="n">
        <v>59.5492420912542</v>
      </c>
      <c r="AF27" s="1035" t="n">
        <v>56.0403244891889</v>
      </c>
      <c r="AG27" s="1077" t="n">
        <v>56.4767849453997</v>
      </c>
      <c r="AH27" s="1037" t="n">
        <v>53.8434664411559</v>
      </c>
    </row>
    <row r="28" s="816" customFormat="true" ht="18" hidden="false" customHeight="true" outlineLevel="0" collapsed="false">
      <c r="A28" s="1026" t="s">
        <v>454</v>
      </c>
      <c r="B28" s="1033"/>
      <c r="C28" s="1028" t="str">
        <f aca="false">[14]Indikatoren!C21</f>
        <v>kWh</v>
      </c>
      <c r="D28" s="1067" t="n">
        <v>260.876374848517</v>
      </c>
      <c r="E28" s="1067" t="n">
        <v>243.216250261967</v>
      </c>
      <c r="F28" s="1067" t="n">
        <v>235.619802039741</v>
      </c>
      <c r="G28" s="1067" t="n">
        <v>235.774477945389</v>
      </c>
      <c r="H28" s="1067" t="n">
        <v>231.496198979736</v>
      </c>
      <c r="I28" s="1067" t="n">
        <v>232.631102891627</v>
      </c>
      <c r="J28" s="1067" t="n">
        <v>233.224333806966</v>
      </c>
      <c r="K28" s="1067" t="n">
        <v>230.195101309284</v>
      </c>
      <c r="L28" s="1067" t="n">
        <v>228.360245108799</v>
      </c>
      <c r="M28" s="1067" t="n">
        <v>224.437166444582</v>
      </c>
      <c r="N28" s="1067" t="n">
        <v>226.798387390246</v>
      </c>
      <c r="O28" s="1067" t="n">
        <v>225.161540086686</v>
      </c>
      <c r="P28" s="1067" t="n">
        <v>226.484478506506</v>
      </c>
      <c r="Q28" s="1067" t="n">
        <v>235.133175966631</v>
      </c>
      <c r="R28" s="1067" t="n">
        <v>236.002434349543</v>
      </c>
      <c r="S28" s="1067" t="n">
        <v>235.436075547243</v>
      </c>
      <c r="T28" s="1067" t="n">
        <v>228.454975434224</v>
      </c>
      <c r="U28" s="1067" t="n">
        <v>222.399801552913</v>
      </c>
      <c r="V28" s="1067" t="n">
        <v>219.086930018315</v>
      </c>
      <c r="W28" s="1067" t="n">
        <v>218.377229575036</v>
      </c>
      <c r="X28" s="1067" t="n">
        <v>221.859257594338</v>
      </c>
      <c r="Y28" s="1067" t="n">
        <v>210.467525575231</v>
      </c>
      <c r="Z28" s="1067" t="n">
        <v>209.335035460643</v>
      </c>
      <c r="AA28" s="1067" t="n">
        <v>207.675736652069</v>
      </c>
      <c r="AB28" s="1067" t="n">
        <v>198.970406534178</v>
      </c>
      <c r="AC28" s="1067" t="n">
        <v>198.051215750241</v>
      </c>
      <c r="AD28" s="1067" t="n">
        <v>193.667935069594</v>
      </c>
      <c r="AE28" s="1067" t="n">
        <v>189.173541661369</v>
      </c>
      <c r="AF28" s="1067" t="n">
        <v>184.840573042321</v>
      </c>
      <c r="AG28" s="1068" t="n">
        <v>178.431815169056</v>
      </c>
      <c r="AH28" s="1069" t="n">
        <v>181.793852458534</v>
      </c>
    </row>
    <row r="29" s="816" customFormat="true" ht="18" hidden="false" customHeight="true" outlineLevel="0" collapsed="false">
      <c r="A29" s="1078" t="s">
        <v>445</v>
      </c>
      <c r="B29" s="1079"/>
      <c r="C29" s="1080"/>
      <c r="D29" s="1081" t="n">
        <v>100</v>
      </c>
      <c r="E29" s="1081" t="n">
        <v>93.2304622843654</v>
      </c>
      <c r="F29" s="1081" t="n">
        <v>90.3185664767681</v>
      </c>
      <c r="G29" s="1081" t="n">
        <v>90.377857359562</v>
      </c>
      <c r="H29" s="1081" t="n">
        <v>88.7378932316731</v>
      </c>
      <c r="I29" s="1081" t="n">
        <v>89.1729283752539</v>
      </c>
      <c r="J29" s="1081" t="n">
        <v>89.4003276235315</v>
      </c>
      <c r="K29" s="1081" t="n">
        <v>88.2391521435971</v>
      </c>
      <c r="L29" s="1081" t="n">
        <v>87.5358089598574</v>
      </c>
      <c r="M29" s="1081" t="n">
        <v>86.032001393344</v>
      </c>
      <c r="N29" s="1081" t="n">
        <v>86.9371124625375</v>
      </c>
      <c r="O29" s="1081" t="n">
        <v>86.3096707079857</v>
      </c>
      <c r="P29" s="1081" t="n">
        <v>86.8167838647784</v>
      </c>
      <c r="Q29" s="1081" t="n">
        <v>90.1320313513115</v>
      </c>
      <c r="R29" s="1081" t="n">
        <v>90.4652383668635</v>
      </c>
      <c r="S29" s="1081" t="n">
        <v>90.2481398263656</v>
      </c>
      <c r="T29" s="1081" t="n">
        <v>87.5721213033878</v>
      </c>
      <c r="U29" s="1081" t="n">
        <v>85.2510319043087</v>
      </c>
      <c r="V29" s="1081" t="n">
        <v>83.9811309650144</v>
      </c>
      <c r="W29" s="1081" t="n">
        <v>83.7090862297672</v>
      </c>
      <c r="X29" s="1081" t="n">
        <v>85.0438287955991</v>
      </c>
      <c r="Y29" s="1035" t="n">
        <v>80.6771121752376</v>
      </c>
      <c r="Z29" s="1035" t="n">
        <v>80.2430022964699</v>
      </c>
      <c r="AA29" s="1035" t="n">
        <v>79.6069543563152</v>
      </c>
      <c r="AB29" s="1036" t="n">
        <v>76.2699982509778</v>
      </c>
      <c r="AC29" s="1036" t="n">
        <v>75.9176509813292</v>
      </c>
      <c r="AD29" s="1036" t="n">
        <v>74.2374372466849</v>
      </c>
      <c r="AE29" s="1036" t="n">
        <v>72.5146314116087</v>
      </c>
      <c r="AF29" s="1035" t="n">
        <v>70.8537034638157</v>
      </c>
      <c r="AG29" s="1036" t="n">
        <v>68.3970770724893</v>
      </c>
      <c r="AH29" s="1037" t="n">
        <v>69.6858243925291</v>
      </c>
    </row>
    <row r="30" s="816" customFormat="true" ht="18" hidden="false" customHeight="true" outlineLevel="0" collapsed="false">
      <c r="A30" s="1026" t="s">
        <v>455</v>
      </c>
      <c r="B30" s="1033"/>
      <c r="C30" s="1066" t="s">
        <v>452</v>
      </c>
      <c r="D30" s="1067" t="n">
        <v>4.487178812739</v>
      </c>
      <c r="E30" s="1067" t="n">
        <v>4.221096135515</v>
      </c>
      <c r="F30" s="1067" t="n">
        <v>4.0356614122533</v>
      </c>
      <c r="G30" s="1067" t="n">
        <v>4.11940038573297</v>
      </c>
      <c r="H30" s="1073" t="n">
        <v>3.97309913006768</v>
      </c>
      <c r="I30" s="1073" t="n">
        <v>4.00379024911708</v>
      </c>
      <c r="J30" s="1073" t="n">
        <v>4.12699091007859</v>
      </c>
      <c r="K30" s="1073" t="n">
        <v>3.99089097506288</v>
      </c>
      <c r="L30" s="1073" t="n">
        <v>3.88039519383248</v>
      </c>
      <c r="M30" s="1073" t="n">
        <v>3.74507094036403</v>
      </c>
      <c r="N30" s="1073" t="n">
        <v>3.61345416845848</v>
      </c>
      <c r="O30" s="1073" t="n">
        <v>3.63866856334284</v>
      </c>
      <c r="P30" s="1073" t="n">
        <v>3.55759694860409</v>
      </c>
      <c r="Q30" s="1073" t="n">
        <v>3.63464756436575</v>
      </c>
      <c r="R30" s="1073" t="n">
        <v>3.56301469038196</v>
      </c>
      <c r="S30" s="1073" t="n">
        <v>3.47762507768047</v>
      </c>
      <c r="T30" s="1073" t="n">
        <v>3.41202635442554</v>
      </c>
      <c r="U30" s="1073" t="n">
        <v>3.13487344632356</v>
      </c>
      <c r="V30" s="1073" t="n">
        <v>3.23312248244942</v>
      </c>
      <c r="W30" s="1073" t="n">
        <v>3.24351518568518</v>
      </c>
      <c r="X30" s="1073" t="n">
        <v>3.34499158875214</v>
      </c>
      <c r="Y30" s="1073" t="n">
        <v>3.07056540485261</v>
      </c>
      <c r="Z30" s="1073" t="n">
        <v>3.07056705943272</v>
      </c>
      <c r="AA30" s="1073" t="n">
        <v>3.14630756900877</v>
      </c>
      <c r="AB30" s="1074" t="n">
        <v>2.91740134386649</v>
      </c>
      <c r="AC30" s="1074" t="n">
        <v>2.94037135927142</v>
      </c>
      <c r="AD30" s="1074" t="n">
        <v>2.93218365019601</v>
      </c>
      <c r="AE30" s="1074" t="n">
        <v>2.89540917912141</v>
      </c>
      <c r="AF30" s="1073" t="n">
        <v>2.77626828952641</v>
      </c>
      <c r="AG30" s="1074" t="n">
        <v>2.77618281680668</v>
      </c>
      <c r="AH30" s="1076" t="n">
        <v>2.71569554060698</v>
      </c>
    </row>
    <row r="31" s="816" customFormat="true" ht="18" hidden="false" customHeight="true" outlineLevel="0" collapsed="false">
      <c r="A31" s="1078" t="s">
        <v>445</v>
      </c>
      <c r="B31" s="1082"/>
      <c r="C31" s="1083"/>
      <c r="D31" s="1084" t="n">
        <v>100</v>
      </c>
      <c r="E31" s="1084" t="n">
        <v>94.0701565877295</v>
      </c>
      <c r="F31" s="1084" t="n">
        <v>89.9376107053312</v>
      </c>
      <c r="G31" s="1084" t="n">
        <v>91.8037938233727</v>
      </c>
      <c r="H31" s="1084" t="n">
        <v>88.5433653499197</v>
      </c>
      <c r="I31" s="1084" t="n">
        <v>89.2273389629673</v>
      </c>
      <c r="J31" s="1084" t="n">
        <v>91.9729541056433</v>
      </c>
      <c r="K31" s="1084" t="n">
        <v>88.9398693836945</v>
      </c>
      <c r="L31" s="1084" t="n">
        <v>86.4773916032971</v>
      </c>
      <c r="M31" s="1084" t="n">
        <v>83.4615935012854</v>
      </c>
      <c r="N31" s="1084" t="n">
        <v>80.5284192865228</v>
      </c>
      <c r="O31" s="1084" t="n">
        <v>81.0903401712618</v>
      </c>
      <c r="P31" s="1084" t="n">
        <v>79.2836010569526</v>
      </c>
      <c r="Q31" s="1084" t="n">
        <v>81.0007293234463</v>
      </c>
      <c r="R31" s="1084" t="n">
        <v>79.4043393204355</v>
      </c>
      <c r="S31" s="1084" t="n">
        <v>77.5013705227786</v>
      </c>
      <c r="T31" s="1084" t="n">
        <v>76.0394558990802</v>
      </c>
      <c r="U31" s="1084" t="n">
        <v>69.8629044473049</v>
      </c>
      <c r="V31" s="1084" t="n">
        <v>72.0524547243507</v>
      </c>
      <c r="W31" s="1084" t="n">
        <v>72.2840635741308</v>
      </c>
      <c r="X31" s="1084" t="n">
        <v>74.5455380395313</v>
      </c>
      <c r="Y31" s="1084" t="n">
        <v>68.4297535934014</v>
      </c>
      <c r="Z31" s="1084" t="n">
        <v>68.4297904669065</v>
      </c>
      <c r="AA31" s="1084" t="n">
        <v>70.1177220768754</v>
      </c>
      <c r="AB31" s="1085" t="n">
        <v>65.0163825783821</v>
      </c>
      <c r="AC31" s="1085" t="n">
        <v>65.528285855776</v>
      </c>
      <c r="AD31" s="1085" t="n">
        <v>65.345816883241</v>
      </c>
      <c r="AE31" s="1085" t="n">
        <v>64.5262714046832</v>
      </c>
      <c r="AF31" s="1084" t="n">
        <v>61.8711311803453</v>
      </c>
      <c r="AG31" s="1085" t="n">
        <v>61.8692263594479</v>
      </c>
      <c r="AH31" s="1086" t="n">
        <v>60.5212240015304</v>
      </c>
    </row>
    <row r="32" customFormat="false" ht="18" hidden="false" customHeight="true" outlineLevel="0" collapsed="false">
      <c r="A32" s="1087" t="s">
        <v>456</v>
      </c>
      <c r="B32" s="1088"/>
      <c r="C32" s="1089"/>
      <c r="D32" s="1090"/>
      <c r="E32" s="1090"/>
      <c r="F32" s="1090"/>
      <c r="G32" s="1090"/>
      <c r="H32" s="1090"/>
      <c r="I32" s="1090"/>
      <c r="J32" s="1090"/>
      <c r="K32" s="1090"/>
      <c r="L32" s="1090"/>
      <c r="M32" s="1090"/>
      <c r="N32" s="1090"/>
      <c r="O32" s="1090"/>
      <c r="P32" s="1090"/>
      <c r="Q32" s="1090"/>
      <c r="R32" s="1090"/>
      <c r="S32" s="1090"/>
      <c r="T32" s="1090"/>
      <c r="U32" s="1090"/>
      <c r="V32" s="1090"/>
      <c r="W32" s="1090"/>
      <c r="X32" s="1090"/>
      <c r="Y32" s="1090"/>
      <c r="Z32" s="1090"/>
      <c r="AA32" s="1091"/>
      <c r="AB32" s="1092"/>
      <c r="AC32" s="1092"/>
      <c r="AD32" s="1092"/>
      <c r="AE32" s="1092"/>
      <c r="AF32" s="1093"/>
      <c r="AG32" s="1094"/>
      <c r="AH32" s="1095"/>
    </row>
    <row r="33" customFormat="false" ht="18" hidden="false" customHeight="true" outlineLevel="0" collapsed="false">
      <c r="A33" s="1064" t="s">
        <v>457</v>
      </c>
      <c r="B33" s="1065"/>
      <c r="C33" s="1066" t="s">
        <v>458</v>
      </c>
      <c r="D33" s="1067" t="n">
        <v>141.625494649968</v>
      </c>
      <c r="E33" s="1067" t="n">
        <v>151.870621380718</v>
      </c>
      <c r="F33" s="1067" t="n">
        <v>157.929463242179</v>
      </c>
      <c r="G33" s="1067" t="n">
        <v>156.500794603684</v>
      </c>
      <c r="H33" s="1067" t="n">
        <v>161.642351149423</v>
      </c>
      <c r="I33" s="1067" t="n">
        <v>163.17542783088</v>
      </c>
      <c r="J33" s="1067" t="n">
        <v>159.169607194172</v>
      </c>
      <c r="K33" s="1067" t="n">
        <v>163.485751400992</v>
      </c>
      <c r="L33" s="1067" t="n">
        <v>167.850516050714</v>
      </c>
      <c r="M33" s="1067" t="n">
        <v>173.373942289882</v>
      </c>
      <c r="N33" s="1067" t="n">
        <v>177.450348514347</v>
      </c>
      <c r="O33" s="1067" t="n">
        <v>177.026220798619</v>
      </c>
      <c r="P33" s="1067" t="n">
        <v>179.756786220067</v>
      </c>
      <c r="Q33" s="1067" t="n">
        <v>176.388056197652</v>
      </c>
      <c r="R33" s="1067" t="n">
        <v>178.567615888327</v>
      </c>
      <c r="S33" s="1067" t="n">
        <v>180.281728356051</v>
      </c>
      <c r="T33" s="1067" t="n">
        <v>183.649652200132</v>
      </c>
      <c r="U33" s="1067" t="n">
        <v>197.640273490184</v>
      </c>
      <c r="V33" s="1067" t="n">
        <v>197.000610711154</v>
      </c>
      <c r="W33" s="1067" t="n">
        <v>197.438361437218</v>
      </c>
      <c r="X33" s="1067" t="n">
        <v>195.767445118985</v>
      </c>
      <c r="Y33" s="1067" t="n">
        <v>212.688545970186</v>
      </c>
      <c r="Z33" s="1067" t="n">
        <v>215.99729963218</v>
      </c>
      <c r="AA33" s="1067" t="n">
        <v>211.063575236687</v>
      </c>
      <c r="AB33" s="1068" t="n">
        <v>226.235844871315</v>
      </c>
      <c r="AC33" s="1068" t="n">
        <v>228.192734326086</v>
      </c>
      <c r="AD33" s="1068" t="n">
        <v>229.31973296397</v>
      </c>
      <c r="AE33" s="1068" t="n">
        <v>234.723220624786</v>
      </c>
      <c r="AF33" s="1067" t="n">
        <v>244.831877299197</v>
      </c>
      <c r="AG33" s="1096" t="n">
        <v>252.430993035986</v>
      </c>
      <c r="AH33" s="1069" t="n">
        <v>258.106153576335</v>
      </c>
      <c r="AI33" s="1046"/>
    </row>
    <row r="34" s="816" customFormat="true" ht="18" hidden="false" customHeight="true" outlineLevel="0" collapsed="false">
      <c r="A34" s="1032" t="s">
        <v>445</v>
      </c>
      <c r="B34" s="1033"/>
      <c r="C34" s="1034"/>
      <c r="D34" s="1035" t="n">
        <v>100</v>
      </c>
      <c r="E34" s="1035" t="n">
        <v>107.233956538738</v>
      </c>
      <c r="F34" s="1035" t="n">
        <v>111.51202940721</v>
      </c>
      <c r="G34" s="1035" t="n">
        <v>110.503264253714</v>
      </c>
      <c r="H34" s="1035" t="n">
        <v>114.133653371469</v>
      </c>
      <c r="I34" s="1035" t="n">
        <v>115.216139745301</v>
      </c>
      <c r="J34" s="1035" t="n">
        <v>112.387679624749</v>
      </c>
      <c r="K34" s="1035" t="n">
        <v>115.435255357839</v>
      </c>
      <c r="L34" s="1035" t="n">
        <v>118.517161380839</v>
      </c>
      <c r="M34" s="1035" t="n">
        <v>122.417183938797</v>
      </c>
      <c r="N34" s="1035" t="n">
        <v>125.295483664803</v>
      </c>
      <c r="O34" s="1035" t="n">
        <v>124.99601236073</v>
      </c>
      <c r="P34" s="1035" t="n">
        <v>126.924030637522</v>
      </c>
      <c r="Q34" s="1035" t="n">
        <v>124.545412274535</v>
      </c>
      <c r="R34" s="1035" t="n">
        <v>126.08437225915</v>
      </c>
      <c r="S34" s="1035" t="n">
        <v>127.294685749641</v>
      </c>
      <c r="T34" s="1035" t="n">
        <v>129.672734880135</v>
      </c>
      <c r="U34" s="1035" t="n">
        <v>139.551338534533</v>
      </c>
      <c r="V34" s="1035" t="n">
        <v>139.099680603445</v>
      </c>
      <c r="W34" s="1035" t="n">
        <v>139.40877094565</v>
      </c>
      <c r="X34" s="1035" t="n">
        <v>138.228957718969</v>
      </c>
      <c r="Y34" s="1035" t="n">
        <v>150.176736537339</v>
      </c>
      <c r="Z34" s="1035" t="n">
        <v>152.513006338318</v>
      </c>
      <c r="AA34" s="1035" t="n">
        <v>149.029364916492</v>
      </c>
      <c r="AB34" s="1036" t="n">
        <v>159.742315767698</v>
      </c>
      <c r="AC34" s="1036" t="n">
        <v>161.124051068681</v>
      </c>
      <c r="AD34" s="1036" t="n">
        <v>161.919810787417</v>
      </c>
      <c r="AE34" s="1036" t="n">
        <v>165.735146207195</v>
      </c>
      <c r="AF34" s="1035" t="n">
        <v>172.872742936791</v>
      </c>
      <c r="AG34" s="1077" t="n">
        <v>178.238384028157</v>
      </c>
      <c r="AH34" s="1037" t="n">
        <v>182.245544288656</v>
      </c>
    </row>
    <row r="35" s="1046" customFormat="true" ht="18" hidden="false" customHeight="true" outlineLevel="0" collapsed="false">
      <c r="A35" s="1097" t="s">
        <v>459</v>
      </c>
      <c r="B35" s="1041"/>
      <c r="C35" s="1098" t="s">
        <v>458</v>
      </c>
      <c r="D35" s="1099" t="n">
        <v>140.25843077556</v>
      </c>
      <c r="E35" s="1099" t="n">
        <v>154.970845880146</v>
      </c>
      <c r="F35" s="1099" t="n">
        <v>158.205949251796</v>
      </c>
      <c r="G35" s="1099" t="n">
        <v>159.009043710261</v>
      </c>
      <c r="H35" s="1099" t="n">
        <v>160.670328890901</v>
      </c>
      <c r="I35" s="1099" t="n">
        <v>165.183072909298</v>
      </c>
      <c r="J35" s="1099" t="n">
        <v>166.422452608719</v>
      </c>
      <c r="K35" s="1099" t="n">
        <v>166.079376895796</v>
      </c>
      <c r="L35" s="1099" t="n">
        <v>168.482210821465</v>
      </c>
      <c r="M35" s="1099" t="n">
        <v>170.679269180284</v>
      </c>
      <c r="N35" s="1099" t="n">
        <v>173.485303109675</v>
      </c>
      <c r="O35" s="1099" t="n">
        <v>179.120871009786</v>
      </c>
      <c r="P35" s="1099" t="n">
        <v>178.297005312803</v>
      </c>
      <c r="Q35" s="1099" t="n">
        <v>176.395933911352</v>
      </c>
      <c r="R35" s="1099" t="n">
        <v>178.643579939858</v>
      </c>
      <c r="S35" s="1099" t="n">
        <v>179.579857199763</v>
      </c>
      <c r="T35" s="1099" t="n">
        <v>183.161730664815</v>
      </c>
      <c r="U35" s="1099" t="n">
        <v>191.925213892064</v>
      </c>
      <c r="V35" s="1099" t="n">
        <v>196.990966415473</v>
      </c>
      <c r="W35" s="1099" t="n">
        <v>196.29237579543</v>
      </c>
      <c r="X35" s="1099" t="n">
        <v>201.019252239963</v>
      </c>
      <c r="Y35" s="1099" t="n">
        <v>209.997904550495</v>
      </c>
      <c r="Z35" s="1099" t="n">
        <v>217.017708694527</v>
      </c>
      <c r="AA35" s="1099" t="n">
        <v>213.010838609472</v>
      </c>
      <c r="AB35" s="1099" t="n">
        <v>222.066322657441</v>
      </c>
      <c r="AC35" s="1099" t="n">
        <v>225.737189966676</v>
      </c>
      <c r="AD35" s="1099" t="n">
        <v>227.636369774295</v>
      </c>
      <c r="AE35" s="1099" t="n">
        <v>232.829067645109</v>
      </c>
      <c r="AF35" s="1099" t="n">
        <v>239.746326067578</v>
      </c>
      <c r="AG35" s="1099" t="n">
        <v>249.576498541304</v>
      </c>
      <c r="AH35" s="1100" t="n">
        <v>254.29253216924</v>
      </c>
      <c r="AM35" s="1101"/>
    </row>
    <row r="36" s="816" customFormat="true" ht="18" hidden="false" customHeight="true" outlineLevel="0" collapsed="false">
      <c r="A36" s="1032" t="s">
        <v>445</v>
      </c>
      <c r="B36" s="1033"/>
      <c r="C36" s="1034"/>
      <c r="D36" s="1035" t="n">
        <v>100</v>
      </c>
      <c r="E36" s="1035" t="n">
        <v>110.489504996765</v>
      </c>
      <c r="F36" s="1035" t="n">
        <v>112.796035416193</v>
      </c>
      <c r="G36" s="1035" t="n">
        <v>113.368617366542</v>
      </c>
      <c r="H36" s="1035" t="n">
        <v>114.553063229407</v>
      </c>
      <c r="I36" s="1035" t="n">
        <v>117.770512614406</v>
      </c>
      <c r="J36" s="1035" t="n">
        <v>118.654152686926</v>
      </c>
      <c r="K36" s="1035" t="n">
        <v>118.409550126477</v>
      </c>
      <c r="L36" s="1035" t="n">
        <v>120.122697715811</v>
      </c>
      <c r="M36" s="1035" t="n">
        <v>121.689133577577</v>
      </c>
      <c r="N36" s="1035" t="n">
        <v>123.689750520084</v>
      </c>
      <c r="O36" s="1035" t="n">
        <v>127.70773922062</v>
      </c>
      <c r="P36" s="1035" t="n">
        <v>127.120348008251</v>
      </c>
      <c r="Q36" s="1035" t="n">
        <v>125.76494185481</v>
      </c>
      <c r="R36" s="1035" t="n">
        <v>127.367445188177</v>
      </c>
      <c r="S36" s="1035" t="n">
        <v>128.034982429773</v>
      </c>
      <c r="T36" s="1035" t="n">
        <v>130.588749390694</v>
      </c>
      <c r="U36" s="1035" t="n">
        <v>136.836846691363</v>
      </c>
      <c r="V36" s="1035" t="n">
        <v>140.448574339675</v>
      </c>
      <c r="W36" s="1035" t="n">
        <v>139.950500451224</v>
      </c>
      <c r="X36" s="1035" t="n">
        <v>143.320619750575</v>
      </c>
      <c r="Y36" s="1035" t="n">
        <v>149.722126070647</v>
      </c>
      <c r="Z36" s="1035" t="n">
        <v>154.727033159095</v>
      </c>
      <c r="AA36" s="1035" t="n">
        <v>151.870256519788</v>
      </c>
      <c r="AB36" s="1036" t="n">
        <v>158.326541534455</v>
      </c>
      <c r="AC36" s="1036" t="n">
        <v>160.943758402587</v>
      </c>
      <c r="AD36" s="1036" t="n">
        <v>162.297815907093</v>
      </c>
      <c r="AE36" s="1036" t="n">
        <v>166.000051731421</v>
      </c>
      <c r="AF36" s="1035" t="n">
        <v>170.931846835801</v>
      </c>
      <c r="AG36" s="1036" t="n">
        <v>177.940461162491</v>
      </c>
      <c r="AH36" s="1037" t="n">
        <v>181.30284986302</v>
      </c>
    </row>
    <row r="37" s="816" customFormat="true" ht="18" hidden="false" customHeight="true" outlineLevel="0" collapsed="false">
      <c r="A37" s="1064" t="s">
        <v>460</v>
      </c>
      <c r="B37" s="1033"/>
      <c r="C37" s="1066" t="s">
        <v>458</v>
      </c>
      <c r="D37" s="1067" t="n">
        <v>222.857176353441</v>
      </c>
      <c r="E37" s="1067" t="n">
        <v>236.9052890282</v>
      </c>
      <c r="F37" s="1067" t="n">
        <v>247.790857023769</v>
      </c>
      <c r="G37" s="1067" t="n">
        <v>242.753776365943</v>
      </c>
      <c r="H37" s="1067" t="n">
        <v>251.692688066146</v>
      </c>
      <c r="I37" s="1067" t="n">
        <v>249.763333686254</v>
      </c>
      <c r="J37" s="1067" t="n">
        <v>242.307294052401</v>
      </c>
      <c r="K37" s="1067" t="n">
        <v>250.570613491701</v>
      </c>
      <c r="L37" s="1067" t="n">
        <v>257.705710384706</v>
      </c>
      <c r="M37" s="1067" t="n">
        <v>267.017638897595</v>
      </c>
      <c r="N37" s="1067" t="n">
        <v>276.743512821862</v>
      </c>
      <c r="O37" s="1067" t="n">
        <v>274.825800314525</v>
      </c>
      <c r="P37" s="1067" t="n">
        <v>281.088615277898</v>
      </c>
      <c r="Q37" s="1067" t="n">
        <v>275.129839218538</v>
      </c>
      <c r="R37" s="1067" t="n">
        <v>280.661206000472</v>
      </c>
      <c r="S37" s="1067" t="n">
        <v>287.55256178075</v>
      </c>
      <c r="T37" s="1067" t="n">
        <v>293.08097186968</v>
      </c>
      <c r="U37" s="1067" t="n">
        <v>318.992143422171</v>
      </c>
      <c r="V37" s="1067" t="n">
        <v>309.298520371055</v>
      </c>
      <c r="W37" s="1067" t="n">
        <v>308.307482084057</v>
      </c>
      <c r="X37" s="1067" t="n">
        <v>298.954413925164</v>
      </c>
      <c r="Y37" s="1067" t="n">
        <v>325.672919527992</v>
      </c>
      <c r="Z37" s="1067" t="n">
        <v>325.672744038604</v>
      </c>
      <c r="AA37" s="1067" t="n">
        <v>317.832881263749</v>
      </c>
      <c r="AB37" s="1068" t="n">
        <v>342.770802550834</v>
      </c>
      <c r="AC37" s="1068" t="n">
        <v>340.093096352218</v>
      </c>
      <c r="AD37" s="1068" t="n">
        <v>341.042758332395</v>
      </c>
      <c r="AE37" s="1068" t="n">
        <v>345.374328164368</v>
      </c>
      <c r="AF37" s="1067" t="n">
        <v>360.19573604343</v>
      </c>
      <c r="AG37" s="1068" t="n">
        <v>360.206825698265</v>
      </c>
      <c r="AH37" s="1069" t="n">
        <v>368.229790507552</v>
      </c>
    </row>
    <row r="38" s="816" customFormat="true" ht="18" hidden="false" customHeight="true" outlineLevel="0" collapsed="false">
      <c r="A38" s="1032" t="s">
        <v>445</v>
      </c>
      <c r="B38" s="1033"/>
      <c r="C38" s="1034"/>
      <c r="D38" s="1035" t="n">
        <v>100</v>
      </c>
      <c r="E38" s="1035" t="n">
        <v>106.303639355315</v>
      </c>
      <c r="F38" s="1035" t="n">
        <v>111.188188362749</v>
      </c>
      <c r="G38" s="1035" t="n">
        <v>108.927960202164</v>
      </c>
      <c r="H38" s="1035" t="n">
        <v>112.939009721173</v>
      </c>
      <c r="I38" s="1035" t="n">
        <v>112.073273911602</v>
      </c>
      <c r="J38" s="1035" t="n">
        <v>108.727615604405</v>
      </c>
      <c r="K38" s="1035" t="n">
        <v>112.435514795498</v>
      </c>
      <c r="L38" s="1035" t="n">
        <v>115.637160356011</v>
      </c>
      <c r="M38" s="1035" t="n">
        <v>119.815589188888</v>
      </c>
      <c r="N38" s="1035" t="n">
        <v>124.179762729722</v>
      </c>
      <c r="O38" s="1035" t="n">
        <v>123.319250836538</v>
      </c>
      <c r="P38" s="1035" t="n">
        <v>126.129487897713</v>
      </c>
      <c r="Q38" s="1035" t="n">
        <v>123.455678529371</v>
      </c>
      <c r="R38" s="1035" t="n">
        <v>125.937701712309</v>
      </c>
      <c r="S38" s="1035" t="n">
        <v>129.02997627714</v>
      </c>
      <c r="T38" s="1035" t="n">
        <v>131.510672739058</v>
      </c>
      <c r="U38" s="1035" t="n">
        <v>143.137478739417</v>
      </c>
      <c r="V38" s="1035" t="n">
        <v>138.787776742052</v>
      </c>
      <c r="W38" s="1035" t="n">
        <v>138.343080141649</v>
      </c>
      <c r="X38" s="1035" t="n">
        <v>134.14619121398</v>
      </c>
      <c r="Y38" s="1035" t="n">
        <v>146.135262438886</v>
      </c>
      <c r="Z38" s="1035" t="n">
        <v>146.135183693659</v>
      </c>
      <c r="AA38" s="1035" t="n">
        <v>142.617297079849</v>
      </c>
      <c r="AB38" s="1036" t="n">
        <v>153.807388283165</v>
      </c>
      <c r="AC38" s="1036" t="n">
        <v>152.605853631048</v>
      </c>
      <c r="AD38" s="1036" t="n">
        <v>153.031983942719</v>
      </c>
      <c r="AE38" s="1036" t="n">
        <v>154.975636780312</v>
      </c>
      <c r="AF38" s="1035" t="n">
        <v>161.626267521301</v>
      </c>
      <c r="AG38" s="1036" t="n">
        <v>161.631243647722</v>
      </c>
      <c r="AH38" s="1037" t="n">
        <v>165.23129141848</v>
      </c>
    </row>
    <row r="39" s="1046" customFormat="true" ht="18" hidden="false" customHeight="true" outlineLevel="0" collapsed="false">
      <c r="A39" s="1097" t="s">
        <v>461</v>
      </c>
      <c r="B39" s="1041"/>
      <c r="C39" s="1098" t="s">
        <v>458</v>
      </c>
      <c r="D39" s="1099" t="n">
        <v>219.797143701278</v>
      </c>
      <c r="E39" s="1099" t="n">
        <v>243.659051446794</v>
      </c>
      <c r="F39" s="1099" t="n">
        <v>248.470927984871</v>
      </c>
      <c r="G39" s="1099" t="n">
        <v>247.97378770609</v>
      </c>
      <c r="H39" s="1099" t="n">
        <v>249.594379542049</v>
      </c>
      <c r="I39" s="1099" t="n">
        <v>254.035152948102</v>
      </c>
      <c r="J39" s="1099" t="n">
        <v>257.55418988878</v>
      </c>
      <c r="K39" s="1099" t="n">
        <v>256.2849608981</v>
      </c>
      <c r="L39" s="1099" t="n">
        <v>259.063262850196</v>
      </c>
      <c r="M39" s="1099" t="n">
        <v>260.972636212246</v>
      </c>
      <c r="N39" s="1099" t="n">
        <v>267.927025709713</v>
      </c>
      <c r="O39" s="1099" t="n">
        <v>279.486774039286</v>
      </c>
      <c r="P39" s="1099" t="n">
        <v>277.696586980863</v>
      </c>
      <c r="Q39" s="1099" t="n">
        <v>274.927217179783</v>
      </c>
      <c r="R39" s="1099" t="n">
        <v>280.484132765644</v>
      </c>
      <c r="S39" s="1099" t="n">
        <v>285.533057746244</v>
      </c>
      <c r="T39" s="1099" t="n">
        <v>292.037619475657</v>
      </c>
      <c r="U39" s="1099" t="n">
        <v>305.233913260133</v>
      </c>
      <c r="V39" s="1099" t="n">
        <v>309.516653512812</v>
      </c>
      <c r="W39" s="1099" t="n">
        <v>305.568316433024</v>
      </c>
      <c r="X39" s="1099" t="n">
        <v>310.453565895726</v>
      </c>
      <c r="Y39" s="1099" t="n">
        <v>319.847610815808</v>
      </c>
      <c r="Z39" s="1099" t="n">
        <v>327.968102572192</v>
      </c>
      <c r="AA39" s="1099" t="n">
        <v>321.97826711722</v>
      </c>
      <c r="AB39" s="1099" t="n">
        <v>334.101789236942</v>
      </c>
      <c r="AC39" s="1099" t="n">
        <v>334.955562566922</v>
      </c>
      <c r="AD39" s="1099" t="n">
        <v>337.529561972695</v>
      </c>
      <c r="AE39" s="1099" t="n">
        <v>341.547461739544</v>
      </c>
      <c r="AF39" s="1099" t="n">
        <v>349.903031204485</v>
      </c>
      <c r="AG39" s="1099" t="n">
        <v>354.871740675599</v>
      </c>
      <c r="AH39" s="1100" t="n">
        <v>361.077691675836</v>
      </c>
      <c r="AM39" s="1101"/>
    </row>
    <row r="40" s="816" customFormat="true" ht="18" hidden="false" customHeight="true" outlineLevel="0" collapsed="false">
      <c r="A40" s="1032" t="s">
        <v>445</v>
      </c>
      <c r="B40" s="1033"/>
      <c r="C40" s="1034"/>
      <c r="D40" s="1035" t="n">
        <v>100</v>
      </c>
      <c r="E40" s="1035" t="n">
        <v>110.856332044945</v>
      </c>
      <c r="F40" s="1035" t="n">
        <v>113.045567290248</v>
      </c>
      <c r="G40" s="1035" t="n">
        <v>112.81938588024</v>
      </c>
      <c r="H40" s="1035" t="n">
        <v>113.556698389706</v>
      </c>
      <c r="I40" s="1035" t="n">
        <v>115.577094711183</v>
      </c>
      <c r="J40" s="1035" t="n">
        <v>117.178133233077</v>
      </c>
      <c r="K40" s="1035" t="n">
        <v>116.600678508549</v>
      </c>
      <c r="L40" s="1035" t="n">
        <v>117.864708561583</v>
      </c>
      <c r="M40" s="1035" t="n">
        <v>118.733406548235</v>
      </c>
      <c r="N40" s="1035" t="n">
        <v>121.897410129154</v>
      </c>
      <c r="O40" s="1035" t="n">
        <v>127.156690634311</v>
      </c>
      <c r="P40" s="1035" t="n">
        <v>126.342218240231</v>
      </c>
      <c r="Q40" s="1035" t="n">
        <v>125.082252002979</v>
      </c>
      <c r="R40" s="1035" t="n">
        <v>127.610453913288</v>
      </c>
      <c r="S40" s="1035" t="n">
        <v>129.907537895172</v>
      </c>
      <c r="T40" s="1035" t="n">
        <v>132.866885600916</v>
      </c>
      <c r="U40" s="1035" t="n">
        <v>138.870736953238</v>
      </c>
      <c r="V40" s="1035" t="n">
        <v>140.819233726472</v>
      </c>
      <c r="W40" s="1035" t="n">
        <v>139.022878681406</v>
      </c>
      <c r="X40" s="1035" t="n">
        <v>141.245496036863</v>
      </c>
      <c r="Y40" s="1035" t="n">
        <v>145.519457364062</v>
      </c>
      <c r="Z40" s="1035" t="n">
        <v>149.213996619504</v>
      </c>
      <c r="AA40" s="1035" t="n">
        <v>146.488831335686</v>
      </c>
      <c r="AB40" s="1036" t="n">
        <v>152.004609164081</v>
      </c>
      <c r="AC40" s="1036" t="n">
        <v>152.393046118085</v>
      </c>
      <c r="AD40" s="1036" t="n">
        <v>153.564125670088</v>
      </c>
      <c r="AE40" s="1036" t="n">
        <v>155.392129300704</v>
      </c>
      <c r="AF40" s="1035" t="n">
        <v>159.193620677815</v>
      </c>
      <c r="AG40" s="1036" t="n">
        <v>161.454209413157</v>
      </c>
      <c r="AH40" s="1037" t="n">
        <v>164.277699698668</v>
      </c>
    </row>
    <row r="41" customFormat="false" ht="18" hidden="false" customHeight="true" outlineLevel="0" collapsed="false">
      <c r="A41" s="1026" t="s">
        <v>462</v>
      </c>
      <c r="B41" s="1027"/>
      <c r="C41" s="1028" t="s">
        <v>458</v>
      </c>
      <c r="D41" s="1029" t="s">
        <v>4</v>
      </c>
      <c r="E41" s="1029" t="n">
        <v>203.296896035068</v>
      </c>
      <c r="F41" s="1029" t="n">
        <v>207.761906246374</v>
      </c>
      <c r="G41" s="1029" t="n">
        <v>204.109155012398</v>
      </c>
      <c r="H41" s="1029" t="n">
        <v>205.874338074378</v>
      </c>
      <c r="I41" s="1029" t="n">
        <v>205.046485193037</v>
      </c>
      <c r="J41" s="1029" t="n">
        <v>204.654944944346</v>
      </c>
      <c r="K41" s="1029" t="n">
        <v>209.515411473693</v>
      </c>
      <c r="L41" s="1029" t="n">
        <v>215.395586845567</v>
      </c>
      <c r="M41" s="1029" t="n">
        <v>218.105115536886</v>
      </c>
      <c r="N41" s="1029" t="n">
        <v>228.05711165768</v>
      </c>
      <c r="O41" s="1029" t="n">
        <v>235.189971497867</v>
      </c>
      <c r="P41" s="1029" t="n">
        <v>235.349456425079</v>
      </c>
      <c r="Q41" s="1029" t="n">
        <v>216.134887314309</v>
      </c>
      <c r="R41" s="1029" t="n">
        <v>221.670126058954</v>
      </c>
      <c r="S41" s="1029" t="n">
        <v>230.648763880915</v>
      </c>
      <c r="T41" s="1029" t="n">
        <v>243.702452328728</v>
      </c>
      <c r="U41" s="1029" t="n">
        <v>244.673964931984</v>
      </c>
      <c r="V41" s="1029" t="n">
        <v>245.282854250277</v>
      </c>
      <c r="W41" s="1029" t="n">
        <v>234.481285779866</v>
      </c>
      <c r="X41" s="1029" t="n">
        <v>240.740932429815</v>
      </c>
      <c r="Y41" s="1029" t="n">
        <v>249.494616351857</v>
      </c>
      <c r="Z41" s="1029" t="n">
        <v>254.337441556273</v>
      </c>
      <c r="AA41" s="1029" t="n">
        <v>256.85228363349</v>
      </c>
      <c r="AB41" s="1029" t="n">
        <v>268.970248421559</v>
      </c>
      <c r="AC41" s="1029" t="n">
        <v>272.964259894642</v>
      </c>
      <c r="AD41" s="1029" t="n">
        <v>278.405662752787</v>
      </c>
      <c r="AE41" s="1029" t="n">
        <v>283.179542597832</v>
      </c>
      <c r="AF41" s="1029" t="n">
        <v>292.20230307388</v>
      </c>
      <c r="AG41" s="1030" t="n">
        <v>291.73362890415</v>
      </c>
      <c r="AH41" s="1031" t="n">
        <v>279.843030360302</v>
      </c>
    </row>
    <row r="42" s="470" customFormat="true" ht="18" hidden="false" customHeight="true" outlineLevel="0" collapsed="false">
      <c r="A42" s="1102" t="s">
        <v>463</v>
      </c>
      <c r="B42" s="1103"/>
      <c r="C42" s="1104" t="s">
        <v>458</v>
      </c>
      <c r="D42" s="1099"/>
      <c r="E42" s="1099" t="n">
        <v>205.256470492496</v>
      </c>
      <c r="F42" s="1099" t="n">
        <v>207.731384491764</v>
      </c>
      <c r="G42" s="1099" t="n">
        <v>205.520175203383</v>
      </c>
      <c r="H42" s="1099" t="n">
        <v>205.293802624705</v>
      </c>
      <c r="I42" s="1099" t="n">
        <v>206.20127719459</v>
      </c>
      <c r="J42" s="1099" t="n">
        <v>209.229210183228</v>
      </c>
      <c r="K42" s="1099" t="n">
        <v>210.552282577047</v>
      </c>
      <c r="L42" s="1099" t="n">
        <v>215.742931473256</v>
      </c>
      <c r="M42" s="1099" t="n">
        <v>217.324238286787</v>
      </c>
      <c r="N42" s="1099" t="n">
        <v>226.319499886553</v>
      </c>
      <c r="O42" s="1099" t="n">
        <v>236.05593733637</v>
      </c>
      <c r="P42" s="1099" t="n">
        <v>235.002872503173</v>
      </c>
      <c r="Q42" s="1099" t="n">
        <v>216.616830002387</v>
      </c>
      <c r="R42" s="1099" t="n">
        <v>222.459955111663</v>
      </c>
      <c r="S42" s="1099" t="n">
        <v>231.256325955571</v>
      </c>
      <c r="T42" s="1099" t="n">
        <v>243.178157979548</v>
      </c>
      <c r="U42" s="1099" t="n">
        <v>242.433171536999</v>
      </c>
      <c r="V42" s="1099" t="n">
        <v>244.755541558049</v>
      </c>
      <c r="W42" s="1099" t="n">
        <v>234.371028903094</v>
      </c>
      <c r="X42" s="1099" t="n">
        <v>243.614563462006</v>
      </c>
      <c r="Y42" s="1099" t="n">
        <v>247.894228907593</v>
      </c>
      <c r="Z42" s="1099" t="n">
        <v>254.510604482033</v>
      </c>
      <c r="AA42" s="1099" t="n">
        <v>257.843312731739</v>
      </c>
      <c r="AB42" s="1099" t="n">
        <v>266.541400098779</v>
      </c>
      <c r="AC42" s="1099" t="n">
        <v>272.11791338409</v>
      </c>
      <c r="AD42" s="1099" t="n">
        <v>277.846362653842</v>
      </c>
      <c r="AE42" s="1099" t="n">
        <v>282.420353226358</v>
      </c>
      <c r="AF42" s="1099" t="n">
        <v>290.066293711973</v>
      </c>
      <c r="AG42" s="1099" t="n">
        <v>289.963233144329</v>
      </c>
      <c r="AH42" s="1100" t="n">
        <v>277.679044313882</v>
      </c>
    </row>
    <row r="43" customFormat="false" ht="18" hidden="false" customHeight="true" outlineLevel="0" collapsed="false">
      <c r="A43" s="1026" t="s">
        <v>464</v>
      </c>
      <c r="B43" s="1027"/>
      <c r="C43" s="1028" t="s">
        <v>458</v>
      </c>
      <c r="D43" s="1029"/>
      <c r="E43" s="1029" t="n">
        <v>806.238821941333</v>
      </c>
      <c r="F43" s="1029" t="n">
        <v>899.047617495061</v>
      </c>
      <c r="G43" s="1029" t="n">
        <v>920.51912588921</v>
      </c>
      <c r="H43" s="1029" t="n">
        <v>980.855925685574</v>
      </c>
      <c r="I43" s="1029" t="n">
        <v>989.041750977764</v>
      </c>
      <c r="J43" s="1029" t="n">
        <v>911.975585204251</v>
      </c>
      <c r="K43" s="1029" t="n">
        <v>1013.30407477354</v>
      </c>
      <c r="L43" s="1029" t="n">
        <v>1045.20180266868</v>
      </c>
      <c r="M43" s="1029" t="n">
        <v>1111.15558482911</v>
      </c>
      <c r="N43" s="1029" t="n">
        <v>1170.50400272867</v>
      </c>
      <c r="O43" s="1029" t="n">
        <v>1126.65778573589</v>
      </c>
      <c r="P43" s="1029" t="n">
        <v>1153.16834657623</v>
      </c>
      <c r="Q43" s="1029" t="n">
        <v>1201.6466431352</v>
      </c>
      <c r="R43" s="1029" t="n">
        <v>1221.80582248545</v>
      </c>
      <c r="S43" s="1029" t="n">
        <v>1239.50356521599</v>
      </c>
      <c r="T43" s="1029" t="n">
        <v>1195.79565888043</v>
      </c>
      <c r="U43" s="1029" t="n">
        <v>1447.05325314949</v>
      </c>
      <c r="V43" s="1029" t="n">
        <v>1336.7247498491</v>
      </c>
      <c r="W43" s="1029" t="n">
        <v>1379.77766559549</v>
      </c>
      <c r="X43" s="1029" t="n">
        <v>1270.91615668594</v>
      </c>
      <c r="Y43" s="1029" t="n">
        <v>1447.06649357596</v>
      </c>
      <c r="Z43" s="1029" t="n">
        <v>1457.23202385076</v>
      </c>
      <c r="AA43" s="1029" t="n">
        <v>1352.78247256427</v>
      </c>
      <c r="AB43" s="1029" t="n">
        <v>1484.95343980608</v>
      </c>
      <c r="AC43" s="1029" t="n">
        <v>1419.38637931578</v>
      </c>
      <c r="AD43" s="1029" t="n">
        <v>1473.46242818706</v>
      </c>
      <c r="AE43" s="1029" t="n">
        <v>1484.76760884539</v>
      </c>
      <c r="AF43" s="1029" t="n">
        <v>1644.90215265077</v>
      </c>
      <c r="AG43" s="1030" t="n">
        <v>1654.32320903547</v>
      </c>
      <c r="AH43" s="1031" t="n">
        <v>1643.02162615092</v>
      </c>
    </row>
    <row r="44" s="470" customFormat="true" ht="18" hidden="false" customHeight="true" outlineLevel="0" collapsed="false">
      <c r="A44" s="1105" t="s">
        <v>465</v>
      </c>
      <c r="B44" s="1106"/>
      <c r="C44" s="1104" t="s">
        <v>458</v>
      </c>
      <c r="D44" s="1107"/>
      <c r="E44" s="1108" t="n">
        <v>843.121457444861</v>
      </c>
      <c r="F44" s="1108" t="n">
        <v>903.288315722333</v>
      </c>
      <c r="G44" s="1108" t="n">
        <v>950.113793769543</v>
      </c>
      <c r="H44" s="1108" t="n">
        <v>968.655087793874</v>
      </c>
      <c r="I44" s="1108" t="n">
        <v>1015.29464487742</v>
      </c>
      <c r="J44" s="1108" t="n">
        <v>999.394519702689</v>
      </c>
      <c r="K44" s="1108" t="n">
        <v>1043.42977079838</v>
      </c>
      <c r="L44" s="1108" t="n">
        <v>1053.08567311937</v>
      </c>
      <c r="M44" s="1108" t="n">
        <v>1070.46353024642</v>
      </c>
      <c r="N44" s="1108" t="n">
        <v>1120.87283686086</v>
      </c>
      <c r="O44" s="1108" t="n">
        <v>1150.95975259849</v>
      </c>
      <c r="P44" s="1108" t="n">
        <v>1134.13080883069</v>
      </c>
      <c r="Q44" s="1108" t="n">
        <v>1202.10002229768</v>
      </c>
      <c r="R44" s="1108" t="n">
        <v>1213.04841480845</v>
      </c>
      <c r="S44" s="1108" t="n">
        <v>1214.71968755102</v>
      </c>
      <c r="T44" s="1108" t="n">
        <v>1193.27352557397</v>
      </c>
      <c r="U44" s="1108" t="n">
        <v>1347.19505664399</v>
      </c>
      <c r="V44" s="1108" t="n">
        <v>1340.05140819792</v>
      </c>
      <c r="W44" s="1108" t="n">
        <v>1358.96709808942</v>
      </c>
      <c r="X44" s="1108" t="n">
        <v>1348.04847543761</v>
      </c>
      <c r="Y44" s="1108" t="n">
        <v>1405.56764394706</v>
      </c>
      <c r="Z44" s="1108" t="n">
        <v>1476.46035502429</v>
      </c>
      <c r="AA44" s="1108" t="n">
        <v>1381.24819731459</v>
      </c>
      <c r="AB44" s="1108" t="n">
        <v>1420.29497981137</v>
      </c>
      <c r="AC44" s="1108" t="n">
        <v>1382.49455028704</v>
      </c>
      <c r="AD44" s="1108" t="n">
        <v>1447.54867512495</v>
      </c>
      <c r="AE44" s="1108" t="n">
        <v>1454.12605519894</v>
      </c>
      <c r="AF44" s="1108" t="n">
        <v>1564.64699815097</v>
      </c>
      <c r="AG44" s="1108" t="n">
        <v>1594.48418854841</v>
      </c>
      <c r="AH44" s="1109" t="n">
        <v>1573.29107483678</v>
      </c>
    </row>
    <row r="45" customFormat="false" ht="18" hidden="false" customHeight="true" outlineLevel="0" collapsed="false">
      <c r="A45" s="1087" t="s">
        <v>466</v>
      </c>
      <c r="B45" s="1110"/>
      <c r="C45" s="1111"/>
      <c r="D45" s="1112"/>
      <c r="E45" s="1112"/>
      <c r="F45" s="1112"/>
      <c r="G45" s="1112"/>
      <c r="H45" s="1112"/>
      <c r="I45" s="1112"/>
      <c r="J45" s="1112"/>
      <c r="K45" s="1112"/>
      <c r="L45" s="1112"/>
      <c r="M45" s="1112"/>
      <c r="N45" s="1112"/>
      <c r="O45" s="1112"/>
      <c r="P45" s="1112"/>
      <c r="Q45" s="1112"/>
      <c r="R45" s="1112"/>
      <c r="S45" s="1112"/>
      <c r="T45" s="1112"/>
      <c r="U45" s="1112"/>
      <c r="V45" s="1112"/>
      <c r="W45" s="1112"/>
      <c r="X45" s="1112"/>
      <c r="Y45" s="1112"/>
      <c r="Z45" s="1112"/>
      <c r="AA45" s="1112"/>
      <c r="AB45" s="1113"/>
      <c r="AC45" s="1113"/>
      <c r="AD45" s="1113"/>
      <c r="AE45" s="1113"/>
      <c r="AF45" s="1067"/>
      <c r="AG45" s="1096"/>
      <c r="AH45" s="1069"/>
    </row>
    <row r="46" customFormat="false" ht="28.5" hidden="false" customHeight="true" outlineLevel="0" collapsed="false">
      <c r="A46" s="1114" t="s">
        <v>467</v>
      </c>
      <c r="B46" s="1065"/>
      <c r="C46" s="1066" t="s">
        <v>468</v>
      </c>
      <c r="D46" s="1067" t="n">
        <v>2.32640724200518</v>
      </c>
      <c r="E46" s="1067" t="n">
        <v>2.3153146811304</v>
      </c>
      <c r="F46" s="1067" t="n">
        <v>2.21432861125329</v>
      </c>
      <c r="G46" s="1067" t="n">
        <v>2.24698020683433</v>
      </c>
      <c r="H46" s="1067" t="n">
        <v>2.24143143984374</v>
      </c>
      <c r="I46" s="1067" t="n">
        <v>2.1954826837631</v>
      </c>
      <c r="J46" s="1067" t="n">
        <v>1.99271697744106</v>
      </c>
      <c r="K46" s="1067" t="n">
        <v>1.84372504595116</v>
      </c>
      <c r="L46" s="1067" t="n">
        <v>1.73966481791663</v>
      </c>
      <c r="M46" s="1067" t="n">
        <v>1.49194633792901</v>
      </c>
      <c r="N46" s="1067" t="n">
        <v>1.56321550401777</v>
      </c>
      <c r="O46" s="1067" t="n">
        <v>1.52074428666011</v>
      </c>
      <c r="P46" s="1067" t="n">
        <v>1.47119320764838</v>
      </c>
      <c r="Q46" s="1067" t="n">
        <v>1.57303060108579</v>
      </c>
      <c r="R46" s="1067" t="n">
        <v>1.6097938445312</v>
      </c>
      <c r="S46" s="1067" t="n">
        <v>1.68795522803191</v>
      </c>
      <c r="T46" s="1067" t="n">
        <v>1.81788799586557</v>
      </c>
      <c r="U46" s="1067" t="n">
        <v>1.82782385888529</v>
      </c>
      <c r="V46" s="1067" t="n">
        <v>2.12947967798644</v>
      </c>
      <c r="W46" s="1067" t="n">
        <v>2.39167878050753</v>
      </c>
      <c r="X46" s="1067" t="n">
        <v>2.2698174724332</v>
      </c>
      <c r="Y46" s="1067" t="n">
        <v>2.0966771650711</v>
      </c>
      <c r="Z46" s="1067" t="n">
        <v>2.13889791422066</v>
      </c>
      <c r="AA46" s="1067" t="n">
        <v>2.16026868221982</v>
      </c>
      <c r="AB46" s="1067" t="n">
        <v>1.96861540914479</v>
      </c>
      <c r="AC46" s="1067" t="n">
        <v>1.82648939901252</v>
      </c>
      <c r="AD46" s="1067" t="n">
        <v>1.63943403838687</v>
      </c>
      <c r="AE46" s="1067" t="n">
        <v>1.62218704749026</v>
      </c>
      <c r="AF46" s="1067" t="n">
        <v>1.67533451757473</v>
      </c>
      <c r="AG46" s="1067" t="n">
        <v>1.62685029601478</v>
      </c>
      <c r="AH46" s="1069"/>
    </row>
    <row r="47" customFormat="false" ht="18" hidden="false" customHeight="true" outlineLevel="0" collapsed="false">
      <c r="A47" s="1115" t="s">
        <v>469</v>
      </c>
      <c r="B47" s="1116"/>
      <c r="C47" s="1117"/>
      <c r="D47" s="1118" t="s">
        <v>4</v>
      </c>
      <c r="E47" s="1118" t="n">
        <v>5.71165563328931</v>
      </c>
      <c r="F47" s="1118" t="n">
        <v>5.48523258715669</v>
      </c>
      <c r="G47" s="1118"/>
      <c r="H47" s="1118"/>
      <c r="I47" s="1118"/>
      <c r="J47" s="1118" t="n">
        <v>6.40622859656974</v>
      </c>
      <c r="K47" s="1118" t="n">
        <v>6.28866171346215</v>
      </c>
      <c r="L47" s="1118" t="n">
        <v>6.05547296186517</v>
      </c>
      <c r="M47" s="1118" t="n">
        <v>6.01519922590741</v>
      </c>
      <c r="N47" s="1118" t="n">
        <v>6.45067581268274</v>
      </c>
      <c r="O47" s="1118" t="n">
        <v>6.73074376349504</v>
      </c>
      <c r="P47" s="1118" t="n">
        <v>6.50591581196294</v>
      </c>
      <c r="Q47" s="1118" t="n">
        <v>6.58497160973823</v>
      </c>
      <c r="R47" s="1118" t="n">
        <v>6.75784606740196</v>
      </c>
      <c r="S47" s="1118" t="n">
        <v>7.09893927105002</v>
      </c>
      <c r="T47" s="1118" t="n">
        <v>7.4838076564549</v>
      </c>
      <c r="U47" s="1119" t="n">
        <v>6.99844560358325</v>
      </c>
      <c r="V47" s="1119" t="n">
        <v>7.85154040788732</v>
      </c>
      <c r="W47" s="1119" t="n">
        <v>7.15778031544811</v>
      </c>
      <c r="X47" s="1119" t="n">
        <v>7.70330848710588</v>
      </c>
      <c r="Y47" s="1119" t="n">
        <v>7.73703778119693</v>
      </c>
      <c r="Z47" s="1119" t="n">
        <v>7.99369674331599</v>
      </c>
      <c r="AA47" s="1119" t="n">
        <v>8.13044727619609</v>
      </c>
      <c r="AB47" s="1120" t="n">
        <v>7.34650502050853</v>
      </c>
      <c r="AC47" s="1120" t="n">
        <v>6.82051773641584</v>
      </c>
      <c r="AD47" s="1120" t="n">
        <v>6.43384096596436</v>
      </c>
      <c r="AE47" s="1120" t="n">
        <v>6.48135761981442</v>
      </c>
      <c r="AF47" s="1119" t="n">
        <v>6.56842131311711</v>
      </c>
      <c r="AG47" s="1120" t="n">
        <v>6.56789073047646</v>
      </c>
      <c r="AH47" s="1121" t="n">
        <v>6.19824052565837</v>
      </c>
    </row>
    <row r="48" customFormat="false" ht="15.75" hidden="false" customHeight="false" outlineLevel="0" collapsed="false">
      <c r="AF48" s="0"/>
      <c r="AG48" s="0"/>
      <c r="AH48" s="0"/>
    </row>
    <row r="49" customFormat="false" ht="15.75" hidden="false" customHeight="false" outlineLevel="0" collapsed="false">
      <c r="A49" s="1122" t="s">
        <v>470</v>
      </c>
      <c r="B49" s="407"/>
      <c r="C49" s="407"/>
    </row>
    <row r="50" customFormat="false" ht="15.75" hidden="false" customHeight="false" outlineLevel="0" collapsed="false">
      <c r="A50" s="262" t="s">
        <v>471</v>
      </c>
      <c r="B50" s="407"/>
      <c r="C50" s="407"/>
    </row>
  </sheetData>
  <mergeCells count="5">
    <mergeCell ref="D2:AE2"/>
    <mergeCell ref="AF2:AH2"/>
    <mergeCell ref="AF3:AH3"/>
    <mergeCell ref="D4:AE4"/>
    <mergeCell ref="AF4:AH4"/>
  </mergeCells>
  <printOptions headings="false" gridLines="false" gridLinesSet="true" horizontalCentered="false" verticalCentered="false"/>
  <pageMargins left="0.170138888888889" right="0.179861111111111" top="0.329861111111111" bottom="0.320138888888889"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A1:AI4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3" ySplit="8" topLeftCell="D9" activePane="bottomRight" state="frozen"/>
      <selection pane="topLeft" activeCell="A1" activeCellId="0" sqref="A1"/>
      <selection pane="topRight" activeCell="D1" activeCellId="0" sqref="D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427" width="32.75"/>
    <col collapsed="false" customWidth="true" hidden="false" outlineLevel="0" max="2" min="2" style="239" width="5.75"/>
    <col collapsed="false" customWidth="true" hidden="false" outlineLevel="0" max="3" min="3" style="239" width="6.62"/>
    <col collapsed="false" customWidth="true" hidden="false" outlineLevel="0" max="19" min="4" style="427" width="6.75"/>
    <col collapsed="false" customWidth="false" hidden="false" outlineLevel="0" max="1024" min="20" style="427" width="9"/>
  </cols>
  <sheetData>
    <row r="1" customFormat="false" ht="13.15" hidden="false" customHeight="true" outlineLevel="0" collapsed="false">
      <c r="A1" s="999"/>
      <c r="B1" s="1123"/>
      <c r="C1" s="1123"/>
      <c r="D1" s="737"/>
      <c r="E1" s="737"/>
      <c r="F1" s="737"/>
      <c r="G1" s="737"/>
      <c r="H1" s="737"/>
      <c r="I1" s="737"/>
      <c r="J1" s="737"/>
      <c r="K1" s="737"/>
      <c r="L1" s="737"/>
      <c r="M1" s="737"/>
      <c r="N1" s="737"/>
      <c r="O1" s="1002"/>
      <c r="P1" s="1002"/>
      <c r="Q1" s="1002"/>
      <c r="R1" s="1002"/>
      <c r="S1" s="1002"/>
      <c r="T1" s="1002"/>
      <c r="U1" s="1002"/>
      <c r="V1" s="1002"/>
      <c r="W1" s="1002"/>
      <c r="X1" s="1002"/>
      <c r="Y1" s="1002"/>
      <c r="Z1" s="1002"/>
      <c r="AA1" s="1002"/>
      <c r="AB1" s="1002"/>
      <c r="AC1" s="1002"/>
      <c r="AD1" s="1002"/>
      <c r="AE1" s="1002"/>
      <c r="AF1" s="1002"/>
      <c r="AG1" s="1003"/>
      <c r="AH1" s="739"/>
      <c r="AI1" s="740"/>
    </row>
    <row r="2" customFormat="false" ht="20.85" hidden="false" customHeight="true" outlineLevel="0" collapsed="false">
      <c r="A2" s="1005"/>
      <c r="B2" s="186"/>
      <c r="C2" s="186"/>
      <c r="D2" s="1124" t="s">
        <v>23</v>
      </c>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376" t="s">
        <v>75</v>
      </c>
      <c r="AI2" s="376"/>
    </row>
    <row r="3" customFormat="false" ht="20.85" hidden="false" customHeight="true" outlineLevel="0" collapsed="false">
      <c r="A3" s="1005"/>
      <c r="B3" s="741"/>
      <c r="C3" s="741"/>
      <c r="D3" s="1008"/>
      <c r="E3" s="1008"/>
      <c r="F3" s="1008"/>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9"/>
      <c r="AH3" s="376" t="s">
        <v>472</v>
      </c>
      <c r="AI3" s="376"/>
    </row>
    <row r="4" customFormat="false" ht="20.85" hidden="false" customHeight="true" outlineLevel="0" collapsed="false">
      <c r="A4" s="1005"/>
      <c r="B4" s="186"/>
      <c r="C4" s="186"/>
      <c r="D4" s="1124" t="s">
        <v>276</v>
      </c>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24"/>
      <c r="AH4" s="382" t="s">
        <v>443</v>
      </c>
      <c r="AI4" s="382"/>
    </row>
    <row r="5" customFormat="false" ht="15.75" hidden="false" customHeight="false" outlineLevel="0" collapsed="false">
      <c r="A5" s="1011"/>
      <c r="B5" s="806"/>
      <c r="C5" s="806"/>
      <c r="D5" s="745"/>
      <c r="E5" s="745"/>
      <c r="F5" s="745"/>
      <c r="G5" s="745"/>
      <c r="H5" s="745"/>
      <c r="I5" s="745"/>
      <c r="J5" s="745"/>
      <c r="K5" s="746"/>
      <c r="L5" s="746"/>
      <c r="M5" s="746"/>
      <c r="N5" s="746"/>
      <c r="O5" s="1012"/>
      <c r="P5" s="1012"/>
      <c r="Q5" s="1012"/>
      <c r="R5" s="1012"/>
      <c r="S5" s="1012"/>
      <c r="T5" s="1012"/>
      <c r="U5" s="1012"/>
      <c r="V5" s="1012"/>
      <c r="W5" s="1012"/>
      <c r="X5" s="1012"/>
      <c r="Y5" s="1012"/>
      <c r="Z5" s="1012"/>
      <c r="AA5" s="1012"/>
      <c r="AB5" s="1012"/>
      <c r="AC5" s="1012"/>
      <c r="AD5" s="1012"/>
      <c r="AE5" s="1012"/>
      <c r="AF5" s="1012"/>
      <c r="AG5" s="1013"/>
      <c r="AH5" s="1014"/>
      <c r="AI5" s="1015"/>
    </row>
    <row r="6" customFormat="false" ht="15" hidden="false" customHeight="true" outlineLevel="0" collapsed="false">
      <c r="A6" s="715"/>
      <c r="B6" s="1016"/>
      <c r="C6" s="1016"/>
      <c r="M6" s="239"/>
      <c r="N6" s="239"/>
      <c r="O6" s="239"/>
      <c r="P6" s="239"/>
      <c r="Q6" s="239"/>
    </row>
    <row r="7" customFormat="false" ht="15.75" hidden="false" customHeight="false" outlineLevel="0" collapsed="false">
      <c r="R7" s="717"/>
    </row>
    <row r="8" customFormat="false" ht="27.75" hidden="false" customHeight="true" outlineLevel="0" collapsed="false">
      <c r="A8" s="441"/>
      <c r="B8" s="1017"/>
      <c r="C8" s="245" t="s">
        <v>196</v>
      </c>
      <c r="D8" s="243" t="n">
        <v>1990</v>
      </c>
      <c r="E8" s="243" t="n">
        <v>1991</v>
      </c>
      <c r="F8" s="243" t="n">
        <v>1992</v>
      </c>
      <c r="G8" s="243" t="n">
        <v>1993</v>
      </c>
      <c r="H8" s="635" t="n">
        <v>1994</v>
      </c>
      <c r="I8" s="442" t="n">
        <v>1995</v>
      </c>
      <c r="J8" s="442" t="n">
        <v>1996</v>
      </c>
      <c r="K8" s="442" t="n">
        <v>1997</v>
      </c>
      <c r="L8" s="442" t="n">
        <v>1998</v>
      </c>
      <c r="M8" s="442" t="n">
        <v>1999</v>
      </c>
      <c r="N8" s="243" t="n">
        <v>2000</v>
      </c>
      <c r="O8" s="243" t="n">
        <v>2001</v>
      </c>
      <c r="P8" s="243" t="n">
        <v>2002</v>
      </c>
      <c r="Q8" s="243" t="n">
        <v>2003</v>
      </c>
      <c r="R8" s="243" t="n">
        <v>2004</v>
      </c>
      <c r="S8" s="243" t="n">
        <v>2005</v>
      </c>
      <c r="T8" s="243" t="n">
        <v>2006</v>
      </c>
      <c r="U8" s="243" t="n">
        <v>2007</v>
      </c>
      <c r="V8" s="243" t="n">
        <v>2008</v>
      </c>
      <c r="W8" s="243" t="n">
        <v>2009</v>
      </c>
      <c r="X8" s="243" t="n">
        <v>2010</v>
      </c>
      <c r="Y8" s="243" t="n">
        <v>2011</v>
      </c>
      <c r="Z8" s="243" t="n">
        <v>2012</v>
      </c>
      <c r="AA8" s="243" t="n">
        <v>2013</v>
      </c>
      <c r="AB8" s="243" t="n">
        <v>2014</v>
      </c>
      <c r="AC8" s="243" t="n">
        <v>2015</v>
      </c>
      <c r="AD8" s="243" t="n">
        <v>2016</v>
      </c>
      <c r="AE8" s="243" t="n">
        <v>2017</v>
      </c>
      <c r="AF8" s="243" t="n">
        <v>2018</v>
      </c>
      <c r="AG8" s="243" t="n">
        <v>2019</v>
      </c>
      <c r="AH8" s="243" t="n">
        <v>2020</v>
      </c>
      <c r="AI8" s="243" t="n">
        <v>2021</v>
      </c>
    </row>
    <row r="9" customFormat="false" ht="18" hidden="false" customHeight="true" outlineLevel="0" collapsed="false">
      <c r="A9" s="1125" t="s">
        <v>473</v>
      </c>
      <c r="B9" s="1019"/>
      <c r="C9" s="1000"/>
      <c r="D9" s="1126"/>
      <c r="E9" s="1127"/>
      <c r="F9" s="1127"/>
      <c r="G9" s="112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8"/>
      <c r="AI9" s="1129"/>
    </row>
    <row r="10" customFormat="false" ht="18" hidden="false" customHeight="true" outlineLevel="0" collapsed="false">
      <c r="A10" s="1026" t="s">
        <v>474</v>
      </c>
      <c r="B10" s="1027"/>
      <c r="C10" s="1130" t="str">
        <f aca="false">[14]Indikatoren!C79</f>
        <v>%</v>
      </c>
      <c r="D10" s="1131" t="n">
        <v>46.0363293787278</v>
      </c>
      <c r="E10" s="1029" t="n">
        <v>51.2342185240275</v>
      </c>
      <c r="F10" s="1029" t="n">
        <v>54.2508737762105</v>
      </c>
      <c r="G10" s="1029" t="n">
        <v>54.9103712203911</v>
      </c>
      <c r="H10" s="1029" t="n">
        <v>56.2172437015381</v>
      </c>
      <c r="I10" s="1029" t="n">
        <v>56.7163633091438</v>
      </c>
      <c r="J10" s="1029" t="n">
        <v>58.5291934991991</v>
      </c>
      <c r="K10" s="1029" t="n">
        <v>59.0772986470679</v>
      </c>
      <c r="L10" s="1029" t="n">
        <v>61.3550405634931</v>
      </c>
      <c r="M10" s="1029" t="n">
        <v>59.667092942488</v>
      </c>
      <c r="N10" s="1029" t="n">
        <v>59.1314658555182</v>
      </c>
      <c r="O10" s="1029" t="n">
        <v>61.3014644609734</v>
      </c>
      <c r="P10" s="1029" t="n">
        <v>60.3235796431225</v>
      </c>
      <c r="Q10" s="1029" t="n">
        <v>59.8214563273748</v>
      </c>
      <c r="R10" s="1029" t="n">
        <v>60.3771407467946</v>
      </c>
      <c r="S10" s="1029" t="n">
        <v>59.8815083500223</v>
      </c>
      <c r="T10" s="1029" t="n">
        <v>60.7174102189438</v>
      </c>
      <c r="U10" s="1029" t="n">
        <v>57.8416501505361</v>
      </c>
      <c r="V10" s="1029" t="n">
        <v>60.1061013383514</v>
      </c>
      <c r="W10" s="1029" t="n">
        <v>60.1125610608713</v>
      </c>
      <c r="X10" s="1029" t="n">
        <v>59.01</v>
      </c>
      <c r="Y10" s="1029" t="n">
        <v>60.6</v>
      </c>
      <c r="Z10" s="1029" t="n">
        <v>61.27</v>
      </c>
      <c r="AA10" s="1029" t="n">
        <v>62.39</v>
      </c>
      <c r="AB10" s="1029" t="n">
        <v>61.59</v>
      </c>
      <c r="AC10" s="1029" t="n">
        <v>61.75</v>
      </c>
      <c r="AD10" s="1029" t="n">
        <v>63.83</v>
      </c>
      <c r="AE10" s="1029" t="n">
        <v>63.28</v>
      </c>
      <c r="AF10" s="1029" t="n">
        <v>63.74</v>
      </c>
      <c r="AG10" s="1029" t="n">
        <v>67.41</v>
      </c>
      <c r="AH10" s="1030" t="n">
        <v>63.5801694877113</v>
      </c>
      <c r="AI10" s="1031" t="n">
        <v>63.5801694877113</v>
      </c>
    </row>
    <row r="11" s="816" customFormat="true" ht="18" hidden="false" customHeight="true" outlineLevel="0" collapsed="false">
      <c r="A11" s="1032" t="s">
        <v>445</v>
      </c>
      <c r="B11" s="1033"/>
      <c r="C11" s="1132"/>
      <c r="D11" s="1133" t="n">
        <v>100</v>
      </c>
      <c r="E11" s="1035" t="n">
        <v>111.290841853481</v>
      </c>
      <c r="F11" s="1035" t="n">
        <v>117.843612877786</v>
      </c>
      <c r="G11" s="1035" t="n">
        <v>119.276171583227</v>
      </c>
      <c r="H11" s="1035" t="n">
        <v>122.114956731356</v>
      </c>
      <c r="I11" s="1035" t="n">
        <v>123.199143099691</v>
      </c>
      <c r="J11" s="1035" t="n">
        <v>127.13696832277</v>
      </c>
      <c r="K11" s="1035" t="n">
        <v>128.327560959641</v>
      </c>
      <c r="L11" s="1035" t="n">
        <v>133.275266276646</v>
      </c>
      <c r="M11" s="1035" t="n">
        <v>129.608710658975</v>
      </c>
      <c r="N11" s="1035" t="n">
        <v>128.445222834906</v>
      </c>
      <c r="O11" s="1035" t="n">
        <v>133.15888840021</v>
      </c>
      <c r="P11" s="1035" t="n">
        <v>131.034729434785</v>
      </c>
      <c r="Q11" s="1035" t="n">
        <v>129.944018419107</v>
      </c>
      <c r="R11" s="1035" t="n">
        <v>131.151074730761</v>
      </c>
      <c r="S11" s="1035" t="n">
        <v>130.074463273113</v>
      </c>
      <c r="T11" s="1035" t="n">
        <v>131.890207230553</v>
      </c>
      <c r="U11" s="1035" t="n">
        <v>125.643488373474</v>
      </c>
      <c r="V11" s="1035" t="n">
        <v>130.5623236029</v>
      </c>
      <c r="W11" s="1035" t="n">
        <v>130.576355396066</v>
      </c>
      <c r="X11" s="1035" t="n">
        <v>128.181375006121</v>
      </c>
      <c r="Y11" s="1035" t="n">
        <v>131.635169045432</v>
      </c>
      <c r="Z11" s="1035" t="n">
        <v>133.090541376462</v>
      </c>
      <c r="AA11" s="1035" t="n">
        <v>135.523402586543</v>
      </c>
      <c r="AB11" s="1035" t="n">
        <v>133.785644579342</v>
      </c>
      <c r="AC11" s="1035" t="n">
        <v>134.133196180782</v>
      </c>
      <c r="AD11" s="1035" t="n">
        <v>138.651366999503</v>
      </c>
      <c r="AE11" s="1035" t="n">
        <v>137.456658369553</v>
      </c>
      <c r="AF11" s="1035" t="n">
        <v>138.455869223693</v>
      </c>
      <c r="AG11" s="1035" t="n">
        <v>146.427834081725</v>
      </c>
      <c r="AH11" s="1036" t="n">
        <v>138.108685783038</v>
      </c>
      <c r="AI11" s="1037" t="n">
        <v>138.108685783038</v>
      </c>
    </row>
    <row r="12" customFormat="false" ht="18" hidden="false" customHeight="true" outlineLevel="0" collapsed="false">
      <c r="A12" s="1026" t="s">
        <v>475</v>
      </c>
      <c r="B12" s="1027" t="s">
        <v>4</v>
      </c>
      <c r="C12" s="1130" t="str">
        <f aca="false">[14]Indikatoren!C81</f>
        <v>%</v>
      </c>
      <c r="D12" s="1131" t="n">
        <v>95.0040282365678</v>
      </c>
      <c r="E12" s="1029" t="n">
        <v>96.5257530352735</v>
      </c>
      <c r="F12" s="1029" t="n">
        <v>98.1186013682964</v>
      </c>
      <c r="G12" s="1029" t="n">
        <v>95.527368207456</v>
      </c>
      <c r="H12" s="1029" t="n">
        <v>96.4961524954871</v>
      </c>
      <c r="I12" s="1029" t="n">
        <v>95.2961595914589</v>
      </c>
      <c r="J12" s="1029" t="n">
        <v>96.5370251989351</v>
      </c>
      <c r="K12" s="1029" t="n">
        <v>96.5432633526817</v>
      </c>
      <c r="L12" s="1029" t="n">
        <v>100.224183993294</v>
      </c>
      <c r="M12" s="1029" t="n">
        <v>94.5877120062416</v>
      </c>
      <c r="N12" s="1029" t="n">
        <v>94.8480749344465</v>
      </c>
      <c r="O12" s="1029" t="n">
        <v>97.438874865026</v>
      </c>
      <c r="P12" s="1029" t="n">
        <v>94.8343179216647</v>
      </c>
      <c r="Q12" s="1029" t="n">
        <v>97.5663926019953</v>
      </c>
      <c r="R12" s="1029" t="n">
        <v>96.6511013035345</v>
      </c>
      <c r="S12" s="1029" t="n">
        <v>98.7001228864468</v>
      </c>
      <c r="T12" s="1029" t="n">
        <v>98.7805721583963</v>
      </c>
      <c r="U12" s="1029" t="n">
        <v>96.1761337018721</v>
      </c>
      <c r="V12" s="1029" t="n">
        <v>97.8131012452372</v>
      </c>
      <c r="W12" s="1029" t="n">
        <v>97.5428322161087</v>
      </c>
      <c r="X12" s="1029" t="n">
        <v>97.81</v>
      </c>
      <c r="Y12" s="1029" t="n">
        <v>96.55</v>
      </c>
      <c r="Z12" s="1029" t="n">
        <v>98.53</v>
      </c>
      <c r="AA12" s="1029" t="n">
        <v>98.03</v>
      </c>
      <c r="AB12" s="1029" t="n">
        <v>97.8</v>
      </c>
      <c r="AC12" s="1029" t="n">
        <v>98.68</v>
      </c>
      <c r="AD12" s="1029" t="n">
        <v>97.95</v>
      </c>
      <c r="AE12" s="1029" t="n">
        <v>96.99</v>
      </c>
      <c r="AF12" s="1029" t="n">
        <v>97.18</v>
      </c>
      <c r="AG12" s="1029" t="n">
        <v>99.12</v>
      </c>
      <c r="AH12" s="1030" t="n">
        <v>98.3129249538693</v>
      </c>
      <c r="AI12" s="1031" t="n">
        <v>0</v>
      </c>
    </row>
    <row r="13" customFormat="false" ht="18" hidden="false" customHeight="true" outlineLevel="0" collapsed="false">
      <c r="A13" s="1026" t="s">
        <v>476</v>
      </c>
      <c r="B13" s="1027"/>
      <c r="C13" s="1130" t="str">
        <f aca="false">[14]Indikatoren!C82</f>
        <v>%</v>
      </c>
      <c r="D13" s="1134" t="n">
        <v>75.5306622853437</v>
      </c>
      <c r="E13" s="1135" t="n">
        <v>75.0897773570844</v>
      </c>
      <c r="F13" s="1135" t="n">
        <v>77.403646908259</v>
      </c>
      <c r="G13" s="1135" t="n">
        <v>77.9959999576217</v>
      </c>
      <c r="H13" s="1135" t="n">
        <v>79.539150669936</v>
      </c>
      <c r="I13" s="1135" t="n">
        <v>78.9638262007554</v>
      </c>
      <c r="J13" s="1135" t="n">
        <v>80.0401208394661</v>
      </c>
      <c r="K13" s="1135" t="n">
        <v>81.2259010366963</v>
      </c>
      <c r="L13" s="1135" t="n">
        <v>77.8327214712139</v>
      </c>
      <c r="M13" s="1135" t="n">
        <v>80.5130925255434</v>
      </c>
      <c r="N13" s="1135" t="n">
        <v>79.0625511123656</v>
      </c>
      <c r="O13" s="1135" t="n">
        <v>77.3393075781861</v>
      </c>
      <c r="P13" s="1135" t="n">
        <v>79.8736958672251</v>
      </c>
      <c r="Q13" s="1135" t="n">
        <v>78.2198959108552</v>
      </c>
      <c r="R13" s="1135" t="n">
        <v>82.9864928195195</v>
      </c>
      <c r="S13" s="1135" t="n">
        <v>79.7106840480566</v>
      </c>
      <c r="T13" s="1135" t="n">
        <v>81.9821440972366</v>
      </c>
      <c r="U13" s="1135" t="n">
        <v>77.9215057636715</v>
      </c>
      <c r="V13" s="1135" t="n">
        <v>82.4159919576787</v>
      </c>
      <c r="W13" s="1135" t="n">
        <v>85.9163429741276</v>
      </c>
      <c r="X13" s="1135" t="n">
        <v>81.27</v>
      </c>
      <c r="Y13" s="1135" t="n">
        <v>86.7</v>
      </c>
      <c r="Z13" s="1135" t="n">
        <v>85.62</v>
      </c>
      <c r="AA13" s="1135" t="n">
        <v>86.79</v>
      </c>
      <c r="AB13" s="1135" t="n">
        <v>89.05</v>
      </c>
      <c r="AC13" s="1135" t="n">
        <v>88.58</v>
      </c>
      <c r="AD13" s="1135" t="n">
        <v>90.15</v>
      </c>
      <c r="AE13" s="1135" t="n">
        <v>91.26</v>
      </c>
      <c r="AF13" s="1135" t="n">
        <v>95.56</v>
      </c>
      <c r="AG13" s="1135" t="n">
        <v>98.6</v>
      </c>
      <c r="AH13" s="1136" t="n">
        <v>88.6556736776012</v>
      </c>
      <c r="AI13" s="1137" t="n">
        <v>0</v>
      </c>
    </row>
    <row r="14" customFormat="false" ht="18" hidden="false" customHeight="true" outlineLevel="0" collapsed="false">
      <c r="A14" s="1026" t="s">
        <v>477</v>
      </c>
      <c r="B14" s="1027"/>
      <c r="C14" s="1130" t="str">
        <f aca="false">[14]Indikatoren!C83</f>
        <v>%</v>
      </c>
      <c r="D14" s="1134" t="n">
        <v>7.68836843045532</v>
      </c>
      <c r="E14" s="1135" t="n">
        <v>12.3114084350478</v>
      </c>
      <c r="F14" s="1135" t="n">
        <v>16.9188599137745</v>
      </c>
      <c r="G14" s="1135" t="n">
        <v>16.6103999581039</v>
      </c>
      <c r="H14" s="1135" t="n">
        <v>18.3427005803534</v>
      </c>
      <c r="I14" s="1135" t="n">
        <v>19.8863686019221</v>
      </c>
      <c r="J14" s="1135" t="n">
        <v>23.9541455693477</v>
      </c>
      <c r="K14" s="1135" t="n">
        <v>30.1741424955437</v>
      </c>
      <c r="L14" s="1135" t="n">
        <v>36.0266619523217</v>
      </c>
      <c r="M14" s="1135" t="n">
        <v>40.1437843976188</v>
      </c>
      <c r="N14" s="1135" t="n">
        <v>44.8419381010805</v>
      </c>
      <c r="O14" s="1135" t="n">
        <v>54.3294164255591</v>
      </c>
      <c r="P14" s="1135" t="n">
        <v>56.0299847460416</v>
      </c>
      <c r="Q14" s="1135" t="n">
        <v>55.476036106684</v>
      </c>
      <c r="R14" s="1135" t="n">
        <v>60.5097839439779</v>
      </c>
      <c r="S14" s="1135" t="n">
        <v>59.537966030567</v>
      </c>
      <c r="T14" s="1135" t="n">
        <v>66.6883274794449</v>
      </c>
      <c r="U14" s="1135" t="n">
        <v>66.7133965559318</v>
      </c>
      <c r="V14" s="1135" t="n">
        <v>72.0999441610454</v>
      </c>
      <c r="W14" s="1135" t="n">
        <v>71.8895378477614</v>
      </c>
      <c r="X14" s="1135" t="n">
        <v>77.04</v>
      </c>
      <c r="Y14" s="1135" t="n">
        <v>81.61</v>
      </c>
      <c r="Z14" s="1135" t="n">
        <v>80.33</v>
      </c>
      <c r="AA14" s="1135" t="n">
        <v>86.82</v>
      </c>
      <c r="AB14" s="1135" t="n">
        <v>87.26</v>
      </c>
      <c r="AC14" s="1135" t="n">
        <v>88.43</v>
      </c>
      <c r="AD14" s="1135" t="n">
        <v>94.81</v>
      </c>
      <c r="AE14" s="1135" t="n">
        <v>91.88</v>
      </c>
      <c r="AF14" s="1135" t="n">
        <v>88.34</v>
      </c>
      <c r="AG14" s="1135" t="n">
        <v>105.48</v>
      </c>
      <c r="AH14" s="1136" t="n">
        <v>92.7556976012192</v>
      </c>
      <c r="AI14" s="1137" t="n">
        <v>0</v>
      </c>
    </row>
    <row r="15" customFormat="false" ht="18" hidden="false" customHeight="true" outlineLevel="0" collapsed="false">
      <c r="A15" s="1138" t="str">
        <f aca="false">[14]Indikatoren!$A$84</f>
        <v>Stromimportsaldo</v>
      </c>
      <c r="B15" s="1139"/>
      <c r="C15" s="1140" t="str">
        <f aca="false">[14]Indikatoren!C84</f>
        <v>TWh</v>
      </c>
      <c r="D15" s="1029" t="n">
        <v>0.8</v>
      </c>
      <c r="E15" s="1029" t="n">
        <v>-0.6</v>
      </c>
      <c r="F15" s="1029" t="n">
        <v>-5.3</v>
      </c>
      <c r="G15" s="1029" t="n">
        <v>0.8</v>
      </c>
      <c r="H15" s="1029" t="n">
        <v>2.3</v>
      </c>
      <c r="I15" s="1029" t="n">
        <v>4.8</v>
      </c>
      <c r="J15" s="1029" t="n">
        <v>-5.3</v>
      </c>
      <c r="K15" s="1029" t="n">
        <v>-2.4</v>
      </c>
      <c r="L15" s="1029" t="n">
        <v>-0.637999999999998</v>
      </c>
      <c r="M15" s="1029" t="n">
        <v>1</v>
      </c>
      <c r="N15" s="1029" t="n">
        <v>3.058</v>
      </c>
      <c r="O15" s="1029" t="n">
        <v>-1.28</v>
      </c>
      <c r="P15" s="1029" t="n">
        <v>0.687999999999995</v>
      </c>
      <c r="Q15" s="1029" t="n">
        <v>-3.269564</v>
      </c>
      <c r="R15" s="1029" t="n">
        <v>-2.62128250999999</v>
      </c>
      <c r="S15" s="1029" t="n">
        <v>-4.565171</v>
      </c>
      <c r="T15" s="1029" t="n">
        <v>-16.97712737</v>
      </c>
      <c r="U15" s="1029" t="n">
        <v>-16.5550785</v>
      </c>
      <c r="V15" s="1029" t="n">
        <v>-20.09947573</v>
      </c>
      <c r="W15" s="1029" t="n">
        <v>-12.272991</v>
      </c>
      <c r="X15" s="1029" t="n">
        <v>-14.955235</v>
      </c>
      <c r="Y15" s="1029" t="n">
        <v>-3.76575</v>
      </c>
      <c r="Z15" s="1029" t="n">
        <v>-20.541009</v>
      </c>
      <c r="AA15" s="1029" t="n">
        <v>-32.194158</v>
      </c>
      <c r="AB15" s="1029" t="n">
        <v>-33.886908</v>
      </c>
      <c r="AC15" s="1029" t="n">
        <v>-48.282616</v>
      </c>
      <c r="AD15" s="1029" t="n">
        <v>-50.524821</v>
      </c>
      <c r="AE15" s="1029" t="n">
        <v>-52.459148</v>
      </c>
      <c r="AF15" s="1029" t="n">
        <v>-48.735381</v>
      </c>
      <c r="AG15" s="1029" t="n">
        <v>-32.667293</v>
      </c>
      <c r="AH15" s="1030" t="n">
        <v>-18.88398</v>
      </c>
      <c r="AI15" s="1031"/>
    </row>
    <row r="16" customFormat="false" ht="18" hidden="false" customHeight="true" outlineLevel="0" collapsed="false">
      <c r="A16" s="1141" t="s">
        <v>37</v>
      </c>
      <c r="B16" s="1142"/>
      <c r="C16" s="1143"/>
      <c r="D16" s="1131"/>
      <c r="E16" s="1029"/>
      <c r="F16" s="1029"/>
      <c r="G16" s="1029"/>
      <c r="H16" s="1029"/>
      <c r="I16" s="1029"/>
      <c r="J16" s="1029"/>
      <c r="K16" s="1029"/>
      <c r="L16" s="1029"/>
      <c r="M16" s="1029"/>
      <c r="N16" s="1029"/>
      <c r="O16" s="1029"/>
      <c r="P16" s="1029"/>
      <c r="Q16" s="1029"/>
      <c r="R16" s="1029"/>
      <c r="S16" s="1029"/>
      <c r="T16" s="1029"/>
      <c r="U16" s="1029"/>
      <c r="V16" s="1029"/>
      <c r="W16" s="1029"/>
      <c r="X16" s="1029"/>
      <c r="Y16" s="1029"/>
      <c r="Z16" s="1029"/>
      <c r="AA16" s="1029"/>
      <c r="AB16" s="1029"/>
      <c r="AC16" s="1029"/>
      <c r="AD16" s="1029"/>
      <c r="AE16" s="1144"/>
      <c r="AF16" s="1144"/>
      <c r="AG16" s="1144"/>
      <c r="AH16" s="1145"/>
      <c r="AI16" s="1146"/>
    </row>
    <row r="17" customFormat="false" ht="18" hidden="false" customHeight="true" outlineLevel="0" collapsed="false">
      <c r="A17" s="1026" t="str">
        <f aca="false">[14]Indikatoren!A94</f>
        <v>Anteil erneuerbarer Energien am PEV</v>
      </c>
      <c r="B17" s="1027"/>
      <c r="C17" s="1130" t="str">
        <f aca="false">[14]Indikatoren!C94</f>
        <v>%</v>
      </c>
      <c r="D17" s="1131" t="n">
        <v>1.31590661725137</v>
      </c>
      <c r="E17" s="1029" t="n">
        <v>1.3497336816573</v>
      </c>
      <c r="F17" s="1029" t="n">
        <v>1.44591386711897</v>
      </c>
      <c r="G17" s="1029" t="n">
        <v>1.59125502654969</v>
      </c>
      <c r="H17" s="1029" t="n">
        <v>1.78079355533343</v>
      </c>
      <c r="I17" s="1029" t="n">
        <v>1.92524027939784</v>
      </c>
      <c r="J17" s="1029" t="n">
        <v>1.82976503968517</v>
      </c>
      <c r="K17" s="1029" t="n">
        <v>2.35701300893613</v>
      </c>
      <c r="L17" s="1029" t="n">
        <v>2.61126836007597</v>
      </c>
      <c r="M17" s="1029" t="n">
        <v>2.81626893063647</v>
      </c>
      <c r="N17" s="1029" t="n">
        <v>2.89271386338307</v>
      </c>
      <c r="O17" s="1029" t="n">
        <v>2.94451261465995</v>
      </c>
      <c r="P17" s="1029" t="n">
        <v>3.15702942187621</v>
      </c>
      <c r="Q17" s="1029" t="n">
        <v>3.35423983145709</v>
      </c>
      <c r="R17" s="1029" t="n">
        <v>4.45556109641884</v>
      </c>
      <c r="S17" s="1029" t="n">
        <v>5.28478268158881</v>
      </c>
      <c r="T17" s="1029" t="n">
        <v>6.32591605140871</v>
      </c>
      <c r="U17" s="1029" t="n">
        <v>7.86666430279565</v>
      </c>
      <c r="V17" s="1029" t="n">
        <v>7.97669965543288</v>
      </c>
      <c r="W17" s="1029" t="n">
        <v>8.87623928464793</v>
      </c>
      <c r="X17" s="1029" t="n">
        <v>9.94034643779161</v>
      </c>
      <c r="Y17" s="1029" t="n">
        <v>10.7542409788136</v>
      </c>
      <c r="Z17" s="1029" t="n">
        <v>10.2982317583691</v>
      </c>
      <c r="AA17" s="1029" t="n">
        <v>10.842848783759</v>
      </c>
      <c r="AB17" s="1029" t="n">
        <v>11.5219012553277</v>
      </c>
      <c r="AC17" s="1029" t="n">
        <v>12.5445179393914</v>
      </c>
      <c r="AD17" s="1029" t="n">
        <v>12.4252684125422</v>
      </c>
      <c r="AE17" s="1029" t="n">
        <v>13.2918745564498</v>
      </c>
      <c r="AF17" s="1029" t="n">
        <v>13.7262109451703</v>
      </c>
      <c r="AG17" s="1029" t="n">
        <v>14.8732625402191</v>
      </c>
      <c r="AH17" s="1147" t="n">
        <v>16.4811965056325</v>
      </c>
      <c r="AI17" s="1031"/>
    </row>
    <row r="18" customFormat="false" ht="25.5" hidden="false" customHeight="true" outlineLevel="0" collapsed="false">
      <c r="A18" s="1148" t="str">
        <f aca="false">[14]Indikatoren!A25</f>
        <v>Anteil erneuerbarer Energien am Bruttostromverbrauch</v>
      </c>
      <c r="B18" s="1027"/>
      <c r="C18" s="1130" t="str">
        <f aca="false">[14]Indikatoren!C25</f>
        <v>%</v>
      </c>
      <c r="D18" s="1131" t="n">
        <v>4</v>
      </c>
      <c r="E18" s="1029" t="n">
        <v>3.24314306893996</v>
      </c>
      <c r="F18" s="1029" t="n">
        <v>3.84687558641396</v>
      </c>
      <c r="G18" s="1029" t="n">
        <v>4.01591210456526</v>
      </c>
      <c r="H18" s="1029" t="n">
        <v>4.33308214016579</v>
      </c>
      <c r="I18" s="1029" t="n">
        <v>4.67060915289474</v>
      </c>
      <c r="J18" s="1029" t="n">
        <v>4.76808149529842</v>
      </c>
      <c r="K18" s="1029" t="n">
        <v>4.11220459554411</v>
      </c>
      <c r="L18" s="1029" t="n">
        <v>4.4910066675171</v>
      </c>
      <c r="M18" s="1029" t="n">
        <v>5.1659695568463</v>
      </c>
      <c r="N18" s="1029" t="n">
        <v>6.21724112944132</v>
      </c>
      <c r="O18" s="1029" t="n">
        <v>6.58518640681625</v>
      </c>
      <c r="P18" s="1029" t="n">
        <v>7.68162131241318</v>
      </c>
      <c r="Q18" s="1029" t="n">
        <v>7.58918612974647</v>
      </c>
      <c r="R18" s="1029" t="n">
        <v>9.28154488205701</v>
      </c>
      <c r="S18" s="1029" t="n">
        <v>10.1780166096727</v>
      </c>
      <c r="T18" s="1029" t="n">
        <v>11.558393050611</v>
      </c>
      <c r="U18" s="1029" t="n">
        <v>14.211851711204</v>
      </c>
      <c r="V18" s="1029" t="n">
        <v>15.0827515705976</v>
      </c>
      <c r="W18" s="1029" t="n">
        <v>16.3186488030112</v>
      </c>
      <c r="X18" s="1029" t="n">
        <v>17.03158667893</v>
      </c>
      <c r="Y18" s="1029" t="n">
        <v>20.3980121098552</v>
      </c>
      <c r="Z18" s="1029" t="n">
        <v>23.6877348404856</v>
      </c>
      <c r="AA18" s="1029" t="n">
        <v>25.1918807537364</v>
      </c>
      <c r="AB18" s="1029" t="n">
        <v>27.4410099022301</v>
      </c>
      <c r="AC18" s="1029" t="n">
        <v>31.5505643713432</v>
      </c>
      <c r="AD18" s="1029" t="n">
        <v>31.6569992977883</v>
      </c>
      <c r="AE18" s="1029" t="n">
        <v>36.0261173279813</v>
      </c>
      <c r="AF18" s="1029" t="n">
        <v>37.7860131086078</v>
      </c>
      <c r="AG18" s="1029" t="n">
        <v>42.0351450147398</v>
      </c>
      <c r="AH18" s="1147" t="n">
        <v>44.9168847664804</v>
      </c>
      <c r="AI18" s="1031"/>
    </row>
    <row r="19" s="816" customFormat="true" ht="18" hidden="false" customHeight="true" outlineLevel="0" collapsed="false">
      <c r="A19" s="1032" t="s">
        <v>445</v>
      </c>
      <c r="B19" s="1033"/>
      <c r="C19" s="1132"/>
      <c r="D19" s="1133" t="n">
        <v>100</v>
      </c>
      <c r="E19" s="1035" t="n">
        <v>81.0785767234989</v>
      </c>
      <c r="F19" s="1035" t="n">
        <v>96.1718896603491</v>
      </c>
      <c r="G19" s="1035" t="n">
        <v>100.397802614131</v>
      </c>
      <c r="H19" s="1035" t="n">
        <v>108.327053504145</v>
      </c>
      <c r="I19" s="1035" t="n">
        <v>116.765228822368</v>
      </c>
      <c r="J19" s="1035" t="n">
        <v>119.20203738246</v>
      </c>
      <c r="K19" s="1035" t="n">
        <v>102.805114888603</v>
      </c>
      <c r="L19" s="1035" t="n">
        <v>112.275166687928</v>
      </c>
      <c r="M19" s="1035" t="n">
        <v>129.149238921157</v>
      </c>
      <c r="N19" s="1035" t="n">
        <v>155.431028236033</v>
      </c>
      <c r="O19" s="1035" t="n">
        <v>164.629660170406</v>
      </c>
      <c r="P19" s="1035" t="n">
        <v>192.040532810329</v>
      </c>
      <c r="Q19" s="1035" t="n">
        <v>189.729653243662</v>
      </c>
      <c r="R19" s="1035" t="n">
        <v>232.038622051425</v>
      </c>
      <c r="S19" s="1035" t="n">
        <v>254.450415241817</v>
      </c>
      <c r="T19" s="1035" t="n">
        <v>288.959826265276</v>
      </c>
      <c r="U19" s="1035" t="n">
        <v>355.296292780101</v>
      </c>
      <c r="V19" s="1035" t="n">
        <v>377.068789264941</v>
      </c>
      <c r="W19" s="1035" t="n">
        <v>407.966220075281</v>
      </c>
      <c r="X19" s="1035" t="n">
        <v>425.789666973249</v>
      </c>
      <c r="Y19" s="1035" t="n">
        <v>509.950302746381</v>
      </c>
      <c r="Z19" s="1035" t="n">
        <v>592.193371012139</v>
      </c>
      <c r="AA19" s="1035" t="n">
        <v>629.797018843409</v>
      </c>
      <c r="AB19" s="1035" t="n">
        <v>686.025247555753</v>
      </c>
      <c r="AC19" s="1035" t="n">
        <v>788.76410928358</v>
      </c>
      <c r="AD19" s="1035" t="n">
        <v>791.424982444707</v>
      </c>
      <c r="AE19" s="1035" t="n">
        <v>900.652933199532</v>
      </c>
      <c r="AF19" s="1035" t="n">
        <v>944.650327715196</v>
      </c>
      <c r="AG19" s="1035" t="n">
        <v>1050.87862536849</v>
      </c>
      <c r="AH19" s="1077" t="n">
        <v>1122.92211916201</v>
      </c>
      <c r="AI19" s="1037"/>
    </row>
    <row r="20" customFormat="false" ht="18" hidden="false" customHeight="true" outlineLevel="0" collapsed="false">
      <c r="A20" s="1026" t="str">
        <f aca="false">[14]Indikatoren!A23</f>
        <v>Anzahl der Windkraftanlagen</v>
      </c>
      <c r="B20" s="1027"/>
      <c r="C20" s="1130"/>
      <c r="D20" s="1149" t="n">
        <v>548</v>
      </c>
      <c r="E20" s="1150" t="n">
        <v>806</v>
      </c>
      <c r="F20" s="1150" t="n">
        <v>1211</v>
      </c>
      <c r="G20" s="1150" t="n">
        <v>1797</v>
      </c>
      <c r="H20" s="1150" t="n">
        <v>2617</v>
      </c>
      <c r="I20" s="1150" t="n">
        <v>3655</v>
      </c>
      <c r="J20" s="1150" t="n">
        <v>4326</v>
      </c>
      <c r="K20" s="1150" t="n">
        <v>5193</v>
      </c>
      <c r="L20" s="1150" t="n">
        <v>6205</v>
      </c>
      <c r="M20" s="1150" t="n">
        <v>7879</v>
      </c>
      <c r="N20" s="1150" t="n">
        <v>9359</v>
      </c>
      <c r="O20" s="1150" t="n">
        <v>11438</v>
      </c>
      <c r="P20" s="1150" t="n">
        <v>13759</v>
      </c>
      <c r="Q20" s="1150" t="n">
        <v>15387</v>
      </c>
      <c r="R20" s="1150" t="n">
        <v>16543</v>
      </c>
      <c r="S20" s="1150" t="n">
        <v>17574</v>
      </c>
      <c r="T20" s="1150" t="n">
        <v>18685</v>
      </c>
      <c r="U20" s="1150" t="n">
        <v>19460</v>
      </c>
      <c r="V20" s="1150" t="n">
        <v>20301</v>
      </c>
      <c r="W20" s="1150" t="n">
        <v>21164</v>
      </c>
      <c r="X20" s="1150" t="n">
        <v>21607</v>
      </c>
      <c r="Y20" s="1150" t="n">
        <v>22297</v>
      </c>
      <c r="Z20" s="1150" t="n">
        <v>23030</v>
      </c>
      <c r="AA20" s="1150" t="n">
        <v>23645</v>
      </c>
      <c r="AB20" s="1150" t="n">
        <v>24867</v>
      </c>
      <c r="AC20" s="1150" t="n">
        <v>25980</v>
      </c>
      <c r="AD20" s="1150" t="n">
        <v>27220</v>
      </c>
      <c r="AE20" s="1150" t="n">
        <v>28675</v>
      </c>
      <c r="AF20" s="1150" t="n">
        <v>29213</v>
      </c>
      <c r="AG20" s="1150" t="n">
        <v>29456</v>
      </c>
      <c r="AH20" s="1151" t="n">
        <v>29608</v>
      </c>
      <c r="AI20" s="1152" t="n">
        <v>29715</v>
      </c>
    </row>
    <row r="21" customFormat="false" ht="18.75" hidden="false" customHeight="true" outlineLevel="0" collapsed="false">
      <c r="A21" s="1047" t="str">
        <f aca="false">[14]Indikatoren!A24</f>
        <v>Installierte Leistung der Windkraftanlagen</v>
      </c>
      <c r="B21" s="1048" t="s">
        <v>4</v>
      </c>
      <c r="C21" s="1153" t="str">
        <f aca="false">[14]Indikatoren!C24</f>
        <v>MW</v>
      </c>
      <c r="D21" s="1149" t="n">
        <v>55</v>
      </c>
      <c r="E21" s="1150" t="n">
        <v>106</v>
      </c>
      <c r="F21" s="1150" t="n">
        <v>174</v>
      </c>
      <c r="G21" s="1150" t="n">
        <v>326</v>
      </c>
      <c r="H21" s="1150" t="n">
        <v>618</v>
      </c>
      <c r="I21" s="1150" t="n">
        <v>1121</v>
      </c>
      <c r="J21" s="1150" t="n">
        <v>1549</v>
      </c>
      <c r="K21" s="1150" t="n">
        <v>2089</v>
      </c>
      <c r="L21" s="1150" t="n">
        <v>2877</v>
      </c>
      <c r="M21" s="1150" t="n">
        <v>4435</v>
      </c>
      <c r="N21" s="1150" t="n">
        <v>6097</v>
      </c>
      <c r="O21" s="1150" t="n">
        <v>8738</v>
      </c>
      <c r="P21" s="1150" t="n">
        <v>11976</v>
      </c>
      <c r="Q21" s="1150" t="n">
        <v>14381</v>
      </c>
      <c r="R21" s="1150" t="n">
        <v>16419</v>
      </c>
      <c r="S21" s="1150" t="n">
        <v>18248</v>
      </c>
      <c r="T21" s="1150" t="n">
        <v>20474</v>
      </c>
      <c r="U21" s="1150" t="n">
        <v>22116</v>
      </c>
      <c r="V21" s="1150" t="n">
        <v>22794</v>
      </c>
      <c r="W21" s="1150" t="n">
        <v>25732</v>
      </c>
      <c r="X21" s="1150" t="n">
        <v>26903</v>
      </c>
      <c r="Y21" s="1150" t="n">
        <v>28712</v>
      </c>
      <c r="Z21" s="1150" t="n">
        <v>30979</v>
      </c>
      <c r="AA21" s="1150" t="n">
        <v>33477</v>
      </c>
      <c r="AB21" s="1150" t="n">
        <v>38614</v>
      </c>
      <c r="AC21" s="1150" t="n">
        <v>44580</v>
      </c>
      <c r="AD21" s="1150" t="n">
        <v>49435</v>
      </c>
      <c r="AE21" s="1150" t="n">
        <v>55580</v>
      </c>
      <c r="AF21" s="1150" t="n">
        <v>58721</v>
      </c>
      <c r="AG21" s="1150" t="n">
        <v>60742</v>
      </c>
      <c r="AH21" s="1151" t="n">
        <v>62188</v>
      </c>
      <c r="AI21" s="1152"/>
    </row>
    <row r="22" customFormat="false" ht="13.15" hidden="false" customHeight="true" outlineLevel="0" collapsed="false">
      <c r="A22" s="1141" t="s">
        <v>478</v>
      </c>
      <c r="B22" s="1142"/>
      <c r="C22" s="1143"/>
      <c r="D22" s="1131"/>
      <c r="E22" s="1154"/>
      <c r="F22" s="1154"/>
      <c r="G22" s="1154"/>
      <c r="H22" s="1154"/>
      <c r="I22" s="1154"/>
      <c r="J22" s="1154"/>
      <c r="K22" s="1154"/>
      <c r="L22" s="1154"/>
      <c r="M22" s="1154"/>
      <c r="N22" s="1154"/>
      <c r="O22" s="1154"/>
      <c r="P22" s="1154"/>
      <c r="Q22" s="1154"/>
      <c r="R22" s="1154"/>
      <c r="S22" s="1154"/>
      <c r="T22" s="1154"/>
      <c r="U22" s="1154"/>
      <c r="V22" s="1154"/>
      <c r="W22" s="1154"/>
      <c r="X22" s="1155"/>
      <c r="Y22" s="1155"/>
      <c r="Z22" s="1155"/>
      <c r="AA22" s="1155"/>
      <c r="AB22" s="1155"/>
      <c r="AC22" s="1155"/>
      <c r="AD22" s="1155"/>
      <c r="AE22" s="1155"/>
      <c r="AF22" s="1155"/>
      <c r="AG22" s="1155"/>
      <c r="AH22" s="1156"/>
      <c r="AI22" s="1157"/>
    </row>
    <row r="23" customFormat="false" ht="18" hidden="false" customHeight="true" outlineLevel="0" collapsed="false">
      <c r="A23" s="1026" t="str">
        <f aca="false">[14]Indikatoren!A95</f>
        <v>CO2-Ausstoß (energiebedingt)</v>
      </c>
      <c r="B23" s="1027"/>
      <c r="C23" s="1130" t="str">
        <f aca="false">[14]Indikatoren!C95</f>
        <v>Mio. t</v>
      </c>
      <c r="D23" s="1131" t="n">
        <v>989.590091957152</v>
      </c>
      <c r="E23" s="1029" t="n">
        <v>955.449293364711</v>
      </c>
      <c r="F23" s="1029" t="n">
        <v>910.060253249504</v>
      </c>
      <c r="G23" s="1029" t="n">
        <v>900.194009451408</v>
      </c>
      <c r="H23" s="1029" t="n">
        <v>881.400213447919</v>
      </c>
      <c r="I23" s="1029" t="n">
        <v>881.051945544479</v>
      </c>
      <c r="J23" s="1029" t="n">
        <v>903.261612981282</v>
      </c>
      <c r="K23" s="1029" t="n">
        <v>872.62622702622</v>
      </c>
      <c r="L23" s="1029" t="n">
        <v>866.053939440916</v>
      </c>
      <c r="M23" s="1029" t="n">
        <v>840.709782328988</v>
      </c>
      <c r="N23" s="1029" t="n">
        <v>839.700916411066</v>
      </c>
      <c r="O23" s="1029" t="n">
        <v>862.453745191472</v>
      </c>
      <c r="P23" s="1029" t="n">
        <v>847.788837761329</v>
      </c>
      <c r="Q23" s="1029" t="n">
        <v>844.588844256292</v>
      </c>
      <c r="R23" s="1029" t="n">
        <v>830.465997839905</v>
      </c>
      <c r="S23" s="1029" t="n">
        <v>812.071573464755</v>
      </c>
      <c r="T23" s="1029" t="n">
        <v>823.301764456496</v>
      </c>
      <c r="U23" s="1029" t="n">
        <v>797.991238709635</v>
      </c>
      <c r="V23" s="1029" t="n">
        <v>803.582540924466</v>
      </c>
      <c r="W23" s="1029" t="n">
        <v>747.202331922393</v>
      </c>
      <c r="X23" s="1029" t="n">
        <v>784.47564116756</v>
      </c>
      <c r="Y23" s="1029" t="n">
        <v>760.607163572986</v>
      </c>
      <c r="Z23" s="1029" t="n">
        <v>766.053145699651</v>
      </c>
      <c r="AA23" s="1029" t="n">
        <v>783.726906612042</v>
      </c>
      <c r="AB23" s="1029" t="n">
        <v>744.75771962751</v>
      </c>
      <c r="AC23" s="1029" t="n">
        <v>749.21178396928</v>
      </c>
      <c r="AD23" s="1029" t="n">
        <v>752.503190820714</v>
      </c>
      <c r="AE23" s="1029" t="n">
        <v>733.943365381423</v>
      </c>
      <c r="AF23" s="1029" t="n">
        <v>704.195992586235</v>
      </c>
      <c r="AG23" s="1029" t="n">
        <v>662.682691611043</v>
      </c>
      <c r="AH23" s="1030"/>
      <c r="AI23" s="1031"/>
    </row>
    <row r="24" s="816" customFormat="true" ht="18" hidden="false" customHeight="true" outlineLevel="0" collapsed="false">
      <c r="A24" s="1032" t="s">
        <v>445</v>
      </c>
      <c r="B24" s="1033"/>
      <c r="C24" s="1132"/>
      <c r="D24" s="1133" t="n">
        <v>100</v>
      </c>
      <c r="E24" s="1035" t="n">
        <v>96.5500060206828</v>
      </c>
      <c r="F24" s="1035" t="n">
        <v>91.9633553979548</v>
      </c>
      <c r="G24" s="1035" t="n">
        <v>90.9663523076568</v>
      </c>
      <c r="H24" s="1035" t="n">
        <v>89.0672027348959</v>
      </c>
      <c r="I24" s="1035" t="n">
        <v>89.0320095871197</v>
      </c>
      <c r="J24" s="1035" t="n">
        <v>91.2763395998504</v>
      </c>
      <c r="K24" s="1035" t="n">
        <v>88.1805743730105</v>
      </c>
      <c r="L24" s="1035" t="n">
        <v>87.5164319529601</v>
      </c>
      <c r="M24" s="1035" t="n">
        <v>84.9553556732043</v>
      </c>
      <c r="N24" s="1035" t="n">
        <v>84.8534078135682</v>
      </c>
      <c r="O24" s="1035" t="n">
        <v>87.1526253345729</v>
      </c>
      <c r="P24" s="1035" t="n">
        <v>85.670707968046</v>
      </c>
      <c r="Q24" s="1035" t="n">
        <v>85.3473424118379</v>
      </c>
      <c r="R24" s="1035" t="n">
        <v>83.9202013631179</v>
      </c>
      <c r="S24" s="1035" t="n">
        <v>82.0614090687477</v>
      </c>
      <c r="T24" s="1035" t="n">
        <v>83.1962416709548</v>
      </c>
      <c r="U24" s="1035" t="n">
        <v>80.6385639059316</v>
      </c>
      <c r="V24" s="1035" t="n">
        <v>81.2035758497933</v>
      </c>
      <c r="W24" s="1035" t="n">
        <v>75.5062462725977</v>
      </c>
      <c r="X24" s="1035" t="n">
        <v>79.2727865348845</v>
      </c>
      <c r="Y24" s="1035" t="n">
        <v>76.8608305352676</v>
      </c>
      <c r="Z24" s="1035" t="n">
        <v>77.4111576020933</v>
      </c>
      <c r="AA24" s="1035" t="n">
        <v>79.1971254544428</v>
      </c>
      <c r="AB24" s="1035" t="n">
        <v>75.2592134541862</v>
      </c>
      <c r="AC24" s="1035" t="n">
        <v>75.7093053031214</v>
      </c>
      <c r="AD24" s="1035" t="n">
        <v>76.0419083554544</v>
      </c>
      <c r="AE24" s="1035" t="n">
        <v>74.1664019624402</v>
      </c>
      <c r="AF24" s="1035" t="n">
        <v>71.1603721894101</v>
      </c>
      <c r="AG24" s="1035" t="n">
        <v>66.9653725312092</v>
      </c>
      <c r="AH24" s="1077"/>
      <c r="AI24" s="1037"/>
    </row>
    <row r="25" customFormat="false" ht="18" hidden="false" customHeight="true" outlineLevel="0" collapsed="false">
      <c r="A25" s="1026" t="str">
        <f aca="false">[14]Indikatoren!A97</f>
        <v>je Einwohner</v>
      </c>
      <c r="B25" s="1027"/>
      <c r="C25" s="1130" t="str">
        <f aca="false">[14]Indikatoren!C97</f>
        <v>t</v>
      </c>
      <c r="D25" s="1131" t="n">
        <v>12.4688476275077</v>
      </c>
      <c r="E25" s="1029" t="n">
        <v>11.9471483296201</v>
      </c>
      <c r="F25" s="1029" t="n">
        <v>11.3050963136584</v>
      </c>
      <c r="G25" s="1029" t="n">
        <v>11.1209202363478</v>
      </c>
      <c r="H25" s="1029" t="n">
        <v>10.8617720118787</v>
      </c>
      <c r="I25" s="1029" t="n">
        <v>10.8359810294741</v>
      </c>
      <c r="J25" s="1029" t="n">
        <v>11.0875900741571</v>
      </c>
      <c r="K25" s="1029" t="n">
        <v>10.7057566804836</v>
      </c>
      <c r="L25" s="1029" t="n">
        <v>10.6334741969024</v>
      </c>
      <c r="M25" s="1029" t="n">
        <v>10.325339371779</v>
      </c>
      <c r="N25" s="1029" t="n">
        <v>10.3085175787356</v>
      </c>
      <c r="O25" s="1029" t="n">
        <v>10.5800476611194</v>
      </c>
      <c r="P25" s="1029" t="n">
        <v>10.3923709549306</v>
      </c>
      <c r="Q25" s="1029" t="n">
        <v>10.3568265000956</v>
      </c>
      <c r="R25" s="1029" t="n">
        <v>10.1952710400696</v>
      </c>
      <c r="S25" s="1029" t="n">
        <v>9.98403645898859</v>
      </c>
      <c r="T25" s="1029" t="n">
        <v>10.1425568163859</v>
      </c>
      <c r="U25" s="1029" t="n">
        <v>9.85271679560494</v>
      </c>
      <c r="V25" s="1029" t="n">
        <v>9.94976153885971</v>
      </c>
      <c r="W25" s="1029" t="n">
        <v>9.28397713706489</v>
      </c>
      <c r="X25" s="1029" t="n">
        <v>9.77125755029097</v>
      </c>
      <c r="Y25" s="1029" t="n">
        <v>9.47501916627824</v>
      </c>
      <c r="Z25" s="1029" t="n">
        <v>9.52494399447506</v>
      </c>
      <c r="AA25" s="1029" t="n">
        <v>9.71811257361855</v>
      </c>
      <c r="AB25" s="1029" t="n">
        <v>9.19646987179421</v>
      </c>
      <c r="AC25" s="1029" t="n">
        <v>9.17173826887117</v>
      </c>
      <c r="AD25" s="1029" t="n">
        <v>9.13797606310598</v>
      </c>
      <c r="AE25" s="1029" t="n">
        <v>8.8793854771093</v>
      </c>
      <c r="AF25" s="1029" t="n">
        <v>8.49390867471877</v>
      </c>
      <c r="AG25" s="1029" t="n">
        <v>7.97519275523862</v>
      </c>
      <c r="AH25" s="1147"/>
      <c r="AI25" s="1031"/>
    </row>
    <row r="26" s="816" customFormat="true" ht="18" hidden="false" customHeight="true" outlineLevel="0" collapsed="false">
      <c r="A26" s="1032" t="s">
        <v>445</v>
      </c>
      <c r="B26" s="1033"/>
      <c r="C26" s="1132"/>
      <c r="D26" s="1133" t="n">
        <v>100</v>
      </c>
      <c r="E26" s="1035" t="n">
        <v>95.8159782405498</v>
      </c>
      <c r="F26" s="1035" t="n">
        <v>90.6667292069402</v>
      </c>
      <c r="G26" s="1035" t="n">
        <v>89.1896394003062</v>
      </c>
      <c r="H26" s="1035" t="n">
        <v>87.1112739233122</v>
      </c>
      <c r="I26" s="1035" t="n">
        <v>86.9044305711831</v>
      </c>
      <c r="J26" s="1035" t="n">
        <v>88.9223319218094</v>
      </c>
      <c r="K26" s="1035" t="n">
        <v>85.8600329421418</v>
      </c>
      <c r="L26" s="1035" t="n">
        <v>85.2803283395953</v>
      </c>
      <c r="M26" s="1035" t="n">
        <v>82.8090909459834</v>
      </c>
      <c r="N26" s="1035" t="n">
        <v>82.6741803788973</v>
      </c>
      <c r="O26" s="1035" t="n">
        <v>84.8518481994968</v>
      </c>
      <c r="P26" s="1035" t="n">
        <v>83.3466833936106</v>
      </c>
      <c r="Q26" s="1035" t="n">
        <v>83.0616173161598</v>
      </c>
      <c r="R26" s="1035" t="n">
        <v>81.7659445735594</v>
      </c>
      <c r="S26" s="1035" t="n">
        <v>80.071845909502</v>
      </c>
      <c r="T26" s="1035" t="n">
        <v>81.3431771674736</v>
      </c>
      <c r="U26" s="1035" t="n">
        <v>79.0186638729042</v>
      </c>
      <c r="V26" s="1035" t="n">
        <v>79.7969614843104</v>
      </c>
      <c r="W26" s="1035" t="n">
        <v>74.4573790169939</v>
      </c>
      <c r="X26" s="1035" t="n">
        <v>78.3653617575246</v>
      </c>
      <c r="Y26" s="1035" t="n">
        <v>75.9895336709002</v>
      </c>
      <c r="Z26" s="1035" t="n">
        <v>76.3899301605219</v>
      </c>
      <c r="AA26" s="1035" t="n">
        <v>77.9391397179259</v>
      </c>
      <c r="AB26" s="1035" t="n">
        <v>73.7555718581861</v>
      </c>
      <c r="AC26" s="1035" t="n">
        <v>73.5572247160776</v>
      </c>
      <c r="AD26" s="1035" t="n">
        <v>73.286452253587</v>
      </c>
      <c r="AE26" s="1035" t="n">
        <v>71.2125590300769</v>
      </c>
      <c r="AF26" s="1035" t="n">
        <v>68.1210399586584</v>
      </c>
      <c r="AG26" s="1035" t="n">
        <v>63.9609448562384</v>
      </c>
      <c r="AH26" s="1077"/>
      <c r="AI26" s="1037"/>
    </row>
    <row r="27" customFormat="false" ht="18" hidden="false" customHeight="true" outlineLevel="0" collapsed="false">
      <c r="A27" s="1158" t="s">
        <v>479</v>
      </c>
      <c r="B27" s="1027"/>
      <c r="C27" s="1130" t="str">
        <f aca="false">[14]Indikatoren!C99</f>
        <v>t</v>
      </c>
      <c r="D27" s="1159" t="n">
        <v>0.468786409616475</v>
      </c>
      <c r="E27" s="1160" t="n">
        <v>0.430616300002799</v>
      </c>
      <c r="F27" s="1160" t="n">
        <v>0.402420844749023</v>
      </c>
      <c r="G27" s="1160" t="n">
        <v>0.40198484551319</v>
      </c>
      <c r="H27" s="1160" t="n">
        <v>0.384397919981194</v>
      </c>
      <c r="I27" s="1160" t="n">
        <v>0.378402986821305</v>
      </c>
      <c r="J27" s="1160" t="n">
        <v>0.38484073485476</v>
      </c>
      <c r="K27" s="1160" t="n">
        <v>0.365242570544913</v>
      </c>
      <c r="L27" s="1160" t="n">
        <v>0.355335522698788</v>
      </c>
      <c r="M27" s="1160" t="n">
        <v>0.338547713784127</v>
      </c>
      <c r="N27" s="1160" t="n">
        <v>0.328571748029948</v>
      </c>
      <c r="O27" s="1160" t="n">
        <v>0.331894116516465</v>
      </c>
      <c r="P27" s="1160" t="n">
        <v>0.326897921429844</v>
      </c>
      <c r="Q27" s="1160" t="n">
        <v>0.327960133351102</v>
      </c>
      <c r="R27" s="1160" t="n">
        <v>0.318730734937545</v>
      </c>
      <c r="S27" s="1160" t="n">
        <v>0.309407039938473</v>
      </c>
      <c r="T27" s="1160" t="n">
        <v>0.30215436904684</v>
      </c>
      <c r="U27" s="1160" t="n">
        <v>0.284400239893037</v>
      </c>
      <c r="V27" s="1160" t="n">
        <v>0.283670063270977</v>
      </c>
      <c r="W27" s="1160" t="n">
        <v>0.279692672884267</v>
      </c>
      <c r="X27" s="1160" t="n">
        <v>0.281863266081997</v>
      </c>
      <c r="Y27" s="1160" t="n">
        <v>0.262965397375483</v>
      </c>
      <c r="Z27" s="1160" t="n">
        <v>0.263744452007228</v>
      </c>
      <c r="AA27" s="1160" t="n">
        <v>0.268653742551016</v>
      </c>
      <c r="AB27" s="1160" t="n">
        <v>0.249776626927808</v>
      </c>
      <c r="AC27" s="1160" t="n">
        <v>0.247576741624517</v>
      </c>
      <c r="AD27" s="1160" t="n">
        <v>0.243240116192552</v>
      </c>
      <c r="AE27" s="1160" t="n">
        <v>0.231224439026836</v>
      </c>
      <c r="AF27" s="1160" t="n">
        <v>0.219074863112036</v>
      </c>
      <c r="AG27" s="1160" t="n">
        <v>0.205021278160546</v>
      </c>
      <c r="AH27" s="1161"/>
      <c r="AI27" s="1162"/>
    </row>
    <row r="28" s="1169" customFormat="true" ht="18" hidden="false" customHeight="true" outlineLevel="0" collapsed="false">
      <c r="A28" s="1032" t="s">
        <v>480</v>
      </c>
      <c r="B28" s="1163"/>
      <c r="C28" s="1164"/>
      <c r="D28" s="1165" t="n">
        <v>123.885494021709</v>
      </c>
      <c r="E28" s="1166" t="n">
        <v>113.798335372588</v>
      </c>
      <c r="F28" s="1166" t="n">
        <v>106.347163940083</v>
      </c>
      <c r="G28" s="1166" t="n">
        <v>106.231943064186</v>
      </c>
      <c r="H28" s="1166" t="n">
        <v>101.584272156583</v>
      </c>
      <c r="I28" s="1166" t="n">
        <v>100</v>
      </c>
      <c r="J28" s="1166" t="n">
        <v>101.701294191025</v>
      </c>
      <c r="K28" s="1166" t="n">
        <v>96.5221161738326</v>
      </c>
      <c r="L28" s="1166" t="n">
        <v>93.9039952310391</v>
      </c>
      <c r="M28" s="1166" t="n">
        <v>89.4675056949274</v>
      </c>
      <c r="N28" s="1166" t="n">
        <v>86.8311719180774</v>
      </c>
      <c r="O28" s="1166" t="n">
        <v>87.7091693446903</v>
      </c>
      <c r="P28" s="1166" t="n">
        <v>86.3888322277478</v>
      </c>
      <c r="Q28" s="1166" t="n">
        <v>86.6695414077098</v>
      </c>
      <c r="R28" s="1166" t="n">
        <v>84.2305018823913</v>
      </c>
      <c r="S28" s="1166" t="n">
        <v>81.7665427373027</v>
      </c>
      <c r="T28" s="1166" t="n">
        <v>79.8498900827988</v>
      </c>
      <c r="U28" s="1166" t="n">
        <v>75.1580325203248</v>
      </c>
      <c r="V28" s="1166" t="n">
        <v>74.9650698198466</v>
      </c>
      <c r="W28" s="1166" t="n">
        <v>73.9139707204127</v>
      </c>
      <c r="X28" s="1166" t="n">
        <v>74.4875901878391</v>
      </c>
      <c r="Y28" s="1166" t="n">
        <v>69.4934782583161</v>
      </c>
      <c r="Z28" s="1166" t="n">
        <v>69.6993578784243</v>
      </c>
      <c r="AA28" s="1166" t="n">
        <v>70.9967288598289</v>
      </c>
      <c r="AB28" s="1166" t="n">
        <v>66.0081013170651</v>
      </c>
      <c r="AC28" s="1166" t="n">
        <v>65.4267408680446</v>
      </c>
      <c r="AD28" s="1166" t="n">
        <v>64.2807072522971</v>
      </c>
      <c r="AE28" s="1166" t="n">
        <v>61.1053419448902</v>
      </c>
      <c r="AF28" s="1166" t="n">
        <v>57.8945914122742</v>
      </c>
      <c r="AG28" s="1166" t="n">
        <v>54.1806712158338</v>
      </c>
      <c r="AH28" s="1167"/>
      <c r="AI28" s="1168"/>
    </row>
    <row r="29" customFormat="false" ht="18" hidden="false" customHeight="true" outlineLevel="0" collapsed="false">
      <c r="A29" s="1026" t="str">
        <f aca="false">[14]Indikatoren!A101</f>
        <v>je GJ  PEV</v>
      </c>
      <c r="B29" s="1027"/>
      <c r="C29" s="1130" t="str">
        <f aca="false">[14]Indikatoren!C101</f>
        <v>t</v>
      </c>
      <c r="D29" s="1131" t="n">
        <v>66.3921071471156</v>
      </c>
      <c r="E29" s="1029" t="n">
        <v>65.397965058091</v>
      </c>
      <c r="F29" s="1029" t="n">
        <v>63.5541080086774</v>
      </c>
      <c r="G29" s="1029" t="n">
        <v>62.9109477414532</v>
      </c>
      <c r="H29" s="1029" t="n">
        <v>62.1349835627079</v>
      </c>
      <c r="I29" s="1029" t="n">
        <v>61.7460692670493</v>
      </c>
      <c r="J29" s="1029" t="n">
        <v>61.2549485991485</v>
      </c>
      <c r="K29" s="1029" t="n">
        <v>59.7119560891651</v>
      </c>
      <c r="L29" s="1029" t="n">
        <v>59.6432508561418</v>
      </c>
      <c r="M29" s="1029" t="n">
        <v>58.6953517919808</v>
      </c>
      <c r="N29" s="1029" t="n">
        <v>58.3051711998824</v>
      </c>
      <c r="O29" s="1029" t="n">
        <v>58.7539611522063</v>
      </c>
      <c r="P29" s="1029" t="n">
        <v>58.7621197782487</v>
      </c>
      <c r="Q29" s="1029" t="n">
        <v>57.8482504321235</v>
      </c>
      <c r="R29" s="1029" t="n">
        <v>56.9149874481318</v>
      </c>
      <c r="S29" s="1029" t="n">
        <v>55.7804359256374</v>
      </c>
      <c r="T29" s="1029" t="n">
        <v>55.4905447862026</v>
      </c>
      <c r="U29" s="1029" t="n">
        <v>56.2089411931337</v>
      </c>
      <c r="V29" s="1029" t="n">
        <v>55.8831757048541</v>
      </c>
      <c r="W29" s="1029" t="n">
        <v>55.2220630402653</v>
      </c>
      <c r="X29" s="1029" t="n">
        <v>55.1796514737652</v>
      </c>
      <c r="Y29" s="1029" t="n">
        <v>55.9297280082634</v>
      </c>
      <c r="Z29" s="1029" t="n">
        <v>56.9680894265303</v>
      </c>
      <c r="AA29" s="1029" t="n">
        <v>56.7030194035341</v>
      </c>
      <c r="AB29" s="1029" t="n">
        <v>56.5084262221199</v>
      </c>
      <c r="AC29" s="1029" t="n">
        <v>56.4952136268414</v>
      </c>
      <c r="AD29" s="1029" t="n">
        <v>55.7797584914011</v>
      </c>
      <c r="AE29" s="1029" t="n">
        <v>54.2737450155386</v>
      </c>
      <c r="AF29" s="1029" t="n">
        <v>53.6365100047844</v>
      </c>
      <c r="AG29" s="1029" t="n">
        <v>51.7537248395739</v>
      </c>
      <c r="AH29" s="1147"/>
      <c r="AI29" s="1031"/>
    </row>
    <row r="30" s="816" customFormat="true" ht="18" hidden="false" customHeight="true" outlineLevel="0" collapsed="false">
      <c r="A30" s="1032" t="s">
        <v>445</v>
      </c>
      <c r="B30" s="1033"/>
      <c r="C30" s="1132"/>
      <c r="D30" s="1133" t="n">
        <v>100</v>
      </c>
      <c r="E30" s="1035" t="n">
        <v>98.5026200677412</v>
      </c>
      <c r="F30" s="1035" t="n">
        <v>95.7253967973187</v>
      </c>
      <c r="G30" s="1035" t="n">
        <v>94.7566667857842</v>
      </c>
      <c r="H30" s="1035" t="n">
        <v>93.587907106225</v>
      </c>
      <c r="I30" s="1035" t="n">
        <v>93.0021231744139</v>
      </c>
      <c r="J30" s="1035" t="n">
        <v>92.2623956841979</v>
      </c>
      <c r="K30" s="1035" t="n">
        <v>89.9383355266187</v>
      </c>
      <c r="L30" s="1035" t="n">
        <v>89.8348514891698</v>
      </c>
      <c r="M30" s="1035" t="n">
        <v>88.4071229459854</v>
      </c>
      <c r="N30" s="1035" t="n">
        <v>87.8194317145053</v>
      </c>
      <c r="O30" s="1035" t="n">
        <v>88.4954005481641</v>
      </c>
      <c r="P30" s="1035" t="n">
        <v>88.5076890962958</v>
      </c>
      <c r="Q30" s="1035" t="n">
        <v>87.1312162211389</v>
      </c>
      <c r="R30" s="1035" t="n">
        <v>85.7255325878061</v>
      </c>
      <c r="S30" s="1035" t="n">
        <v>84.0166675265116</v>
      </c>
      <c r="T30" s="1035" t="n">
        <v>83.5800325831553</v>
      </c>
      <c r="U30" s="1035" t="n">
        <v>84.6620835042674</v>
      </c>
      <c r="V30" s="1035" t="n">
        <v>84.1714145041741</v>
      </c>
      <c r="W30" s="1035" t="n">
        <v>83.175644535428</v>
      </c>
      <c r="X30" s="1035" t="n">
        <v>83.1117641009568</v>
      </c>
      <c r="Y30" s="1035" t="n">
        <v>84.2415317295639</v>
      </c>
      <c r="Z30" s="1035" t="n">
        <v>85.8055149542054</v>
      </c>
      <c r="AA30" s="1035" t="n">
        <v>85.4062656542714</v>
      </c>
      <c r="AB30" s="1035" t="n">
        <v>85.1131687941537</v>
      </c>
      <c r="AC30" s="1035" t="n">
        <v>85.0932679417086</v>
      </c>
      <c r="AD30" s="1035" t="n">
        <v>84.0156471729402</v>
      </c>
      <c r="AE30" s="1035" t="n">
        <v>81.7472849525254</v>
      </c>
      <c r="AF30" s="1035" t="n">
        <v>80.7874795808686</v>
      </c>
      <c r="AG30" s="1035" t="n">
        <v>77.9516226603486</v>
      </c>
      <c r="AH30" s="1077"/>
      <c r="AI30" s="1037"/>
    </row>
    <row r="31" customFormat="false" ht="18" hidden="false" customHeight="true" outlineLevel="0" collapsed="false">
      <c r="A31" s="1026" t="str">
        <f aca="false">[14]Indikatoren!A103</f>
        <v>je GWh Stromverbrauch</v>
      </c>
      <c r="B31" s="1027"/>
      <c r="C31" s="1130" t="str">
        <f aca="false">[14]Indikatoren!C103</f>
        <v>t</v>
      </c>
      <c r="D31" s="1131" t="n">
        <v>764</v>
      </c>
      <c r="E31" s="1029" t="n">
        <v>764</v>
      </c>
      <c r="F31" s="1029" t="n">
        <v>730</v>
      </c>
      <c r="G31" s="1029" t="n">
        <v>726</v>
      </c>
      <c r="H31" s="1029" t="n">
        <v>722</v>
      </c>
      <c r="I31" s="1029" t="n">
        <v>713</v>
      </c>
      <c r="J31" s="1029" t="n">
        <v>685</v>
      </c>
      <c r="K31" s="1029" t="n">
        <v>669</v>
      </c>
      <c r="L31" s="1029" t="n">
        <v>671</v>
      </c>
      <c r="M31" s="1029" t="n">
        <v>647</v>
      </c>
      <c r="N31" s="1029" t="n">
        <v>644</v>
      </c>
      <c r="O31" s="1029" t="n">
        <v>659</v>
      </c>
      <c r="P31" s="1029" t="n">
        <v>654</v>
      </c>
      <c r="Q31" s="1029" t="n">
        <v>634</v>
      </c>
      <c r="R31" s="1029" t="n">
        <v>614</v>
      </c>
      <c r="S31" s="1029" t="n">
        <v>610</v>
      </c>
      <c r="T31" s="1029" t="n">
        <v>603</v>
      </c>
      <c r="U31" s="1029" t="n">
        <v>621</v>
      </c>
      <c r="V31" s="1029" t="n">
        <v>581</v>
      </c>
      <c r="W31" s="1029" t="n">
        <v>566</v>
      </c>
      <c r="X31" s="1029" t="n">
        <v>555</v>
      </c>
      <c r="Y31" s="1029" t="n">
        <v>568</v>
      </c>
      <c r="Z31" s="1029" t="n">
        <v>573</v>
      </c>
      <c r="AA31" s="1029" t="n">
        <v>572</v>
      </c>
      <c r="AB31" s="1029" t="n">
        <v>557</v>
      </c>
      <c r="AC31" s="1029" t="n">
        <v>527</v>
      </c>
      <c r="AD31" s="1029" t="n">
        <v>523</v>
      </c>
      <c r="AE31" s="1029" t="n">
        <v>485</v>
      </c>
      <c r="AF31" s="1029" t="n">
        <v>468</v>
      </c>
      <c r="AG31" s="1029" t="n">
        <v>401</v>
      </c>
      <c r="AH31" s="1147"/>
      <c r="AI31" s="1031"/>
    </row>
    <row r="32" customFormat="false" ht="18" hidden="false" customHeight="true" outlineLevel="0" collapsed="false">
      <c r="A32" s="1026" t="str">
        <f aca="false">[14]Indikatoren!A104</f>
        <v>je Neuwagen und 1 km Fahrleistung</v>
      </c>
      <c r="B32" s="1027" t="str">
        <f aca="false">[14]Indikatoren!B104</f>
        <v> </v>
      </c>
      <c r="C32" s="1130" t="str">
        <f aca="false">[14]Indikatoren!C104</f>
        <v>g</v>
      </c>
      <c r="D32" s="1131"/>
      <c r="E32" s="1029"/>
      <c r="F32" s="1029"/>
      <c r="G32" s="1029"/>
      <c r="H32" s="1029"/>
      <c r="I32" s="1029"/>
      <c r="J32" s="1029"/>
      <c r="K32" s="1029"/>
      <c r="L32" s="1029" t="n">
        <v>188.563453200722</v>
      </c>
      <c r="M32" s="1029" t="n">
        <v>184.642453693372</v>
      </c>
      <c r="N32" s="1029" t="n">
        <v>182.07707161451</v>
      </c>
      <c r="O32" s="1029" t="n">
        <v>179.523837535207</v>
      </c>
      <c r="P32" s="1029" t="n">
        <v>177.447951747297</v>
      </c>
      <c r="Q32" s="1029" t="n">
        <v>175.889537426617</v>
      </c>
      <c r="R32" s="1029" t="n">
        <v>174.802706179367</v>
      </c>
      <c r="S32" s="1029" t="n">
        <v>173.338774623929</v>
      </c>
      <c r="T32" s="1029" t="n">
        <v>172.497330975631</v>
      </c>
      <c r="U32" s="1029" t="n">
        <v>169.597833949348</v>
      </c>
      <c r="V32" s="1029" t="n">
        <v>164.902295752412</v>
      </c>
      <c r="W32" s="1029" t="n">
        <v>154.2</v>
      </c>
      <c r="X32" s="1029" t="n">
        <v>151.7</v>
      </c>
      <c r="Y32" s="1029" t="n">
        <v>146.1</v>
      </c>
      <c r="Z32" s="1029" t="n">
        <v>141.8</v>
      </c>
      <c r="AA32" s="1029" t="n">
        <v>136.4</v>
      </c>
      <c r="AB32" s="1029" t="n">
        <v>132.8</v>
      </c>
      <c r="AC32" s="1029" t="n">
        <v>128.8</v>
      </c>
      <c r="AD32" s="1029" t="n">
        <v>127.4</v>
      </c>
      <c r="AE32" s="1029" t="n">
        <v>127.9</v>
      </c>
      <c r="AF32" s="1029" t="n">
        <v>130.3</v>
      </c>
      <c r="AG32" s="1029" t="n">
        <v>157</v>
      </c>
      <c r="AH32" s="1147" t="n">
        <v>139.8</v>
      </c>
      <c r="AI32" s="1031"/>
    </row>
    <row r="33" customFormat="false" ht="18" hidden="false" customHeight="true" outlineLevel="0" collapsed="false">
      <c r="A33" s="1026" t="s">
        <v>481</v>
      </c>
      <c r="B33" s="1027"/>
      <c r="C33" s="1130" t="str">
        <f aca="false">[14]Indikatoren!C110</f>
        <v>Mio. t</v>
      </c>
      <c r="D33" s="1170" t="n">
        <v>1248.57691888099</v>
      </c>
      <c r="E33" s="1170" t="n">
        <v>1202.06054602472</v>
      </c>
      <c r="F33" s="1170" t="n">
        <v>1152.17982414717</v>
      </c>
      <c r="G33" s="1170" t="n">
        <v>1142.8452659183</v>
      </c>
      <c r="H33" s="1170" t="n">
        <v>1124.86486238058</v>
      </c>
      <c r="I33" s="1170" t="n">
        <v>1120.55524773222</v>
      </c>
      <c r="J33" s="1170" t="n">
        <v>1138.78613674622</v>
      </c>
      <c r="K33" s="1170" t="n">
        <v>1103.88094494872</v>
      </c>
      <c r="L33" s="1170" t="n">
        <v>1078.77563191976</v>
      </c>
      <c r="M33" s="1170" t="n">
        <v>1044.92744371982</v>
      </c>
      <c r="N33" s="1170" t="n">
        <v>1042.61208712723</v>
      </c>
      <c r="O33" s="1170" t="n">
        <v>1058.74505927469</v>
      </c>
      <c r="P33" s="1170" t="n">
        <v>1037.23457129682</v>
      </c>
      <c r="Q33" s="1170" t="n">
        <v>1034.13757553087</v>
      </c>
      <c r="R33" s="1170" t="n">
        <v>1017.52574835651</v>
      </c>
      <c r="S33" s="1170" t="n">
        <v>992.529514618776</v>
      </c>
      <c r="T33" s="1170" t="n">
        <v>999.354673629158</v>
      </c>
      <c r="U33" s="1170" t="n">
        <v>973.768627240327</v>
      </c>
      <c r="V33" s="1170" t="n">
        <v>974.780346174486</v>
      </c>
      <c r="W33" s="1170" t="n">
        <v>908.688445036013</v>
      </c>
      <c r="X33" s="1170" t="n">
        <v>941.805335363757</v>
      </c>
      <c r="Y33" s="1170" t="n">
        <v>917.273598524729</v>
      </c>
      <c r="Z33" s="1170" t="n">
        <v>923.342026817257</v>
      </c>
      <c r="AA33" s="1170" t="n">
        <v>940.41953942414</v>
      </c>
      <c r="AB33" s="1170" t="n">
        <v>901.25514452427</v>
      </c>
      <c r="AC33" s="1170" t="n">
        <v>904.261811766732</v>
      </c>
      <c r="AD33" s="1170" t="n">
        <v>907.967906082463</v>
      </c>
      <c r="AE33" s="1170" t="n">
        <v>892.075666920105</v>
      </c>
      <c r="AF33" s="1170" t="n">
        <v>855.8904134384</v>
      </c>
      <c r="AG33" s="1170" t="n">
        <v>809.798536796111</v>
      </c>
      <c r="AH33" s="1171" t="n">
        <v>739.494599237574</v>
      </c>
      <c r="AI33" s="1172"/>
    </row>
    <row r="34" s="816" customFormat="true" ht="18" hidden="false" customHeight="true" outlineLevel="0" collapsed="false">
      <c r="A34" s="1032" t="s">
        <v>445</v>
      </c>
      <c r="B34" s="1033"/>
      <c r="C34" s="1132"/>
      <c r="D34" s="1133" t="n">
        <v>100</v>
      </c>
      <c r="E34" s="1035" t="n">
        <v>96.2744487621992</v>
      </c>
      <c r="F34" s="1035" t="n">
        <v>92.2794428379939</v>
      </c>
      <c r="G34" s="1035" t="n">
        <v>91.5318270453499</v>
      </c>
      <c r="H34" s="1035" t="n">
        <v>90.0917552911931</v>
      </c>
      <c r="I34" s="1035" t="n">
        <v>89.7465931643594</v>
      </c>
      <c r="J34" s="1035" t="n">
        <v>91.2067265961339</v>
      </c>
      <c r="K34" s="1035" t="n">
        <v>88.4111285621112</v>
      </c>
      <c r="L34" s="1035" t="n">
        <v>86.400414392298</v>
      </c>
      <c r="M34" s="1035" t="n">
        <v>83.6894730247229</v>
      </c>
      <c r="N34" s="1035" t="n">
        <v>83.5040333807911</v>
      </c>
      <c r="O34" s="1035" t="n">
        <v>84.796142173088</v>
      </c>
      <c r="P34" s="1035" t="n">
        <v>83.0733417870982</v>
      </c>
      <c r="Q34" s="1035" t="n">
        <v>82.8252997386571</v>
      </c>
      <c r="R34" s="1035" t="n">
        <v>81.4948388817283</v>
      </c>
      <c r="S34" s="1035" t="n">
        <v>79.4928610011716</v>
      </c>
      <c r="T34" s="1035" t="n">
        <v>80.0394960468121</v>
      </c>
      <c r="U34" s="1035" t="n">
        <v>77.9902793744615</v>
      </c>
      <c r="V34" s="1035" t="n">
        <v>78.0713091387363</v>
      </c>
      <c r="W34" s="1035" t="n">
        <v>72.7779307221542</v>
      </c>
      <c r="X34" s="1035" t="n">
        <v>75.4303015794839</v>
      </c>
      <c r="Y34" s="1035" t="n">
        <v>73.4655258041144</v>
      </c>
      <c r="Z34" s="1035" t="n">
        <v>73.9515533928646</v>
      </c>
      <c r="AA34" s="1035" t="n">
        <v>75.3193115460577</v>
      </c>
      <c r="AB34" s="1035" t="n">
        <v>72.1825889054558</v>
      </c>
      <c r="AC34" s="1035" t="n">
        <v>72.4233964357725</v>
      </c>
      <c r="AD34" s="1035" t="n">
        <v>72.7202219064093</v>
      </c>
      <c r="AE34" s="1035" t="n">
        <v>71.4473937031937</v>
      </c>
      <c r="AF34" s="1035" t="n">
        <v>68.5492740171326</v>
      </c>
      <c r="AG34" s="1035" t="n">
        <v>64.8577211824383</v>
      </c>
      <c r="AH34" s="1036" t="n">
        <v>59.2269957945667</v>
      </c>
      <c r="AI34" s="1037"/>
    </row>
    <row r="35" customFormat="false" ht="18" hidden="false" customHeight="true" outlineLevel="0" collapsed="false">
      <c r="A35" s="1026" t="str">
        <f aca="false">[14]Indikatoren!A112</f>
        <v>Treibhausgase (energiebedingt)</v>
      </c>
      <c r="B35" s="1027"/>
      <c r="C35" s="1130" t="str">
        <f aca="false">[14]Indikatoren!C112</f>
        <v>Mio. t</v>
      </c>
      <c r="D35" s="1173" t="n">
        <v>1036.99848977056</v>
      </c>
      <c r="E35" s="1170" t="n">
        <v>999.900226881601</v>
      </c>
      <c r="F35" s="1170" t="n">
        <v>950.944106633292</v>
      </c>
      <c r="G35" s="1170" t="n">
        <v>941.856259305278</v>
      </c>
      <c r="H35" s="1170" t="n">
        <v>919.414840044355</v>
      </c>
      <c r="I35" s="1170" t="n">
        <v>917.794474726693</v>
      </c>
      <c r="J35" s="1170" t="n">
        <v>938.792334477841</v>
      </c>
      <c r="K35" s="1170" t="n">
        <v>907.405920167827</v>
      </c>
      <c r="L35" s="1170" t="n">
        <v>897.772885796877</v>
      </c>
      <c r="M35" s="1170" t="n">
        <v>873.260299585725</v>
      </c>
      <c r="N35" s="1170" t="n">
        <v>870.227890623138</v>
      </c>
      <c r="O35" s="1170" t="n">
        <v>890.650587691513</v>
      </c>
      <c r="P35" s="1170" t="n">
        <v>874.270633747978</v>
      </c>
      <c r="Q35" s="1170" t="n">
        <v>869.451096493415</v>
      </c>
      <c r="R35" s="1170" t="n">
        <v>852.64550856615</v>
      </c>
      <c r="S35" s="1170" t="n">
        <v>832.308018891381</v>
      </c>
      <c r="T35" s="1170" t="n">
        <v>842.089375887257</v>
      </c>
      <c r="U35" s="1170" t="n">
        <v>816.005441189527</v>
      </c>
      <c r="V35" s="1170" t="n">
        <v>821.590773623347</v>
      </c>
      <c r="W35" s="1170" t="n">
        <v>763.670324845564</v>
      </c>
      <c r="X35" s="1170" t="n">
        <v>801.528054284285</v>
      </c>
      <c r="Y35" s="1170" t="n">
        <v>777.703686403176</v>
      </c>
      <c r="Z35" s="1170" t="n">
        <v>784.607331656616</v>
      </c>
      <c r="AA35" s="1170" t="n">
        <v>801.909754486888</v>
      </c>
      <c r="AB35" s="1170" t="n">
        <v>761.932157063572</v>
      </c>
      <c r="AC35" s="1170" t="n">
        <v>766.896232427303</v>
      </c>
      <c r="AD35" s="1170" t="n">
        <v>769.781879150832</v>
      </c>
      <c r="AE35" s="1170" t="n">
        <v>751.229274719657</v>
      </c>
      <c r="AF35" s="1170" t="n">
        <v>720.536189423933</v>
      </c>
      <c r="AG35" s="1170" t="n">
        <v>677.361175450888</v>
      </c>
      <c r="AH35" s="1174"/>
      <c r="AI35" s="1172"/>
    </row>
    <row r="36" s="816" customFormat="true" ht="18" hidden="false" customHeight="true" outlineLevel="0" collapsed="false">
      <c r="A36" s="1175" t="s">
        <v>445</v>
      </c>
      <c r="B36" s="1176"/>
      <c r="C36" s="1177"/>
      <c r="D36" s="1178" t="n">
        <v>100</v>
      </c>
      <c r="E36" s="1084" t="n">
        <v>96.4225345306758</v>
      </c>
      <c r="F36" s="1084" t="n">
        <v>91.7015903122188</v>
      </c>
      <c r="G36" s="1084" t="n">
        <v>90.825229602183</v>
      </c>
      <c r="H36" s="1084" t="n">
        <v>88.6611551621239</v>
      </c>
      <c r="I36" s="1084" t="n">
        <v>88.5048998412487</v>
      </c>
      <c r="J36" s="1084" t="n">
        <v>90.529768725657</v>
      </c>
      <c r="K36" s="1084" t="n">
        <v>87.5031091287893</v>
      </c>
      <c r="L36" s="1084" t="n">
        <v>86.5741748568521</v>
      </c>
      <c r="M36" s="1084" t="n">
        <v>84.2103733226207</v>
      </c>
      <c r="N36" s="1084" t="n">
        <v>83.9179515888863</v>
      </c>
      <c r="O36" s="1084" t="n">
        <v>85.8873562958203</v>
      </c>
      <c r="P36" s="1084" t="n">
        <v>84.3078020240335</v>
      </c>
      <c r="Q36" s="1084" t="n">
        <v>83.8430436562919</v>
      </c>
      <c r="R36" s="1084" t="n">
        <v>82.2224445818435</v>
      </c>
      <c r="S36" s="1084" t="n">
        <v>80.2612566075709</v>
      </c>
      <c r="T36" s="1084" t="n">
        <v>81.2044939499937</v>
      </c>
      <c r="U36" s="1084" t="n">
        <v>78.6891638935824</v>
      </c>
      <c r="V36" s="1084" t="n">
        <v>79.2277695414127</v>
      </c>
      <c r="W36" s="1084" t="n">
        <v>73.6423757969534</v>
      </c>
      <c r="X36" s="1084" t="n">
        <v>77.2930782629808</v>
      </c>
      <c r="Y36" s="1084" t="n">
        <v>74.9956431060231</v>
      </c>
      <c r="Z36" s="1084" t="n">
        <v>75.6613765011573</v>
      </c>
      <c r="AA36" s="1084" t="n">
        <v>77.3298864364129</v>
      </c>
      <c r="AB36" s="1084" t="n">
        <v>73.4747605304763</v>
      </c>
      <c r="AC36" s="1084" t="n">
        <v>73.95345701969</v>
      </c>
      <c r="AD36" s="1084" t="n">
        <v>74.2317261543122</v>
      </c>
      <c r="AE36" s="1084" t="n">
        <v>72.4426585120555</v>
      </c>
      <c r="AF36" s="1084" t="n">
        <v>69.4828581267613</v>
      </c>
      <c r="AG36" s="1084" t="n">
        <v>65.3193984497276</v>
      </c>
      <c r="AH36" s="1179"/>
      <c r="AI36" s="1086"/>
    </row>
    <row r="37" s="1184" customFormat="true" ht="18" hidden="false" customHeight="true" outlineLevel="0" collapsed="false">
      <c r="A37" s="1180"/>
      <c r="B37" s="1181"/>
      <c r="C37" s="1181"/>
      <c r="D37" s="1182"/>
      <c r="E37" s="1182"/>
      <c r="F37" s="1182"/>
      <c r="G37" s="1182"/>
      <c r="H37" s="1182"/>
      <c r="I37" s="1182"/>
      <c r="J37" s="1182"/>
      <c r="K37" s="1182"/>
      <c r="L37" s="1182"/>
      <c r="M37" s="1182"/>
      <c r="N37" s="1182"/>
      <c r="O37" s="1182"/>
      <c r="P37" s="1182"/>
      <c r="Q37" s="1182"/>
      <c r="R37" s="1182"/>
      <c r="S37" s="1182"/>
      <c r="T37" s="1183"/>
      <c r="U37" s="1183"/>
    </row>
    <row r="38" customFormat="false" ht="15.75" hidden="false" customHeight="false" outlineLevel="0" collapsed="false">
      <c r="A38" s="1122" t="s">
        <v>482</v>
      </c>
    </row>
    <row r="39" s="1186" customFormat="true" ht="15.75" hidden="false" customHeight="false" outlineLevel="0" collapsed="false">
      <c r="A39" s="1122"/>
      <c r="B39" s="1185"/>
      <c r="C39" s="1185"/>
    </row>
    <row r="40" s="1186" customFormat="true" ht="15.75" hidden="false" customHeight="false" outlineLevel="0" collapsed="false">
      <c r="A40" s="1122" t="s">
        <v>4</v>
      </c>
      <c r="B40" s="1185"/>
      <c r="C40" s="1185"/>
    </row>
    <row r="41" customFormat="false" ht="15.75" hidden="false" customHeight="false" outlineLevel="0" collapsed="false">
      <c r="A41" s="262" t="s">
        <v>483</v>
      </c>
    </row>
    <row r="42" customFormat="false" ht="15.75" hidden="false" customHeight="false" outlineLevel="0" collapsed="false">
      <c r="A42" s="262" t="s">
        <v>484</v>
      </c>
      <c r="B42" s="407"/>
      <c r="C42" s="407"/>
    </row>
    <row r="43" customFormat="false" ht="15.75" hidden="false" customHeight="false" outlineLevel="0" collapsed="false">
      <c r="A43" s="262"/>
      <c r="B43" s="407"/>
      <c r="C43" s="407"/>
    </row>
    <row r="44" customFormat="false" ht="15.75" hidden="false" customHeight="false" outlineLevel="0" collapsed="false">
      <c r="B44" s="407"/>
      <c r="C44" s="407"/>
    </row>
  </sheetData>
  <mergeCells count="5">
    <mergeCell ref="D2:AG2"/>
    <mergeCell ref="AH2:AI2"/>
    <mergeCell ref="AH3:AI3"/>
    <mergeCell ref="D4:AG4"/>
    <mergeCell ref="AH4:AI4"/>
  </mergeCells>
  <printOptions headings="false" gridLines="false" gridLinesSet="true" horizontalCentered="true" verticalCentered="false"/>
  <pageMargins left="0.157638888888889" right="0.157638888888889" top="0.39375" bottom="0.354166666666667"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A1:AL4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3" ySplit="8" topLeftCell="D9" activePane="bottomRight" state="frozen"/>
      <selection pane="topLeft" activeCell="A1" activeCellId="0" sqref="A1"/>
      <selection pane="topRight" activeCell="D1" activeCellId="0" sqref="D1"/>
      <selection pane="bottomLeft" activeCell="A9" activeCellId="0" sqref="A9"/>
      <selection pane="bottomRight" activeCell="A6" activeCellId="1" sqref="AD8:AF76 A6"/>
    </sheetView>
  </sheetViews>
  <sheetFormatPr defaultColWidth="7.515625" defaultRowHeight="15.75" zeroHeight="false" outlineLevelRow="0" outlineLevelCol="0"/>
  <cols>
    <col collapsed="false" customWidth="true" hidden="false" outlineLevel="0" max="1" min="1" style="427" width="39.62"/>
    <col collapsed="false" customWidth="true" hidden="false" outlineLevel="0" max="2" min="2" style="239" width="5.63"/>
    <col collapsed="false" customWidth="true" hidden="false" outlineLevel="0" max="3" min="3" style="239" width="6.62"/>
    <col collapsed="false" customWidth="true" hidden="false" outlineLevel="0" max="19" min="4" style="427" width="6.75"/>
    <col collapsed="false" customWidth="false" hidden="false" outlineLevel="0" max="1024" min="20" style="427" width="7.51"/>
  </cols>
  <sheetData>
    <row r="1" customFormat="false" ht="13.15" hidden="false" customHeight="true" outlineLevel="0" collapsed="false">
      <c r="A1" s="999"/>
      <c r="B1" s="1123"/>
      <c r="C1" s="1123"/>
      <c r="D1" s="737"/>
      <c r="E1" s="737"/>
      <c r="F1" s="737"/>
      <c r="G1" s="737"/>
      <c r="H1" s="737"/>
      <c r="I1" s="737"/>
      <c r="J1" s="737"/>
      <c r="K1" s="737"/>
      <c r="L1" s="737"/>
      <c r="M1" s="737"/>
      <c r="N1" s="737"/>
      <c r="O1" s="1002"/>
      <c r="P1" s="1002"/>
      <c r="Q1" s="1002"/>
      <c r="R1" s="1002"/>
      <c r="S1" s="1002"/>
      <c r="T1" s="1002"/>
      <c r="U1" s="1002"/>
      <c r="V1" s="1002"/>
      <c r="W1" s="1002"/>
      <c r="X1" s="1002"/>
      <c r="Y1" s="1002"/>
      <c r="Z1" s="1002"/>
      <c r="AA1" s="1002"/>
      <c r="AB1" s="1002"/>
      <c r="AC1" s="1002"/>
      <c r="AD1" s="1002"/>
      <c r="AE1" s="1002"/>
      <c r="AF1" s="1003"/>
      <c r="AG1" s="1187"/>
      <c r="AH1" s="1188"/>
      <c r="AI1" s="0"/>
      <c r="AJ1" s="0"/>
      <c r="AK1" s="0"/>
      <c r="AL1" s="741"/>
    </row>
    <row r="2" customFormat="false" ht="20.85" hidden="false" customHeight="true" outlineLevel="0" collapsed="false">
      <c r="A2" s="1005"/>
      <c r="B2" s="186"/>
      <c r="C2" s="186"/>
      <c r="D2" s="1124" t="s">
        <v>23</v>
      </c>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69" t="s">
        <v>75</v>
      </c>
      <c r="AH2" s="1189"/>
      <c r="AI2" s="1190"/>
      <c r="AJ2" s="1190"/>
      <c r="AK2" s="1191"/>
      <c r="AL2" s="241"/>
    </row>
    <row r="3" customFormat="false" ht="20.85" hidden="false" customHeight="true" outlineLevel="0" collapsed="false">
      <c r="A3" s="1005"/>
      <c r="B3" s="741"/>
      <c r="C3" s="741"/>
      <c r="D3" s="1008"/>
      <c r="E3" s="1008"/>
      <c r="F3" s="1008"/>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9"/>
      <c r="AG3" s="1169" t="s">
        <v>485</v>
      </c>
      <c r="AH3" s="1189"/>
      <c r="AI3" s="1190"/>
      <c r="AJ3" s="1190"/>
      <c r="AK3" s="1191"/>
      <c r="AL3" s="241"/>
    </row>
    <row r="4" customFormat="false" ht="20.85" hidden="false" customHeight="true" outlineLevel="0" collapsed="false">
      <c r="A4" s="1005"/>
      <c r="B4" s="186"/>
      <c r="C4" s="186"/>
      <c r="D4" s="1124" t="s">
        <v>276</v>
      </c>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92" t="n">
        <v>44460</v>
      </c>
      <c r="AH4" s="1192"/>
      <c r="AI4" s="1193"/>
      <c r="AJ4" s="1193"/>
      <c r="AK4" s="1194"/>
    </row>
    <row r="5" customFormat="false" ht="15.75" hidden="false" customHeight="false" outlineLevel="0" collapsed="false">
      <c r="A5" s="1011"/>
      <c r="B5" s="806"/>
      <c r="C5" s="806"/>
      <c r="D5" s="745"/>
      <c r="E5" s="745"/>
      <c r="F5" s="745"/>
      <c r="G5" s="745"/>
      <c r="H5" s="745"/>
      <c r="I5" s="745"/>
      <c r="J5" s="745"/>
      <c r="K5" s="746"/>
      <c r="L5" s="746"/>
      <c r="M5" s="746"/>
      <c r="N5" s="746"/>
      <c r="O5" s="1012"/>
      <c r="P5" s="1012"/>
      <c r="Q5" s="1012"/>
      <c r="R5" s="1012"/>
      <c r="S5" s="1012"/>
      <c r="T5" s="1012"/>
      <c r="U5" s="1012"/>
      <c r="V5" s="1012"/>
      <c r="W5" s="1012"/>
      <c r="X5" s="1012"/>
      <c r="Y5" s="1012"/>
      <c r="Z5" s="1012"/>
      <c r="AA5" s="1012"/>
      <c r="AB5" s="1012"/>
      <c r="AC5" s="1012"/>
      <c r="AD5" s="1012"/>
      <c r="AE5" s="1012"/>
      <c r="AF5" s="1013"/>
      <c r="AG5" s="1195"/>
      <c r="AH5" s="1196"/>
      <c r="AI5" s="1194"/>
      <c r="AJ5" s="1194"/>
      <c r="AK5" s="1194"/>
      <c r="AL5" s="741"/>
    </row>
    <row r="6" customFormat="false" ht="15" hidden="false" customHeight="true" outlineLevel="0" collapsed="false">
      <c r="A6" s="715"/>
      <c r="B6" s="1016"/>
      <c r="C6" s="1016"/>
      <c r="M6" s="239"/>
      <c r="N6" s="239"/>
      <c r="O6" s="239"/>
      <c r="P6" s="239"/>
      <c r="Q6" s="239"/>
    </row>
    <row r="7" customFormat="false" ht="15.75" hidden="false" customHeight="false" outlineLevel="0" collapsed="false">
      <c r="R7" s="717"/>
    </row>
    <row r="8" customFormat="false" ht="18" hidden="false" customHeight="true" outlineLevel="0" collapsed="false">
      <c r="A8" s="441"/>
      <c r="B8" s="1197"/>
      <c r="C8" s="245" t="s">
        <v>196</v>
      </c>
      <c r="D8" s="243" t="n">
        <v>1990</v>
      </c>
      <c r="E8" s="243" t="n">
        <v>1991</v>
      </c>
      <c r="F8" s="243" t="n">
        <v>1992</v>
      </c>
      <c r="G8" s="243" t="n">
        <v>1993</v>
      </c>
      <c r="H8" s="635" t="n">
        <v>1994</v>
      </c>
      <c r="I8" s="442" t="n">
        <v>1995</v>
      </c>
      <c r="J8" s="442" t="n">
        <v>1996</v>
      </c>
      <c r="K8" s="442" t="n">
        <v>1997</v>
      </c>
      <c r="L8" s="442" t="n">
        <v>1998</v>
      </c>
      <c r="M8" s="442" t="n">
        <v>1999</v>
      </c>
      <c r="N8" s="243" t="n">
        <v>2000</v>
      </c>
      <c r="O8" s="243" t="n">
        <v>2001</v>
      </c>
      <c r="P8" s="243" t="n">
        <v>2002</v>
      </c>
      <c r="Q8" s="243" t="n">
        <v>2003</v>
      </c>
      <c r="R8" s="243" t="n">
        <v>2004</v>
      </c>
      <c r="S8" s="243" t="n">
        <v>2005</v>
      </c>
      <c r="T8" s="243" t="n">
        <v>2006</v>
      </c>
      <c r="U8" s="243" t="n">
        <v>2007</v>
      </c>
      <c r="V8" s="635" t="n">
        <v>2008</v>
      </c>
      <c r="W8" s="363" t="n">
        <v>2009</v>
      </c>
      <c r="X8" s="363" t="n">
        <v>2010</v>
      </c>
      <c r="Y8" s="363" t="n">
        <v>2011</v>
      </c>
      <c r="Z8" s="363" t="n">
        <v>2012</v>
      </c>
      <c r="AA8" s="363" t="n">
        <v>2013</v>
      </c>
      <c r="AB8" s="363" t="n">
        <v>2014</v>
      </c>
      <c r="AC8" s="363" t="n">
        <v>2015</v>
      </c>
      <c r="AD8" s="363" t="n">
        <v>2016</v>
      </c>
      <c r="AE8" s="363" t="n">
        <v>2017</v>
      </c>
      <c r="AF8" s="363" t="n">
        <v>2018</v>
      </c>
      <c r="AG8" s="363" t="n">
        <v>2019</v>
      </c>
      <c r="AH8" s="363" t="n">
        <v>2020</v>
      </c>
    </row>
    <row r="9" customFormat="false" ht="15.75" hidden="false" customHeight="false" outlineLevel="0" collapsed="false">
      <c r="A9" s="1018"/>
      <c r="B9" s="1019"/>
      <c r="C9" s="1020"/>
      <c r="D9" s="1198"/>
      <c r="E9" s="1198"/>
      <c r="F9" s="1198"/>
      <c r="G9" s="1198"/>
      <c r="H9" s="1198"/>
      <c r="I9" s="1198"/>
      <c r="J9" s="1198"/>
      <c r="K9" s="1198"/>
      <c r="L9" s="1198"/>
      <c r="M9" s="1198"/>
      <c r="N9" s="1198"/>
      <c r="O9" s="1198"/>
      <c r="P9" s="1198"/>
      <c r="Q9" s="1198"/>
      <c r="R9" s="1198"/>
      <c r="S9" s="1198"/>
      <c r="T9" s="1198"/>
      <c r="U9" s="1198"/>
      <c r="V9" s="1198"/>
      <c r="W9" s="1199"/>
      <c r="X9" s="1199"/>
      <c r="Y9" s="1199"/>
      <c r="Z9" s="1199"/>
      <c r="AA9" s="1198"/>
      <c r="AB9" s="1199"/>
      <c r="AC9" s="1199"/>
      <c r="AD9" s="1199"/>
      <c r="AE9" s="1199"/>
      <c r="AF9" s="1199"/>
      <c r="AG9" s="1199"/>
      <c r="AH9" s="1200"/>
    </row>
    <row r="10" customFormat="false" ht="15.75" hidden="false" customHeight="false" outlineLevel="0" collapsed="false">
      <c r="A10" s="1201" t="str">
        <f aca="false">[14]Indikatoren!A115</f>
        <v>Energieeffizienz im Umwandlungsektor </v>
      </c>
      <c r="B10" s="1027"/>
      <c r="C10" s="1028"/>
      <c r="D10" s="1029"/>
      <c r="E10" s="1029"/>
      <c r="F10" s="1029"/>
      <c r="G10" s="1029"/>
      <c r="H10" s="1029"/>
      <c r="I10" s="1029"/>
      <c r="J10" s="1029"/>
      <c r="K10" s="1029"/>
      <c r="L10" s="1029"/>
      <c r="M10" s="1029"/>
      <c r="N10" s="1029"/>
      <c r="O10" s="1029"/>
      <c r="P10" s="1029"/>
      <c r="Q10" s="1029"/>
      <c r="R10" s="1029"/>
      <c r="S10" s="1029"/>
      <c r="T10" s="1029"/>
      <c r="U10" s="1029"/>
      <c r="V10" s="1029"/>
      <c r="W10" s="1030"/>
      <c r="X10" s="1030"/>
      <c r="Y10" s="1030"/>
      <c r="Z10" s="1030"/>
      <c r="AA10" s="1029"/>
      <c r="AB10" s="1030"/>
      <c r="AC10" s="1030"/>
      <c r="AD10" s="1030"/>
      <c r="AE10" s="1030"/>
      <c r="AF10" s="1030"/>
      <c r="AG10" s="1030"/>
      <c r="AH10" s="1031"/>
    </row>
    <row r="11" customFormat="false" ht="15.75" hidden="false" customHeight="false" outlineLevel="0" collapsed="false">
      <c r="A11" s="1026" t="str">
        <f aca="false">[14]Indikatoren!A116</f>
        <v>Anteil EEV am PEV</v>
      </c>
      <c r="B11" s="1027"/>
      <c r="C11" s="1028" t="str">
        <f aca="false">[14]Indikatoren!C116</f>
        <v>%</v>
      </c>
      <c r="D11" s="1029" t="n">
        <v>63.5498918937015</v>
      </c>
      <c r="E11" s="1029" t="n">
        <v>64.1060493008412</v>
      </c>
      <c r="F11" s="1029" t="n">
        <v>63.7349840664338</v>
      </c>
      <c r="G11" s="1029" t="n">
        <v>64.4689433657931</v>
      </c>
      <c r="H11" s="1029" t="n">
        <v>64.2221084733867</v>
      </c>
      <c r="I11" s="1029" t="n">
        <v>65.3320186844784</v>
      </c>
      <c r="J11" s="1029" t="n">
        <v>65.6891522051125</v>
      </c>
      <c r="K11" s="1029" t="n">
        <v>65.2453809817593</v>
      </c>
      <c r="L11" s="1029" t="n">
        <v>65.1326335765492</v>
      </c>
      <c r="M11" s="1029" t="n">
        <v>64.9297713086188</v>
      </c>
      <c r="N11" s="1029" t="n">
        <v>64.1208701533577</v>
      </c>
      <c r="O11" s="1029" t="n">
        <v>64.4139744507323</v>
      </c>
      <c r="P11" s="1029" t="n">
        <v>63.9502194147388</v>
      </c>
      <c r="Q11" s="1029" t="n">
        <v>64.1108418842004</v>
      </c>
      <c r="R11" s="1029" t="n">
        <v>63.6239038636594</v>
      </c>
      <c r="S11" s="1029" t="n">
        <v>62.695225957858</v>
      </c>
      <c r="T11" s="1029" t="n">
        <v>62.6617453287936</v>
      </c>
      <c r="U11" s="1029" t="n">
        <v>61.9577245288503</v>
      </c>
      <c r="V11" s="1029" t="n">
        <v>63.6927103546499</v>
      </c>
      <c r="W11" s="1029" t="n">
        <v>64.0394323558415</v>
      </c>
      <c r="X11" s="1029" t="n">
        <v>65.4840457274501</v>
      </c>
      <c r="Y11" s="1029" t="n">
        <v>65.3074091264456</v>
      </c>
      <c r="Z11" s="1029" t="n">
        <v>66.323419317699</v>
      </c>
      <c r="AA11" s="1029" t="n">
        <v>66.4070924309241</v>
      </c>
      <c r="AB11" s="1030" t="n">
        <v>66.0020757858346</v>
      </c>
      <c r="AC11" s="1030" t="n">
        <v>67.0971380406257</v>
      </c>
      <c r="AD11" s="1030" t="n">
        <v>67.240757166427</v>
      </c>
      <c r="AE11" s="1030" t="n">
        <v>67.9619767549945</v>
      </c>
      <c r="AF11" s="1030" t="n">
        <v>67.971897721098</v>
      </c>
      <c r="AG11" s="1030" t="n">
        <v>70.0794585295951</v>
      </c>
      <c r="AH11" s="1031" t="n">
        <v>70.0937730270474</v>
      </c>
    </row>
    <row r="12" s="816" customFormat="true" ht="18" hidden="false" customHeight="true" outlineLevel="0" collapsed="false">
      <c r="A12" s="1032" t="s">
        <v>445</v>
      </c>
      <c r="B12" s="1033"/>
      <c r="C12" s="1034"/>
      <c r="D12" s="1035" t="n">
        <v>100</v>
      </c>
      <c r="E12" s="1035" t="n">
        <v>100.875150831208</v>
      </c>
      <c r="F12" s="1035" t="n">
        <v>100.291254897871</v>
      </c>
      <c r="G12" s="1035" t="n">
        <v>101.446188883576</v>
      </c>
      <c r="H12" s="1035" t="n">
        <v>101.057777691911</v>
      </c>
      <c r="I12" s="1035" t="n">
        <v>102.804295550585</v>
      </c>
      <c r="J12" s="1035" t="n">
        <v>103.366269001668</v>
      </c>
      <c r="K12" s="1035" t="n">
        <v>102.667965337996</v>
      </c>
      <c r="L12" s="1035" t="n">
        <v>102.49054976442</v>
      </c>
      <c r="M12" s="1035" t="n">
        <v>102.17133243472</v>
      </c>
      <c r="N12" s="1035" t="n">
        <v>100.89847243267</v>
      </c>
      <c r="O12" s="1035" t="n">
        <v>101.359691623829</v>
      </c>
      <c r="P12" s="1035" t="n">
        <v>100.629942096057</v>
      </c>
      <c r="Q12" s="1035" t="n">
        <v>100.882692281266</v>
      </c>
      <c r="R12" s="1035" t="n">
        <v>100.116462778696</v>
      </c>
      <c r="S12" s="1035" t="n">
        <v>98.6551260586358</v>
      </c>
      <c r="T12" s="1035" t="n">
        <v>98.6024420523115</v>
      </c>
      <c r="U12" s="1035" t="n">
        <v>97.4946182953161</v>
      </c>
      <c r="V12" s="1035" t="n">
        <v>100.224734388514</v>
      </c>
      <c r="W12" s="1036" t="n">
        <v>100.770324618268</v>
      </c>
      <c r="X12" s="1036" t="n">
        <v>103.043520258042</v>
      </c>
      <c r="Y12" s="1036" t="n">
        <v>102.765570767113</v>
      </c>
      <c r="Z12" s="1036" t="n">
        <v>104.364330672091</v>
      </c>
      <c r="AA12" s="1035" t="n">
        <v>104.495995905078</v>
      </c>
      <c r="AB12" s="1036" t="n">
        <v>103.858675159094</v>
      </c>
      <c r="AC12" s="1036" t="n">
        <v>105.581828766692</v>
      </c>
      <c r="AD12" s="1036" t="n">
        <v>105.807823054836</v>
      </c>
      <c r="AE12" s="1036" t="n">
        <v>106.942710254603</v>
      </c>
      <c r="AF12" s="1036" t="n">
        <v>106.958321557483</v>
      </c>
      <c r="AG12" s="1036" t="n">
        <v>110.274709273802</v>
      </c>
      <c r="AH12" s="1037" t="n">
        <v>110.297234091746</v>
      </c>
    </row>
    <row r="13" customFormat="false" ht="15.75" hidden="false" customHeight="false" outlineLevel="0" collapsed="false">
      <c r="A13" s="1026" t="str">
        <f aca="false">[14]Indikatoren!A118</f>
        <v>Brennstoffeinsatz je TWh Stromerzeugung</v>
      </c>
      <c r="B13" s="1027"/>
      <c r="C13" s="1130" t="str">
        <f aca="false">[14]Indikatoren!C118</f>
        <v>TWh</v>
      </c>
      <c r="D13" s="1159" t="n">
        <v>2.72541401091107</v>
      </c>
      <c r="E13" s="1160" t="n">
        <v>2.72433052633917</v>
      </c>
      <c r="F13" s="1160" t="n">
        <v>2.70760768127306</v>
      </c>
      <c r="G13" s="1160" t="n">
        <v>2.69024855383425</v>
      </c>
      <c r="H13" s="1160" t="n">
        <v>2.68317711918769</v>
      </c>
      <c r="I13" s="1160" t="n">
        <v>2.65314910258727</v>
      </c>
      <c r="J13" s="1160" t="n">
        <v>2.63248284199041</v>
      </c>
      <c r="K13" s="1160" t="n">
        <v>2.62719882677559</v>
      </c>
      <c r="L13" s="1160" t="n">
        <v>2.59181137725518</v>
      </c>
      <c r="M13" s="1160" t="n">
        <v>2.5926533516927</v>
      </c>
      <c r="N13" s="1160" t="n">
        <v>2.56041344035389</v>
      </c>
      <c r="O13" s="1160" t="n">
        <v>2.54894242125423</v>
      </c>
      <c r="P13" s="1160" t="n">
        <v>2.52595835789222</v>
      </c>
      <c r="Q13" s="1160" t="n">
        <v>2.47830992403971</v>
      </c>
      <c r="R13" s="1160" t="n">
        <v>2.45383355867102</v>
      </c>
      <c r="S13" s="1160" t="n">
        <v>2.45562725882646</v>
      </c>
      <c r="T13" s="1160" t="n">
        <v>2.48143352404079</v>
      </c>
      <c r="U13" s="1160" t="n">
        <v>2.44648768532514</v>
      </c>
      <c r="V13" s="1160" t="n">
        <v>2.43070689485413</v>
      </c>
      <c r="W13" s="1160" t="n">
        <v>2.43729676584039</v>
      </c>
      <c r="X13" s="1160" t="n">
        <v>2.40694432786042</v>
      </c>
      <c r="Y13" s="1160" t="n">
        <v>2.33920064135712</v>
      </c>
      <c r="Z13" s="1160" t="n">
        <v>2.22395223901264</v>
      </c>
      <c r="AA13" s="1160" t="n">
        <v>2.21676127616534</v>
      </c>
      <c r="AB13" s="1160" t="n">
        <v>2.20752177593643</v>
      </c>
      <c r="AC13" s="1160" t="n">
        <v>2.11604591746946</v>
      </c>
      <c r="AD13" s="1160" t="n">
        <v>2.0985714816784</v>
      </c>
      <c r="AE13" s="1160" t="n">
        <v>2.01633382577686</v>
      </c>
      <c r="AF13" s="1202" t="n">
        <v>1.99861715870623</v>
      </c>
      <c r="AG13" s="1202" t="n">
        <v>1.92768010449767</v>
      </c>
      <c r="AH13" s="1162" t="n">
        <v>1.86744183295606</v>
      </c>
    </row>
    <row r="14" s="816" customFormat="true" ht="18" hidden="false" customHeight="true" outlineLevel="0" collapsed="false">
      <c r="A14" s="1032" t="s">
        <v>445</v>
      </c>
      <c r="B14" s="1033"/>
      <c r="C14" s="1132"/>
      <c r="D14" s="1133" t="n">
        <v>100</v>
      </c>
      <c r="E14" s="1035" t="n">
        <v>99.9602451382591</v>
      </c>
      <c r="F14" s="1035" t="n">
        <v>99.3466559734879</v>
      </c>
      <c r="G14" s="1035" t="n">
        <v>98.7097205438863</v>
      </c>
      <c r="H14" s="1035" t="n">
        <v>98.4502577753585</v>
      </c>
      <c r="I14" s="1035" t="n">
        <v>97.3484796058692</v>
      </c>
      <c r="J14" s="1035" t="n">
        <v>96.5901999274747</v>
      </c>
      <c r="K14" s="1035" t="n">
        <v>96.3963205684609</v>
      </c>
      <c r="L14" s="1035" t="n">
        <v>95.0978958381728</v>
      </c>
      <c r="M14" s="1035" t="n">
        <v>95.128789289008</v>
      </c>
      <c r="N14" s="1035" t="n">
        <v>93.945853000806</v>
      </c>
      <c r="O14" s="1035" t="n">
        <v>93.524962117669</v>
      </c>
      <c r="P14" s="1035" t="n">
        <v>92.6816383778634</v>
      </c>
      <c r="Q14" s="1035" t="n">
        <v>90.9333376183546</v>
      </c>
      <c r="R14" s="1035" t="n">
        <v>90.0352588211261</v>
      </c>
      <c r="S14" s="1035" t="n">
        <v>90.1010726809016</v>
      </c>
      <c r="T14" s="1035" t="n">
        <v>91.0479477285463</v>
      </c>
      <c r="U14" s="1035" t="n">
        <v>89.7657264375516</v>
      </c>
      <c r="V14" s="1035" t="n">
        <v>89.1867028320432</v>
      </c>
      <c r="W14" s="1035" t="n">
        <v>89.4284962241621</v>
      </c>
      <c r="X14" s="1035" t="n">
        <v>88.3148144914617</v>
      </c>
      <c r="Y14" s="1035" t="n">
        <v>85.8291852904635</v>
      </c>
      <c r="Z14" s="1035" t="n">
        <v>81.6005285842497</v>
      </c>
      <c r="AA14" s="1035" t="n">
        <v>81.3366801260519</v>
      </c>
      <c r="AB14" s="1035" t="n">
        <v>80.9976674038775</v>
      </c>
      <c r="AC14" s="1035" t="n">
        <v>77.6412651068046</v>
      </c>
      <c r="AD14" s="1035" t="n">
        <v>77.0000988208345</v>
      </c>
      <c r="AE14" s="1035" t="n">
        <v>73.9826616324918</v>
      </c>
      <c r="AF14" s="1036" t="n">
        <v>73.332607475593</v>
      </c>
      <c r="AG14" s="1036" t="n">
        <v>70.7298082706074</v>
      </c>
      <c r="AH14" s="1037" t="n">
        <v>68.5195653019995</v>
      </c>
    </row>
    <row r="15" customFormat="false" ht="15.75" hidden="false" customHeight="false" outlineLevel="0" collapsed="false">
      <c r="A15" s="1026" t="str">
        <f aca="false">[14]Indikatoren!A120</f>
        <v>Wirkungsgrad von Stromerzeugungsanlagen (fossil)</v>
      </c>
      <c r="B15" s="1027"/>
      <c r="C15" s="1130" t="str">
        <f aca="false">[14]Indikatoren!C120</f>
        <v>%</v>
      </c>
      <c r="D15" s="1203" t="n">
        <v>37.0086508259239</v>
      </c>
      <c r="E15" s="1204" t="n">
        <v>37.3027475742263</v>
      </c>
      <c r="F15" s="1204" t="n">
        <v>37.6035005802596</v>
      </c>
      <c r="G15" s="1204" t="n">
        <v>37.8551561382802</v>
      </c>
      <c r="H15" s="1204" t="n">
        <v>37.8393616050154</v>
      </c>
      <c r="I15" s="1204" t="n">
        <v>38.5006013324847</v>
      </c>
      <c r="J15" s="1204" t="n">
        <v>39.1844964016175</v>
      </c>
      <c r="K15" s="1204" t="n">
        <v>39.4221828751684</v>
      </c>
      <c r="L15" s="1204" t="n">
        <v>39.9202972567866</v>
      </c>
      <c r="M15" s="1204" t="n">
        <v>39.929031540334</v>
      </c>
      <c r="N15" s="1204" t="n">
        <v>40.1945547554018</v>
      </c>
      <c r="O15" s="1204" t="n">
        <v>40.5040861422795</v>
      </c>
      <c r="P15" s="1204" t="n">
        <v>40.5646187097054</v>
      </c>
      <c r="Q15" s="1204" t="n">
        <v>41.7711192491408</v>
      </c>
      <c r="R15" s="1204" t="n">
        <v>41.8607281442425</v>
      </c>
      <c r="S15" s="1204" t="n">
        <v>41.6414589574609</v>
      </c>
      <c r="T15" s="1204" t="n">
        <v>40.7675170641096</v>
      </c>
      <c r="U15" s="1204" t="n">
        <v>40.4052833904583</v>
      </c>
      <c r="V15" s="1204" t="n">
        <v>40.8877877713357</v>
      </c>
      <c r="W15" s="1204" t="n">
        <v>40.432529779204</v>
      </c>
      <c r="X15" s="1204" t="n">
        <v>41.0026543899024</v>
      </c>
      <c r="Y15" s="1204" t="n">
        <v>40.9339067485078</v>
      </c>
      <c r="Z15" s="1204" t="n">
        <v>43.0267473783171</v>
      </c>
      <c r="AA15" s="1204" t="n">
        <v>42.801141486269</v>
      </c>
      <c r="AB15" s="1204" t="n">
        <v>42.5533831149039</v>
      </c>
      <c r="AC15" s="1204" t="n">
        <v>43.6898615895586</v>
      </c>
      <c r="AD15" s="1204" t="n">
        <v>44.0308754032354</v>
      </c>
      <c r="AE15" s="1205" t="n">
        <v>44.691823044888</v>
      </c>
      <c r="AF15" s="1205" t="n">
        <v>44.6484764825948</v>
      </c>
      <c r="AG15" s="1205" t="n">
        <v>45.3019278604618</v>
      </c>
      <c r="AH15" s="1206" t="n">
        <v>45.6346964293036</v>
      </c>
    </row>
    <row r="16" s="816" customFormat="true" ht="18" hidden="false" customHeight="true" outlineLevel="0" collapsed="false">
      <c r="A16" s="1207" t="s">
        <v>445</v>
      </c>
      <c r="B16" s="1082"/>
      <c r="C16" s="1083"/>
      <c r="D16" s="1084" t="n">
        <v>100</v>
      </c>
      <c r="E16" s="1084" t="n">
        <v>100.79467027773</v>
      </c>
      <c r="F16" s="1084" t="n">
        <v>101.607326236057</v>
      </c>
      <c r="G16" s="1084" t="n">
        <v>102.287317406781</v>
      </c>
      <c r="H16" s="1084" t="n">
        <v>102.244639457404</v>
      </c>
      <c r="I16" s="1084" t="n">
        <v>104.031356110706</v>
      </c>
      <c r="J16" s="1084" t="n">
        <v>105.879289104399</v>
      </c>
      <c r="K16" s="1084" t="n">
        <v>106.521534817891</v>
      </c>
      <c r="L16" s="1084" t="n">
        <v>107.867475214263</v>
      </c>
      <c r="M16" s="1084" t="n">
        <v>107.891075868036</v>
      </c>
      <c r="N16" s="1084" t="n">
        <v>108.608538431901</v>
      </c>
      <c r="O16" s="1084" t="n">
        <v>109.444914198026</v>
      </c>
      <c r="P16" s="1084" t="n">
        <v>109.608477489513</v>
      </c>
      <c r="Q16" s="1084" t="n">
        <v>112.86852753865</v>
      </c>
      <c r="R16" s="1084" t="n">
        <v>113.110657130251</v>
      </c>
      <c r="S16" s="1084" t="n">
        <v>112.518176232168</v>
      </c>
      <c r="T16" s="1084" t="n">
        <v>110.156723237132</v>
      </c>
      <c r="U16" s="1084" t="n">
        <v>109.177942153339</v>
      </c>
      <c r="V16" s="1084" t="n">
        <v>110.481703220304</v>
      </c>
      <c r="W16" s="1085" t="n">
        <v>109.251563828643</v>
      </c>
      <c r="X16" s="1085" t="n">
        <v>110.792080972541</v>
      </c>
      <c r="Y16" s="1085" t="n">
        <v>110.606319968396</v>
      </c>
      <c r="Z16" s="1085" t="n">
        <v>116.261323820477</v>
      </c>
      <c r="AA16" s="1084" t="n">
        <v>115.651720695226</v>
      </c>
      <c r="AB16" s="1085" t="n">
        <v>114.982259999319</v>
      </c>
      <c r="AC16" s="1085" t="n">
        <v>118.053105461912</v>
      </c>
      <c r="AD16" s="1085" t="n">
        <v>118.974548978674</v>
      </c>
      <c r="AE16" s="1085" t="n">
        <v>120.760476395379</v>
      </c>
      <c r="AF16" s="1085" t="n">
        <v>120.64335090897</v>
      </c>
      <c r="AG16" s="1085" t="n">
        <v>122.409022889126</v>
      </c>
      <c r="AH16" s="1086" t="n">
        <v>123.30818716941</v>
      </c>
    </row>
    <row r="17" s="816" customFormat="true" ht="18" hidden="false" customHeight="true" outlineLevel="0" collapsed="false">
      <c r="A17" s="1208" t="s">
        <v>486</v>
      </c>
      <c r="B17" s="1209"/>
      <c r="C17" s="1210"/>
      <c r="D17" s="1211"/>
      <c r="E17" s="1211"/>
      <c r="F17" s="1211"/>
      <c r="G17" s="1211"/>
      <c r="H17" s="1211"/>
      <c r="I17" s="1211"/>
      <c r="J17" s="1211"/>
      <c r="K17" s="1211"/>
      <c r="L17" s="1211"/>
      <c r="M17" s="1211"/>
      <c r="N17" s="1211"/>
      <c r="O17" s="1211"/>
      <c r="P17" s="1211"/>
      <c r="Q17" s="1211"/>
      <c r="R17" s="1211"/>
      <c r="S17" s="1211"/>
      <c r="T17" s="1211"/>
      <c r="U17" s="1211"/>
      <c r="V17" s="1211"/>
      <c r="W17" s="1212"/>
      <c r="X17" s="1212"/>
      <c r="Y17" s="1212"/>
      <c r="Z17" s="1212"/>
      <c r="AA17" s="1211"/>
      <c r="AB17" s="1212"/>
      <c r="AC17" s="1212"/>
      <c r="AD17" s="1212"/>
      <c r="AE17" s="1212"/>
      <c r="AF17" s="1212"/>
      <c r="AG17" s="1212"/>
      <c r="AH17" s="1213"/>
    </row>
    <row r="18" s="780" customFormat="true" ht="26.25" hidden="false" customHeight="false" outlineLevel="0" collapsed="false">
      <c r="A18" s="1148" t="s">
        <v>487</v>
      </c>
      <c r="B18" s="1027"/>
      <c r="C18" s="1028" t="str">
        <f aca="false">[14]Indikatoren!$C$128</f>
        <v>MJ</v>
      </c>
      <c r="D18" s="1029"/>
      <c r="E18" s="1030" t="n">
        <v>4918.91425547148</v>
      </c>
      <c r="F18" s="1030" t="n">
        <v>4813.2018908902</v>
      </c>
      <c r="G18" s="1030" t="n">
        <v>4899.33927725711</v>
      </c>
      <c r="H18" s="1030" t="n">
        <v>4857.33194993307</v>
      </c>
      <c r="I18" s="1030" t="n">
        <v>4876.94289935557</v>
      </c>
      <c r="J18" s="1030" t="n">
        <v>4886.27333325339</v>
      </c>
      <c r="K18" s="1030" t="n">
        <v>4772.9185789541</v>
      </c>
      <c r="L18" s="1030" t="n">
        <v>4642.62065274798</v>
      </c>
      <c r="M18" s="1030" t="n">
        <v>4584.94518818785</v>
      </c>
      <c r="N18" s="1030" t="n">
        <v>4384.86654825756</v>
      </c>
      <c r="O18" s="1030" t="n">
        <v>4251.88197282072</v>
      </c>
      <c r="P18" s="1030" t="n">
        <v>4249.00067835227</v>
      </c>
      <c r="Q18" s="1030" t="n">
        <v>4626.74033066108</v>
      </c>
      <c r="R18" s="1030" t="n">
        <v>4511.20779231228</v>
      </c>
      <c r="S18" s="1030" t="n">
        <v>4335.59661527736</v>
      </c>
      <c r="T18" s="1030" t="n">
        <v>4103.36453508933</v>
      </c>
      <c r="U18" s="1030" t="n">
        <v>4087.07154550745</v>
      </c>
      <c r="V18" s="1030" t="n">
        <v>4076.92581308451</v>
      </c>
      <c r="W18" s="1030" t="n">
        <v>4264.7326701322</v>
      </c>
      <c r="X18" s="1030" t="n">
        <v>4153.84284636156</v>
      </c>
      <c r="Y18" s="1030" t="n">
        <v>4008.10251789048</v>
      </c>
      <c r="Z18" s="1030" t="n">
        <v>3931.7844587925</v>
      </c>
      <c r="AA18" s="1030" t="n">
        <v>3893.28833621324</v>
      </c>
      <c r="AB18" s="1030" t="n">
        <v>3717.88331932048</v>
      </c>
      <c r="AC18" s="1030" t="n">
        <v>3663.48327208103</v>
      </c>
      <c r="AD18" s="1030" t="n">
        <v>3591.88096288099</v>
      </c>
      <c r="AE18" s="1030" t="n">
        <v>3531.3285374579</v>
      </c>
      <c r="AF18" s="1030" t="n">
        <v>3422.28650999771</v>
      </c>
      <c r="AG18" s="1030" t="n">
        <v>3427.78446131266</v>
      </c>
      <c r="AH18" s="1031" t="n">
        <v>3573.43185825455</v>
      </c>
    </row>
    <row r="19" s="1216" customFormat="true" ht="15.75" hidden="false" customHeight="false" outlineLevel="0" collapsed="false">
      <c r="A19" s="348" t="str">
        <f aca="false">[14]Indikatoren!A129</f>
        <v>Index (1995 = 100)</v>
      </c>
      <c r="B19" s="1163"/>
      <c r="C19" s="1214"/>
      <c r="D19" s="1166"/>
      <c r="E19" s="1166" t="n">
        <v>100.860607905035</v>
      </c>
      <c r="F19" s="1166" t="n">
        <v>98.6930130251516</v>
      </c>
      <c r="G19" s="1166" t="n">
        <v>100.459229856977</v>
      </c>
      <c r="H19" s="1166" t="n">
        <v>99.5978843749619</v>
      </c>
      <c r="I19" s="1166" t="n">
        <v>100</v>
      </c>
      <c r="J19" s="1166" t="n">
        <v>100.191317267607</v>
      </c>
      <c r="K19" s="1166" t="n">
        <v>97.8670178727084</v>
      </c>
      <c r="L19" s="1166" t="n">
        <v>95.1953046930577</v>
      </c>
      <c r="M19" s="1166" t="n">
        <v>94.0126895640647</v>
      </c>
      <c r="N19" s="1166" t="n">
        <v>89.9101473760739</v>
      </c>
      <c r="O19" s="1166" t="n">
        <v>87.1833453982527</v>
      </c>
      <c r="P19" s="1166" t="n">
        <v>87.1242654678964</v>
      </c>
      <c r="Q19" s="1166" t="n">
        <v>94.8696842702926</v>
      </c>
      <c r="R19" s="1166" t="n">
        <v>92.5007301789075</v>
      </c>
      <c r="S19" s="1166" t="n">
        <v>88.8998847177452</v>
      </c>
      <c r="T19" s="1166" t="n">
        <v>84.1380475385829</v>
      </c>
      <c r="U19" s="1166" t="n">
        <v>83.8039655138778</v>
      </c>
      <c r="V19" s="1166" t="n">
        <v>83.5959308365745</v>
      </c>
      <c r="W19" s="1166" t="n">
        <v>87.4468444298524</v>
      </c>
      <c r="X19" s="1166" t="n">
        <v>85.1730875690679</v>
      </c>
      <c r="Y19" s="1166" t="n">
        <v>82.1847333586807</v>
      </c>
      <c r="Z19" s="1166" t="n">
        <v>80.6198583812011</v>
      </c>
      <c r="AA19" s="1166" t="n">
        <v>79.8305089183573</v>
      </c>
      <c r="AB19" s="1166" t="n">
        <v>76.2338906984488</v>
      </c>
      <c r="AC19" s="1166" t="n">
        <v>75.1184368503702</v>
      </c>
      <c r="AD19" s="1166" t="n">
        <v>73.6502566670529</v>
      </c>
      <c r="AE19" s="1215" t="n">
        <v>72.4086504667612</v>
      </c>
      <c r="AF19" s="1215" t="n">
        <v>70.1727820198576</v>
      </c>
      <c r="AG19" s="1215" t="n">
        <v>70.2855155791469</v>
      </c>
      <c r="AH19" s="1168" t="n">
        <v>73.271964261192</v>
      </c>
    </row>
    <row r="20" customFormat="false" ht="26.25" hidden="false" customHeight="false" outlineLevel="0" collapsed="false">
      <c r="A20" s="1148" t="s">
        <v>488</v>
      </c>
      <c r="B20" s="1027"/>
      <c r="C20" s="1028" t="str">
        <f aca="false">[14]Indikatoren!$C$130</f>
        <v>kWh</v>
      </c>
      <c r="D20" s="1029"/>
      <c r="E20" s="1030" t="n">
        <v>354.055634573992</v>
      </c>
      <c r="F20" s="1030" t="n">
        <v>356.021791149533</v>
      </c>
      <c r="G20" s="1030" t="n">
        <v>363.445820835089</v>
      </c>
      <c r="H20" s="1030" t="n">
        <v>364.545480693874</v>
      </c>
      <c r="I20" s="1030" t="n">
        <v>375.429685990312</v>
      </c>
      <c r="J20" s="1030" t="n">
        <v>379.060350413304</v>
      </c>
      <c r="K20" s="1030" t="n">
        <v>380.649631727425</v>
      </c>
      <c r="L20" s="1030" t="n">
        <v>385.249122676067</v>
      </c>
      <c r="M20" s="1030" t="n">
        <v>386.304992512437</v>
      </c>
      <c r="N20" s="1030" t="n">
        <v>376.520432567722</v>
      </c>
      <c r="O20" s="1030" t="n">
        <v>374.531728771771</v>
      </c>
      <c r="P20" s="1030" t="n">
        <v>381.97902844858</v>
      </c>
      <c r="Q20" s="1030" t="n">
        <v>398.698130673318</v>
      </c>
      <c r="R20" s="1030" t="n">
        <v>393.025056976358</v>
      </c>
      <c r="S20" s="1030" t="n">
        <v>394.120095141686</v>
      </c>
      <c r="T20" s="1030" t="n">
        <v>372.188407991863</v>
      </c>
      <c r="U20" s="1030" t="n">
        <v>367.355797368588</v>
      </c>
      <c r="V20" s="1030" t="n">
        <v>366.661905930096</v>
      </c>
      <c r="W20" s="1030" t="n">
        <v>372.001672260691</v>
      </c>
      <c r="X20" s="1030" t="n">
        <v>355.592023716434</v>
      </c>
      <c r="Y20" s="1030" t="n">
        <v>345.640452986325</v>
      </c>
      <c r="Z20" s="1030" t="n">
        <v>343.827825970946</v>
      </c>
      <c r="AA20" s="1030" t="n">
        <v>342.346794224446</v>
      </c>
      <c r="AB20" s="1030" t="n">
        <v>334.179099713243</v>
      </c>
      <c r="AC20" s="1030" t="n">
        <v>323.366639059993</v>
      </c>
      <c r="AD20" s="1030" t="n">
        <v>311.955517639879</v>
      </c>
      <c r="AE20" s="1030" t="n">
        <v>302.152458254065</v>
      </c>
      <c r="AF20" s="1030" t="n">
        <v>297.534694112512</v>
      </c>
      <c r="AG20" s="1030" t="n">
        <v>298.139086050875</v>
      </c>
      <c r="AH20" s="1031" t="n">
        <v>306.715224244257</v>
      </c>
    </row>
    <row r="21" s="1216" customFormat="true" ht="15.75" hidden="false" customHeight="false" outlineLevel="0" collapsed="false">
      <c r="A21" s="1217" t="str">
        <f aca="false">[14]Indikatoren!A131</f>
        <v>Index (1995 = 100)</v>
      </c>
      <c r="B21" s="1218"/>
      <c r="C21" s="1219"/>
      <c r="D21" s="1220"/>
      <c r="E21" s="1220" t="n">
        <v>94.3067764180823</v>
      </c>
      <c r="F21" s="1220" t="n">
        <v>94.8304847578622</v>
      </c>
      <c r="G21" s="1220" t="n">
        <v>96.8079601580756</v>
      </c>
      <c r="H21" s="1220" t="n">
        <v>97.1008671656513</v>
      </c>
      <c r="I21" s="1220" t="n">
        <v>100</v>
      </c>
      <c r="J21" s="1220" t="n">
        <v>100.967069083366</v>
      </c>
      <c r="K21" s="1220" t="n">
        <v>101.390392377562</v>
      </c>
      <c r="L21" s="1220" t="n">
        <v>102.615519510625</v>
      </c>
      <c r="M21" s="1220" t="n">
        <v>102.896762543814</v>
      </c>
      <c r="N21" s="1220" t="n">
        <v>100.290532852918</v>
      </c>
      <c r="O21" s="1220" t="n">
        <v>99.7608188025484</v>
      </c>
      <c r="P21" s="1220" t="n">
        <v>101.74449243165</v>
      </c>
      <c r="Q21" s="1220" t="n">
        <v>106.197816941841</v>
      </c>
      <c r="R21" s="1220" t="n">
        <v>104.686728738468</v>
      </c>
      <c r="S21" s="1220" t="n">
        <v>104.978404705017</v>
      </c>
      <c r="T21" s="1220" t="n">
        <v>99.1366484539178</v>
      </c>
      <c r="U21" s="1220" t="n">
        <v>97.8494272235223</v>
      </c>
      <c r="V21" s="1220" t="n">
        <v>97.6646012855675</v>
      </c>
      <c r="W21" s="1220" t="n">
        <v>99.0869092515743</v>
      </c>
      <c r="X21" s="1220" t="n">
        <v>94.7160112761063</v>
      </c>
      <c r="Y21" s="1220" t="n">
        <v>92.0652963482607</v>
      </c>
      <c r="Z21" s="1220" t="n">
        <v>91.5824823665699</v>
      </c>
      <c r="AA21" s="1220" t="n">
        <v>91.187992585456</v>
      </c>
      <c r="AB21" s="1220" t="n">
        <v>89.012433535122</v>
      </c>
      <c r="AC21" s="1220" t="n">
        <v>86.1324107088158</v>
      </c>
      <c r="AD21" s="1220" t="n">
        <v>83.0929277254674</v>
      </c>
      <c r="AE21" s="1221" t="n">
        <v>80.4817704963966</v>
      </c>
      <c r="AF21" s="1221" t="n">
        <v>79.2517760889559</v>
      </c>
      <c r="AG21" s="1221" t="n">
        <v>79.4127628092172</v>
      </c>
      <c r="AH21" s="1222" t="n">
        <v>81.697115515839</v>
      </c>
    </row>
    <row r="22" customFormat="false" ht="26.25" hidden="false" customHeight="false" outlineLevel="0" collapsed="false">
      <c r="A22" s="1223" t="str">
        <f aca="false">[14]Indikatoren!A132</f>
        <v>Energieeffizienz im Sektor Gewerbe, Handel, Dienstleistung (GHD)</v>
      </c>
      <c r="B22" s="1142"/>
      <c r="C22" s="1224"/>
      <c r="D22" s="1225"/>
      <c r="E22" s="1225"/>
      <c r="F22" s="1225"/>
      <c r="G22" s="1225"/>
      <c r="H22" s="1225"/>
      <c r="I22" s="1225"/>
      <c r="J22" s="1225"/>
      <c r="K22" s="1225"/>
      <c r="L22" s="1225"/>
      <c r="M22" s="1225"/>
      <c r="N22" s="1225"/>
      <c r="O22" s="1225"/>
      <c r="P22" s="1225"/>
      <c r="Q22" s="1225"/>
      <c r="R22" s="1225"/>
      <c r="S22" s="1225"/>
      <c r="T22" s="1225"/>
      <c r="U22" s="1225"/>
      <c r="V22" s="1225"/>
      <c r="W22" s="1226"/>
      <c r="X22" s="1226"/>
      <c r="Y22" s="1226"/>
      <c r="Z22" s="1226"/>
      <c r="AA22" s="1225"/>
      <c r="AB22" s="1226"/>
      <c r="AC22" s="1226"/>
      <c r="AD22" s="1226"/>
      <c r="AE22" s="1226"/>
      <c r="AF22" s="1226"/>
      <c r="AG22" s="1226"/>
      <c r="AH22" s="1227"/>
    </row>
    <row r="23" s="470" customFormat="true" ht="26.25" hidden="false" customHeight="false" outlineLevel="0" collapsed="false">
      <c r="A23" s="1228" t="s">
        <v>489</v>
      </c>
      <c r="B23" s="1103"/>
      <c r="C23" s="1104" t="str">
        <f aca="false">[14]Indikatoren!C133</f>
        <v>MJ</v>
      </c>
      <c r="D23" s="1099" t="s">
        <v>4</v>
      </c>
      <c r="E23" s="1229" t="n">
        <v>1186.06873442715</v>
      </c>
      <c r="F23" s="1229" t="n">
        <v>1107.06624074986</v>
      </c>
      <c r="G23" s="1229" t="n">
        <v>1052.50550676939</v>
      </c>
      <c r="H23" s="1229" t="n">
        <v>1032.35920876389</v>
      </c>
      <c r="I23" s="1229" t="n">
        <v>984.935757364042</v>
      </c>
      <c r="J23" s="1229" t="n">
        <v>1000.60584712581</v>
      </c>
      <c r="K23" s="1229" t="n">
        <v>958.377868818955</v>
      </c>
      <c r="L23" s="1229" t="n">
        <v>949.590356725562</v>
      </c>
      <c r="M23" s="1229" t="n">
        <v>934.174749297436</v>
      </c>
      <c r="N23" s="1229" t="n">
        <v>892.161864498943</v>
      </c>
      <c r="O23" s="1229" t="n">
        <v>868.84011169142</v>
      </c>
      <c r="P23" s="1229" t="n">
        <v>881.732505821807</v>
      </c>
      <c r="Q23" s="1229" t="n">
        <v>831.877532194547</v>
      </c>
      <c r="R23" s="1229" t="n">
        <v>824.369405039707</v>
      </c>
      <c r="S23" s="1229" t="n">
        <v>823.235195945569</v>
      </c>
      <c r="T23" s="1229" t="n">
        <v>838.030827440836</v>
      </c>
      <c r="U23" s="1229" t="n">
        <v>742.283008736026</v>
      </c>
      <c r="V23" s="1229" t="n">
        <v>746.240027720121</v>
      </c>
      <c r="W23" s="1229" t="n">
        <v>735.852988203989</v>
      </c>
      <c r="X23" s="1229" t="n">
        <v>741.813086265592</v>
      </c>
      <c r="Y23" s="1229" t="n">
        <v>711.456331757777</v>
      </c>
      <c r="Z23" s="1229" t="n">
        <v>677.29553089392</v>
      </c>
      <c r="AA23" s="1229" t="n">
        <v>723.982845330905</v>
      </c>
      <c r="AB23" s="1229" t="n">
        <v>704.079092170564</v>
      </c>
      <c r="AC23" s="1229" t="n">
        <v>723.330156919877</v>
      </c>
      <c r="AD23" s="1229" t="n">
        <v>690.823056374035</v>
      </c>
      <c r="AE23" s="1229" t="n">
        <v>687.698288896411</v>
      </c>
      <c r="AF23" s="1229" t="n">
        <v>639.121796278494</v>
      </c>
      <c r="AG23" s="1229" t="n">
        <v>627.162067320581</v>
      </c>
      <c r="AH23" s="1100" t="n">
        <v>635.61029233179</v>
      </c>
    </row>
    <row r="24" s="1216" customFormat="true" ht="15.75" hidden="false" customHeight="false" outlineLevel="0" collapsed="false">
      <c r="A24" s="348" t="str">
        <f aca="false">[14]Indikatoren!A134</f>
        <v>Index (1995 = 100)</v>
      </c>
      <c r="B24" s="1163"/>
      <c r="C24" s="1214"/>
      <c r="D24" s="1166"/>
      <c r="E24" s="1166" t="n">
        <v>120.420923452043</v>
      </c>
      <c r="F24" s="1166" t="n">
        <v>112.399842575792</v>
      </c>
      <c r="G24" s="1166" t="n">
        <v>106.860320472696</v>
      </c>
      <c r="H24" s="1166" t="n">
        <v>104.814877624787</v>
      </c>
      <c r="I24" s="1166" t="n">
        <v>100</v>
      </c>
      <c r="J24" s="1166" t="n">
        <v>101.590975821987</v>
      </c>
      <c r="K24" s="1166" t="n">
        <v>97.3035917980921</v>
      </c>
      <c r="L24" s="1166" t="n">
        <v>96.4114004010704</v>
      </c>
      <c r="M24" s="1166" t="n">
        <v>94.8462620341395</v>
      </c>
      <c r="N24" s="1166" t="n">
        <v>90.5807163389633</v>
      </c>
      <c r="O24" s="1166" t="n">
        <v>88.2128712655</v>
      </c>
      <c r="P24" s="1166" t="n">
        <v>89.5218291375231</v>
      </c>
      <c r="Q24" s="1166" t="n">
        <v>84.4600803630969</v>
      </c>
      <c r="R24" s="1166" t="n">
        <v>83.6977842337601</v>
      </c>
      <c r="S24" s="1166" t="n">
        <v>83.5826285918151</v>
      </c>
      <c r="T24" s="1166" t="n">
        <v>85.0848211342876</v>
      </c>
      <c r="U24" s="1166" t="n">
        <v>75.3635963753187</v>
      </c>
      <c r="V24" s="1166" t="n">
        <v>75.7653503937418</v>
      </c>
      <c r="W24" s="1166" t="n">
        <v>74.7107598340559</v>
      </c>
      <c r="X24" s="1166" t="n">
        <v>75.3158853985449</v>
      </c>
      <c r="Y24" s="1166" t="n">
        <v>72.2337803697806</v>
      </c>
      <c r="Z24" s="1166" t="n">
        <v>68.7654525516007</v>
      </c>
      <c r="AA24" s="1166" t="n">
        <v>73.5055905847587</v>
      </c>
      <c r="AB24" s="1166" t="n">
        <v>71.484773185093</v>
      </c>
      <c r="AC24" s="1215" t="n">
        <v>73.4393234799096</v>
      </c>
      <c r="AD24" s="1215" t="n">
        <v>70.1388949694411</v>
      </c>
      <c r="AE24" s="1215" t="n">
        <v>69.8216390007893</v>
      </c>
      <c r="AF24" s="1215" t="n">
        <v>64.8896937185994</v>
      </c>
      <c r="AG24" s="1215" t="n">
        <v>63.675428842084</v>
      </c>
      <c r="AH24" s="1168"/>
    </row>
    <row r="25" customFormat="false" ht="18.75" hidden="false" customHeight="true" outlineLevel="0" collapsed="false">
      <c r="A25" s="1148" t="s">
        <v>490</v>
      </c>
      <c r="B25" s="1027"/>
      <c r="C25" s="1028" t="str">
        <f aca="false">[14]Indikatoren!C135</f>
        <v>MJ</v>
      </c>
      <c r="D25" s="1029" t="s">
        <v>4</v>
      </c>
      <c r="E25" s="1030" t="n">
        <v>1240.32727373771</v>
      </c>
      <c r="F25" s="1030" t="n">
        <v>1112.28813751402</v>
      </c>
      <c r="G25" s="1030" t="n">
        <v>1086.34353363817</v>
      </c>
      <c r="H25" s="1030" t="n">
        <v>1019.51772305504</v>
      </c>
      <c r="I25" s="1030" t="n">
        <v>1011.07966272546</v>
      </c>
      <c r="J25" s="1030" t="n">
        <v>1096.52058259436</v>
      </c>
      <c r="K25" s="1030" t="n">
        <v>986.870599749133</v>
      </c>
      <c r="L25" s="1030" t="n">
        <v>956.753037974807</v>
      </c>
      <c r="M25" s="1030" t="n">
        <v>899.963977730262</v>
      </c>
      <c r="N25" s="1030" t="n">
        <v>854.332832411343</v>
      </c>
      <c r="O25" s="1030" t="n">
        <v>887.580960838824</v>
      </c>
      <c r="P25" s="1030" t="n">
        <v>867.17607448124</v>
      </c>
      <c r="Q25" s="1030" t="n">
        <v>832.191398122592</v>
      </c>
      <c r="R25" s="1030" t="n">
        <v>818.460660111895</v>
      </c>
      <c r="S25" s="1030" t="n">
        <v>806.774605626686</v>
      </c>
      <c r="T25" s="1030" t="n">
        <v>836.263280079353</v>
      </c>
      <c r="U25" s="1030" t="n">
        <v>691.059570768054</v>
      </c>
      <c r="V25" s="1030" t="n">
        <v>748.097168181325</v>
      </c>
      <c r="W25" s="1030" t="n">
        <v>724.754447716338</v>
      </c>
      <c r="X25" s="1030" t="n">
        <v>786.833965985307</v>
      </c>
      <c r="Y25" s="1030" t="n">
        <v>691.053247683749</v>
      </c>
      <c r="Z25" s="1030" t="n">
        <v>686.232517288142</v>
      </c>
      <c r="AA25" s="1030" t="n">
        <v>739.217147088288</v>
      </c>
      <c r="AB25" s="1030" t="n">
        <v>673.42178764244</v>
      </c>
      <c r="AC25" s="1030" t="n">
        <v>704.529798631754</v>
      </c>
      <c r="AD25" s="1030" t="n">
        <v>678.673565657452</v>
      </c>
      <c r="AE25" s="1030" t="n">
        <v>673.506071955352</v>
      </c>
      <c r="AF25" s="1030" t="n">
        <v>607.938896783919</v>
      </c>
      <c r="AG25" s="1030" t="n">
        <v>604.476800263857</v>
      </c>
      <c r="AH25" s="1031" t="n">
        <v>608.634715504434</v>
      </c>
    </row>
    <row r="26" s="1216" customFormat="true" ht="15.75" hidden="false" customHeight="false" outlineLevel="0" collapsed="false">
      <c r="A26" s="1217" t="str">
        <f aca="false">[14]Indikatoren!A136</f>
        <v>Index (1995 = 100)</v>
      </c>
      <c r="B26" s="1218"/>
      <c r="C26" s="1219"/>
      <c r="D26" s="1230"/>
      <c r="E26" s="1220" t="n">
        <v>122.673545860303</v>
      </c>
      <c r="F26" s="1220" t="n">
        <v>110.009940711866</v>
      </c>
      <c r="G26" s="1220" t="n">
        <v>107.443911067286</v>
      </c>
      <c r="H26" s="1220" t="n">
        <v>100.834559396322</v>
      </c>
      <c r="I26" s="1220" t="n">
        <v>100</v>
      </c>
      <c r="J26" s="1220" t="n">
        <v>108.450463699229</v>
      </c>
      <c r="K26" s="1220" t="n">
        <v>97.6056225964358</v>
      </c>
      <c r="L26" s="1220" t="n">
        <v>94.6268699931899</v>
      </c>
      <c r="M26" s="1220" t="n">
        <v>89.0101948351252</v>
      </c>
      <c r="N26" s="1220" t="n">
        <v>84.4970840485907</v>
      </c>
      <c r="O26" s="1220" t="n">
        <v>87.7854627642557</v>
      </c>
      <c r="P26" s="1220" t="n">
        <v>85.7673343110949</v>
      </c>
      <c r="Q26" s="1220" t="n">
        <v>82.3072037547802</v>
      </c>
      <c r="R26" s="1220" t="n">
        <v>80.9491764383485</v>
      </c>
      <c r="S26" s="1220" t="n">
        <v>79.7933768593412</v>
      </c>
      <c r="T26" s="1220" t="n">
        <v>82.7099298808092</v>
      </c>
      <c r="U26" s="1220" t="n">
        <v>68.3486767902378</v>
      </c>
      <c r="V26" s="1220" t="n">
        <v>73.9899333119565</v>
      </c>
      <c r="W26" s="1220" t="n">
        <v>71.681240799829</v>
      </c>
      <c r="X26" s="1220" t="n">
        <v>77.8211643446886</v>
      </c>
      <c r="Y26" s="1220" t="n">
        <v>68.3480514108005</v>
      </c>
      <c r="Z26" s="1220" t="n">
        <v>67.8712610476543</v>
      </c>
      <c r="AA26" s="1220" t="n">
        <v>73.1116621508988</v>
      </c>
      <c r="AB26" s="1220" t="n">
        <v>66.6042263996455</v>
      </c>
      <c r="AC26" s="1220" t="n">
        <v>69.6809385654761</v>
      </c>
      <c r="AD26" s="1220" t="n">
        <v>67.1236491720168</v>
      </c>
      <c r="AE26" s="1221" t="n">
        <v>66.6125624700877</v>
      </c>
      <c r="AF26" s="1221" t="n">
        <v>60.1276950962657</v>
      </c>
      <c r="AG26" s="1221" t="n">
        <v>59.7852792958402</v>
      </c>
      <c r="AH26" s="1222" t="n">
        <v>60.1965144728359</v>
      </c>
    </row>
    <row r="27" customFormat="false" ht="15.75" hidden="false" customHeight="false" outlineLevel="0" collapsed="false">
      <c r="A27" s="1141" t="s">
        <v>491</v>
      </c>
      <c r="B27" s="1142"/>
      <c r="C27" s="1224"/>
      <c r="D27" s="1225"/>
      <c r="E27" s="1225"/>
      <c r="F27" s="1225"/>
      <c r="G27" s="1225"/>
      <c r="H27" s="1225"/>
      <c r="I27" s="1225"/>
      <c r="J27" s="1225"/>
      <c r="K27" s="1225"/>
      <c r="L27" s="1225"/>
      <c r="M27" s="1225"/>
      <c r="N27" s="1225"/>
      <c r="O27" s="1225"/>
      <c r="P27" s="1225"/>
      <c r="Q27" s="1225"/>
      <c r="R27" s="1225"/>
      <c r="S27" s="1225"/>
      <c r="T27" s="1225"/>
      <c r="U27" s="1225"/>
      <c r="V27" s="1225"/>
      <c r="W27" s="1226"/>
      <c r="X27" s="1226"/>
      <c r="Y27" s="1226"/>
      <c r="Z27" s="1226"/>
      <c r="AA27" s="1225"/>
      <c r="AB27" s="1226"/>
      <c r="AC27" s="1226"/>
      <c r="AD27" s="1226"/>
      <c r="AE27" s="1226"/>
      <c r="AF27" s="1226"/>
      <c r="AG27" s="1226"/>
      <c r="AH27" s="1227"/>
    </row>
    <row r="28" s="470" customFormat="true" ht="16.5" hidden="false" customHeight="false" outlineLevel="0" collapsed="false">
      <c r="A28" s="1102" t="s">
        <v>492</v>
      </c>
      <c r="B28" s="1103"/>
      <c r="C28" s="1104" t="s">
        <v>223</v>
      </c>
      <c r="D28" s="1229" t="n">
        <v>247.001036569933</v>
      </c>
      <c r="E28" s="1229" t="n">
        <v>233.292352685665</v>
      </c>
      <c r="F28" s="1229" t="n">
        <v>235.89907836758</v>
      </c>
      <c r="G28" s="1229" t="n">
        <v>238.750035812572</v>
      </c>
      <c r="H28" s="1229" t="n">
        <v>248.104296131407</v>
      </c>
      <c r="I28" s="1229" t="n">
        <v>240.02114905101</v>
      </c>
      <c r="J28" s="1229" t="n">
        <v>232.721294803128</v>
      </c>
      <c r="K28" s="1229" t="n">
        <v>244.168168724354</v>
      </c>
      <c r="L28" s="1229" t="n">
        <v>244.009063783292</v>
      </c>
      <c r="M28" s="1229" t="n">
        <v>241.031542038172</v>
      </c>
      <c r="N28" s="1229" t="n">
        <v>240.8199471329</v>
      </c>
      <c r="O28" s="1229" t="n">
        <v>229.362521751603</v>
      </c>
      <c r="P28" s="1229" t="n">
        <v>232.343484555691</v>
      </c>
      <c r="Q28" s="1229" t="n">
        <v>229.208352029271</v>
      </c>
      <c r="R28" s="1229" t="n">
        <v>216.726228885882</v>
      </c>
      <c r="S28" s="1229" t="n">
        <v>214.12853418247</v>
      </c>
      <c r="T28" s="1229" t="n">
        <v>213.341163987172</v>
      </c>
      <c r="U28" s="1229" t="n">
        <v>202.596543972694</v>
      </c>
      <c r="V28" s="1229" t="n">
        <v>202.658929073656</v>
      </c>
      <c r="W28" s="1229" t="n">
        <v>200.362966357548</v>
      </c>
      <c r="X28" s="1229" t="n">
        <v>192.632976983131</v>
      </c>
      <c r="Y28" s="1229" t="n">
        <v>190.671955478482</v>
      </c>
      <c r="Z28" s="1229" t="n">
        <v>185.333643687211</v>
      </c>
      <c r="AA28" s="1229" t="n">
        <v>191.338689975354</v>
      </c>
      <c r="AB28" s="1229" t="n">
        <v>178.41417983637</v>
      </c>
      <c r="AC28" s="1229" t="n">
        <v>182.077462768701</v>
      </c>
      <c r="AD28" s="1229" t="n">
        <v>184.484485362815</v>
      </c>
      <c r="AE28" s="1229" t="n">
        <v>180.719883899553</v>
      </c>
      <c r="AF28" s="1229" t="n">
        <v>185.919962260366</v>
      </c>
      <c r="AG28" s="1229" t="n">
        <v>184.494404162017</v>
      </c>
      <c r="AH28" s="1100" t="n">
        <v>183.658238620429</v>
      </c>
    </row>
    <row r="29" s="816" customFormat="true" ht="18" hidden="false" customHeight="true" outlineLevel="0" collapsed="false">
      <c r="A29" s="1032" t="s">
        <v>445</v>
      </c>
      <c r="B29" s="1033"/>
      <c r="C29" s="1034"/>
      <c r="D29" s="1035" t="n">
        <v>100</v>
      </c>
      <c r="E29" s="1035" t="n">
        <v>94.4499488444915</v>
      </c>
      <c r="F29" s="1035" t="n">
        <v>95.505298942659</v>
      </c>
      <c r="G29" s="1035" t="n">
        <v>96.6595278821737</v>
      </c>
      <c r="H29" s="1035" t="n">
        <v>100.446661915591</v>
      </c>
      <c r="I29" s="1035" t="n">
        <v>97.1741464668121</v>
      </c>
      <c r="J29" s="1035" t="n">
        <v>94.2187522914458</v>
      </c>
      <c r="K29" s="1035" t="n">
        <v>98.8530947542089</v>
      </c>
      <c r="L29" s="1035" t="n">
        <v>98.7886800686388</v>
      </c>
      <c r="M29" s="1035" t="n">
        <v>97.5832107368219</v>
      </c>
      <c r="N29" s="1035" t="n">
        <v>97.4975451427782</v>
      </c>
      <c r="O29" s="1035" t="n">
        <v>92.8589308517596</v>
      </c>
      <c r="P29" s="1035" t="n">
        <v>94.0657933190125</v>
      </c>
      <c r="Q29" s="1035" t="n">
        <v>92.7965142220673</v>
      </c>
      <c r="R29" s="1035" t="n">
        <v>87.7430442784889</v>
      </c>
      <c r="S29" s="1035" t="n">
        <v>86.6913504315777</v>
      </c>
      <c r="T29" s="1035" t="n">
        <v>86.3725784109289</v>
      </c>
      <c r="U29" s="1035" t="n">
        <v>82.0225480775803</v>
      </c>
      <c r="V29" s="1035" t="n">
        <v>82.0478050974809</v>
      </c>
      <c r="W29" s="1036" t="n">
        <v>81.1182694372298</v>
      </c>
      <c r="X29" s="1036" t="n">
        <v>77.9887322167538</v>
      </c>
      <c r="Y29" s="1036" t="n">
        <v>77.1947997167607</v>
      </c>
      <c r="Z29" s="1036" t="n">
        <v>75.0335489522279</v>
      </c>
      <c r="AA29" s="1035" t="n">
        <v>77.4647315786391</v>
      </c>
      <c r="AB29" s="1036" t="n">
        <v>72.2321583398928</v>
      </c>
      <c r="AC29" s="1036" t="n">
        <v>73.7152626147583</v>
      </c>
      <c r="AD29" s="1036" t="n">
        <v>74.6897615996775</v>
      </c>
      <c r="AE29" s="1036" t="n">
        <v>73.1656378488059</v>
      </c>
      <c r="AF29" s="1036" t="n">
        <v>75.2709238965996</v>
      </c>
      <c r="AG29" s="1036" t="n">
        <v>74.6937772910042</v>
      </c>
      <c r="AH29" s="1037"/>
    </row>
    <row r="30" s="470" customFormat="true" ht="29.25" hidden="false" customHeight="false" outlineLevel="0" collapsed="false">
      <c r="A30" s="1228" t="s">
        <v>493</v>
      </c>
      <c r="B30" s="1103"/>
      <c r="C30" s="1104" t="s">
        <v>223</v>
      </c>
      <c r="D30" s="1229" t="n">
        <v>190.423464352273</v>
      </c>
      <c r="E30" s="1229" t="n">
        <v>174.886667128021</v>
      </c>
      <c r="F30" s="1229" t="n">
        <v>178.09135315673</v>
      </c>
      <c r="G30" s="1229" t="n">
        <v>180.067496918508</v>
      </c>
      <c r="H30" s="1229" t="n">
        <v>190.867857536755</v>
      </c>
      <c r="I30" s="1229" t="n">
        <v>181.556644095201</v>
      </c>
      <c r="J30" s="1229" t="n">
        <v>173.934194566924</v>
      </c>
      <c r="K30" s="1229" t="n">
        <v>187.450921115409</v>
      </c>
      <c r="L30" s="1229" t="n">
        <v>187.278465728442</v>
      </c>
      <c r="M30" s="1229" t="n">
        <v>184.675305400458</v>
      </c>
      <c r="N30" s="1229" t="n">
        <v>186.915601336782</v>
      </c>
      <c r="O30" s="1229" t="n">
        <v>176.162820843616</v>
      </c>
      <c r="P30" s="1229" t="n">
        <v>178.371220995271</v>
      </c>
      <c r="Q30" s="1229" t="n">
        <v>173.308801806848</v>
      </c>
      <c r="R30" s="1229" t="n">
        <v>161.388384844113</v>
      </c>
      <c r="S30" s="1229" t="n">
        <v>158.472704365533</v>
      </c>
      <c r="T30" s="1229" t="n">
        <v>158.623561821585</v>
      </c>
      <c r="U30" s="1229" t="n">
        <v>148.194616015648</v>
      </c>
      <c r="V30" s="1229" t="n">
        <v>145.698274777264</v>
      </c>
      <c r="W30" s="1229" t="n">
        <v>143.183588399394</v>
      </c>
      <c r="X30" s="1229" t="n">
        <v>130.893816891327</v>
      </c>
      <c r="Y30" s="1229" t="n">
        <v>130.063555151908</v>
      </c>
      <c r="Z30" s="1229" t="n">
        <v>125.390934516297</v>
      </c>
      <c r="AA30" s="1229" t="n">
        <v>133.878592870812</v>
      </c>
      <c r="AB30" s="1229" t="n">
        <v>123.955456771959</v>
      </c>
      <c r="AC30" s="1229" t="n">
        <v>127.436086628643</v>
      </c>
      <c r="AD30" s="1229" t="n">
        <v>129.783131914244</v>
      </c>
      <c r="AE30" s="1229" t="n">
        <v>125.340688499421</v>
      </c>
      <c r="AF30" s="1229" t="n">
        <v>130.171578230602</v>
      </c>
      <c r="AG30" s="1229" t="n">
        <v>128.9416938013</v>
      </c>
      <c r="AH30" s="1100" t="n">
        <v>128.829472377944</v>
      </c>
    </row>
    <row r="31" s="816" customFormat="true" ht="18" hidden="false" customHeight="true" outlineLevel="0" collapsed="false">
      <c r="A31" s="1032" t="s">
        <v>445</v>
      </c>
      <c r="B31" s="1033"/>
      <c r="C31" s="1034"/>
      <c r="D31" s="1035" t="n">
        <v>100</v>
      </c>
      <c r="E31" s="1035" t="n">
        <v>91.8409229255961</v>
      </c>
      <c r="F31" s="1035" t="n">
        <v>93.523848945039</v>
      </c>
      <c r="G31" s="1035" t="n">
        <v>94.5616116853085</v>
      </c>
      <c r="H31" s="1035" t="n">
        <v>100.233371021788</v>
      </c>
      <c r="I31" s="1035" t="n">
        <v>95.3436304253614</v>
      </c>
      <c r="J31" s="1035" t="n">
        <v>91.340736373305</v>
      </c>
      <c r="K31" s="1035" t="n">
        <v>98.4389826920882</v>
      </c>
      <c r="L31" s="1035" t="n">
        <v>98.3484185446745</v>
      </c>
      <c r="M31" s="1035" t="n">
        <v>96.981380959869</v>
      </c>
      <c r="N31" s="1035" t="n">
        <v>98.1578619906833</v>
      </c>
      <c r="O31" s="1035" t="n">
        <v>92.5110891364337</v>
      </c>
      <c r="P31" s="1035" t="n">
        <v>93.6708202437145</v>
      </c>
      <c r="Q31" s="1035" t="n">
        <v>91.0123142630346</v>
      </c>
      <c r="R31" s="1035" t="n">
        <v>84.7523625268959</v>
      </c>
      <c r="S31" s="1035" t="n">
        <v>83.2212064330305</v>
      </c>
      <c r="T31" s="1035" t="n">
        <v>83.3004285270961</v>
      </c>
      <c r="U31" s="1035" t="n">
        <v>77.8237159583946</v>
      </c>
      <c r="V31" s="1035" t="n">
        <v>76.5127739235592</v>
      </c>
      <c r="W31" s="1036" t="n">
        <v>75.1921980237227</v>
      </c>
      <c r="X31" s="1036" t="n">
        <v>68.7382814594636</v>
      </c>
      <c r="Y31" s="1036" t="n">
        <v>68.3022733539272</v>
      </c>
      <c r="Z31" s="1036" t="n">
        <v>65.8484682771714</v>
      </c>
      <c r="AA31" s="1035" t="n">
        <v>70.3057227354841</v>
      </c>
      <c r="AB31" s="1036" t="n">
        <v>65.0946337908483</v>
      </c>
      <c r="AC31" s="1036" t="n">
        <v>66.9224704329996</v>
      </c>
      <c r="AD31" s="1036" t="n">
        <v>68.1550103899761</v>
      </c>
      <c r="AE31" s="1036" t="n">
        <v>65.8220818142179</v>
      </c>
      <c r="AF31" s="1036" t="n">
        <v>68.3590011731912</v>
      </c>
      <c r="AG31" s="1036" t="n">
        <v>67.7131330636677</v>
      </c>
      <c r="AH31" s="1037"/>
    </row>
    <row r="32" customFormat="false" ht="18" hidden="false" customHeight="true" outlineLevel="0" collapsed="false">
      <c r="A32" s="1026" t="str">
        <f aca="false">[14]Indikatoren!A15</f>
        <v>Stromverbrauch der priv. Haushalte je Einwohner</v>
      </c>
      <c r="B32" s="1027" t="s">
        <v>4</v>
      </c>
      <c r="C32" s="1028" t="str">
        <f aca="false">[14]Indikatoren!C15</f>
        <v>kWh</v>
      </c>
      <c r="D32" s="1030" t="n">
        <v>1477.11963711964</v>
      </c>
      <c r="E32" s="1030" t="n">
        <v>1528.41584034612</v>
      </c>
      <c r="F32" s="1030" t="n">
        <v>1525.31180124224</v>
      </c>
      <c r="G32" s="1030" t="n">
        <v>1554.65866132978</v>
      </c>
      <c r="H32" s="1030" t="n">
        <v>1533.69070945321</v>
      </c>
      <c r="I32" s="1030" t="n">
        <v>1564.25302799233</v>
      </c>
      <c r="J32" s="1030" t="n">
        <v>1646.84461247637</v>
      </c>
      <c r="K32" s="1030" t="n">
        <v>1604.98600662495</v>
      </c>
      <c r="L32" s="1030" t="n">
        <v>1602.12348304398</v>
      </c>
      <c r="M32" s="1030" t="n">
        <v>1612.48327970327</v>
      </c>
      <c r="N32" s="1030" t="n">
        <v>1602.20042476399</v>
      </c>
      <c r="O32" s="1030" t="n">
        <v>1648.86774537826</v>
      </c>
      <c r="P32" s="1030" t="n">
        <v>1673.37909730565</v>
      </c>
      <c r="Q32" s="1030" t="n">
        <v>1705.8593974175</v>
      </c>
      <c r="R32" s="1030" t="n">
        <v>1723.76782557454</v>
      </c>
      <c r="S32" s="1030" t="n">
        <v>1737.35574215917</v>
      </c>
      <c r="T32" s="1030" t="n">
        <v>1743.32992497505</v>
      </c>
      <c r="U32" s="1030" t="n">
        <v>1731.17364677993</v>
      </c>
      <c r="V32" s="1030" t="n">
        <v>1727.39289782576</v>
      </c>
      <c r="W32" s="1030" t="n">
        <v>1729.6961594374</v>
      </c>
      <c r="X32" s="1030" t="n">
        <v>1765.12550445917</v>
      </c>
      <c r="Y32" s="1030" t="n">
        <v>1701.78670819059</v>
      </c>
      <c r="Z32" s="1030" t="n">
        <v>1703.56551363987</v>
      </c>
      <c r="AA32" s="1030" t="n">
        <v>1686.51737221933</v>
      </c>
      <c r="AB32" s="1030" t="n">
        <v>1601.69882567946</v>
      </c>
      <c r="AC32" s="1030" t="n">
        <v>1575.65213559073</v>
      </c>
      <c r="AD32" s="1030" t="n">
        <v>1556.9133322809</v>
      </c>
      <c r="AE32" s="1030" t="n">
        <v>1551.11189614915</v>
      </c>
      <c r="AF32" s="1030" t="n">
        <v>1527.15277543242</v>
      </c>
      <c r="AG32" s="1030" t="n">
        <v>1512.88382896273</v>
      </c>
      <c r="AH32" s="1031" t="n">
        <v>1510.96901849425</v>
      </c>
    </row>
    <row r="33" s="816" customFormat="true" ht="18" hidden="false" customHeight="true" outlineLevel="0" collapsed="false">
      <c r="A33" s="1175" t="s">
        <v>445</v>
      </c>
      <c r="B33" s="1176"/>
      <c r="C33" s="1231"/>
      <c r="D33" s="1232" t="n">
        <v>100</v>
      </c>
      <c r="E33" s="1232" t="n">
        <v>103.47271825094</v>
      </c>
      <c r="F33" s="1232" t="n">
        <v>103.26257690383</v>
      </c>
      <c r="G33" s="1232" t="n">
        <v>105.249339475395</v>
      </c>
      <c r="H33" s="1232" t="n">
        <v>103.829823320465</v>
      </c>
      <c r="I33" s="1232" t="n">
        <v>105.898871606812</v>
      </c>
      <c r="J33" s="1232" t="n">
        <v>111.490265994141</v>
      </c>
      <c r="K33" s="1232" t="n">
        <v>108.656466699925</v>
      </c>
      <c r="L33" s="1232" t="n">
        <v>108.462675790304</v>
      </c>
      <c r="M33" s="1232" t="n">
        <v>109.164027014602</v>
      </c>
      <c r="N33" s="1232" t="n">
        <v>108.467884692688</v>
      </c>
      <c r="O33" s="1232" t="n">
        <v>111.627230722728</v>
      </c>
      <c r="P33" s="1232" t="n">
        <v>113.286632663601</v>
      </c>
      <c r="Q33" s="1232" t="n">
        <v>115.485527004699</v>
      </c>
      <c r="R33" s="1232" t="n">
        <v>116.69791547392</v>
      </c>
      <c r="S33" s="1232" t="n">
        <v>117.617808232987</v>
      </c>
      <c r="T33" s="1232" t="n">
        <v>118.022256367434</v>
      </c>
      <c r="U33" s="1232" t="n">
        <v>117.199284558676</v>
      </c>
      <c r="V33" s="1232" t="n">
        <v>116.943330412569</v>
      </c>
      <c r="W33" s="1085" t="n">
        <v>117.099259665269</v>
      </c>
      <c r="X33" s="1085" t="n">
        <v>119.497802351416</v>
      </c>
      <c r="Y33" s="1085" t="n">
        <v>115.209808699657</v>
      </c>
      <c r="Z33" s="1085" t="n">
        <v>115.330232625016</v>
      </c>
      <c r="AA33" s="1084" t="n">
        <v>114.176084985778</v>
      </c>
      <c r="AB33" s="1085" t="n">
        <v>108.433926774053</v>
      </c>
      <c r="AC33" s="1085" t="n">
        <v>106.67058347848</v>
      </c>
      <c r="AD33" s="1085" t="n">
        <v>105.401979173255</v>
      </c>
      <c r="AE33" s="1085" t="n">
        <v>105.009225872441</v>
      </c>
      <c r="AF33" s="1085" t="n">
        <v>103.387209610885</v>
      </c>
      <c r="AG33" s="1085" t="n">
        <v>102.42121158939</v>
      </c>
      <c r="AH33" s="1086" t="n">
        <v>102.291580216252</v>
      </c>
    </row>
    <row r="34" customFormat="false" ht="15.75" hidden="false" customHeight="false" outlineLevel="0" collapsed="false">
      <c r="A34" s="1141" t="str">
        <f aca="false">[14]Indikatoren!A145</f>
        <v>Energieeffizienz im Verkehrssektor</v>
      </c>
      <c r="B34" s="1142"/>
      <c r="C34" s="1224"/>
      <c r="D34" s="1225"/>
      <c r="E34" s="1225"/>
      <c r="F34" s="1225"/>
      <c r="G34" s="1225"/>
      <c r="H34" s="1225"/>
      <c r="I34" s="1225"/>
      <c r="J34" s="1225"/>
      <c r="K34" s="1225"/>
      <c r="L34" s="1225"/>
      <c r="M34" s="1225"/>
      <c r="N34" s="1225"/>
      <c r="O34" s="1225"/>
      <c r="P34" s="1225"/>
      <c r="Q34" s="1225"/>
      <c r="R34" s="1225"/>
      <c r="S34" s="1225"/>
      <c r="T34" s="1225"/>
      <c r="U34" s="1198"/>
      <c r="V34" s="1198"/>
      <c r="W34" s="1199"/>
      <c r="X34" s="1199"/>
      <c r="Y34" s="1199"/>
      <c r="Z34" s="1199"/>
      <c r="AA34" s="1198"/>
      <c r="AB34" s="1199"/>
      <c r="AC34" s="1199"/>
      <c r="AD34" s="1199"/>
      <c r="AE34" s="1199"/>
      <c r="AF34" s="1199"/>
      <c r="AG34" s="1199"/>
      <c r="AH34" s="1200"/>
    </row>
    <row r="35" customFormat="false" ht="15.75" hidden="false" customHeight="false" outlineLevel="0" collapsed="false">
      <c r="A35" s="1148" t="str">
        <f aca="false">[14]Indikatoren!A146</f>
        <v>Kraftstoffverbr.  je PKW u. 100 km Fahrleistung</v>
      </c>
      <c r="B35" s="1027"/>
      <c r="C35" s="1028" t="str">
        <f aca="false">[14]Indikatoren!C146</f>
        <v>Liter</v>
      </c>
      <c r="D35" s="1029" t="n">
        <v>9.4</v>
      </c>
      <c r="E35" s="1029" t="n">
        <v>9.2</v>
      </c>
      <c r="F35" s="1029" t="n">
        <v>9.1</v>
      </c>
      <c r="G35" s="1029" t="n">
        <v>9.1</v>
      </c>
      <c r="H35" s="1029" t="n">
        <v>8.9</v>
      </c>
      <c r="I35" s="1029" t="n">
        <v>8.8320583394472</v>
      </c>
      <c r="J35" s="1029" t="n">
        <v>8.74724845913543</v>
      </c>
      <c r="K35" s="1029" t="n">
        <v>8.6619885183206</v>
      </c>
      <c r="L35" s="1029" t="n">
        <v>8.55801188957337</v>
      </c>
      <c r="M35" s="1029" t="n">
        <v>8.46756953758344</v>
      </c>
      <c r="N35" s="1029" t="n">
        <v>8.29160525082621</v>
      </c>
      <c r="O35" s="1029" t="n">
        <v>8.14440978212374</v>
      </c>
      <c r="P35" s="1029" t="n">
        <v>8.08185790887227</v>
      </c>
      <c r="Q35" s="1029" t="n">
        <v>8.01083160659053</v>
      </c>
      <c r="R35" s="1029" t="n">
        <v>7.9253319311749</v>
      </c>
      <c r="S35" s="1029" t="n">
        <v>7.82819065280494</v>
      </c>
      <c r="T35" s="1029" t="n">
        <v>7.74353096756198</v>
      </c>
      <c r="U35" s="1160" t="n">
        <v>7.61641177554731</v>
      </c>
      <c r="V35" s="1160" t="n">
        <v>7.48354827066537</v>
      </c>
      <c r="W35" s="1160" t="n">
        <v>7.50145600747712</v>
      </c>
      <c r="X35" s="1160" t="n">
        <v>7.47264467948367</v>
      </c>
      <c r="Y35" s="1160" t="n">
        <v>7.43740348999312</v>
      </c>
      <c r="Z35" s="1160" t="n">
        <v>7.34337239269499</v>
      </c>
      <c r="AA35" s="1160" t="n">
        <v>7.3496994854034</v>
      </c>
      <c r="AB35" s="1160" t="n">
        <v>7.33879800518671</v>
      </c>
      <c r="AC35" s="1160" t="n">
        <v>7.28316280328835</v>
      </c>
      <c r="AD35" s="1160" t="n">
        <v>7.24802283436125</v>
      </c>
      <c r="AE35" s="1160" t="n">
        <v>7.41214882859785</v>
      </c>
      <c r="AF35" s="1160" t="n">
        <v>7.38490253647205</v>
      </c>
      <c r="AG35" s="1202" t="n">
        <v>7.4006200653169</v>
      </c>
      <c r="AH35" s="1162"/>
    </row>
    <row r="36" customFormat="false" ht="15.75" hidden="false" customHeight="false" outlineLevel="0" collapsed="false">
      <c r="A36" s="1148" t="s">
        <v>494</v>
      </c>
      <c r="B36" s="1027"/>
      <c r="C36" s="1028" t="str">
        <f aca="false">[14]Indikatoren!C148</f>
        <v>Liter</v>
      </c>
      <c r="D36" s="1029" t="n">
        <v>9.7</v>
      </c>
      <c r="E36" s="1029" t="n">
        <v>9.5</v>
      </c>
      <c r="F36" s="1029" t="n">
        <v>9.4</v>
      </c>
      <c r="G36" s="1029" t="n">
        <v>9.4</v>
      </c>
      <c r="H36" s="1029" t="n">
        <v>9.2</v>
      </c>
      <c r="I36" s="1029" t="n">
        <v>9.14428740711733</v>
      </c>
      <c r="J36" s="1029" t="n">
        <v>9.05026628764752</v>
      </c>
      <c r="K36" s="1029" t="n">
        <v>8.95779300930559</v>
      </c>
      <c r="L36" s="1029" t="n">
        <v>8.84291981713264</v>
      </c>
      <c r="M36" s="1029" t="n">
        <v>8.76654147376896</v>
      </c>
      <c r="N36" s="1029" t="n">
        <v>8.60984897742933</v>
      </c>
      <c r="O36" s="1029" t="n">
        <v>8.51630248761286</v>
      </c>
      <c r="P36" s="1029" t="n">
        <v>8.49470404252132</v>
      </c>
      <c r="Q36" s="1029" t="n">
        <v>8.44612188360718</v>
      </c>
      <c r="R36" s="1029" t="n">
        <v>8.40559801492074</v>
      </c>
      <c r="S36" s="1029" t="n">
        <v>8.34997456064805</v>
      </c>
      <c r="T36" s="1029" t="n">
        <v>8.2792969304047</v>
      </c>
      <c r="U36" s="1160" t="n">
        <v>8.18208403400747</v>
      </c>
      <c r="V36" s="1160" t="n">
        <v>8.1</v>
      </c>
      <c r="W36" s="1160" t="n">
        <v>7.96813099762477</v>
      </c>
      <c r="X36" s="1160" t="n">
        <v>7.93431255670326</v>
      </c>
      <c r="Y36" s="1160" t="n">
        <v>7.93161844006869</v>
      </c>
      <c r="Z36" s="1160" t="n">
        <v>7.81047558784945</v>
      </c>
      <c r="AA36" s="1160" t="n">
        <v>7.80122574083754</v>
      </c>
      <c r="AB36" s="1160" t="n">
        <v>7.80147497038225</v>
      </c>
      <c r="AC36" s="1160" t="n">
        <v>7.7152121154139</v>
      </c>
      <c r="AD36" s="1160" t="n">
        <v>7.66552341640429</v>
      </c>
      <c r="AE36" s="1160" t="n">
        <v>7.76568734913397</v>
      </c>
      <c r="AF36" s="1160" t="n">
        <v>7.75719161328352</v>
      </c>
      <c r="AG36" s="1202" t="n">
        <v>7.7504832686398</v>
      </c>
      <c r="AH36" s="1162"/>
    </row>
    <row r="37" customFormat="false" ht="15.75" hidden="false" customHeight="false" outlineLevel="0" collapsed="false">
      <c r="A37" s="1148" t="s">
        <v>495</v>
      </c>
      <c r="B37" s="1027"/>
      <c r="C37" s="1028" t="str">
        <f aca="false">[14]Indikatoren!C150</f>
        <v>Liter</v>
      </c>
      <c r="D37" s="1029" t="n">
        <v>7.8</v>
      </c>
      <c r="E37" s="1029" t="n">
        <v>7.7</v>
      </c>
      <c r="F37" s="1029" t="n">
        <v>7.8</v>
      </c>
      <c r="G37" s="1029" t="n">
        <v>7.8</v>
      </c>
      <c r="H37" s="1029" t="n">
        <v>7.5</v>
      </c>
      <c r="I37" s="1029" t="n">
        <v>7.46855988105969</v>
      </c>
      <c r="J37" s="1029" t="n">
        <v>7.43029358937812</v>
      </c>
      <c r="K37" s="1029" t="n">
        <v>7.34868896025747</v>
      </c>
      <c r="L37" s="1029" t="n">
        <v>7.29390077329555</v>
      </c>
      <c r="M37" s="1029" t="n">
        <v>7.24339993724875</v>
      </c>
      <c r="N37" s="1029" t="n">
        <v>7.0830139832496</v>
      </c>
      <c r="O37" s="1029" t="n">
        <v>6.94952865244249</v>
      </c>
      <c r="P37" s="1029" t="n">
        <v>6.91297303246354</v>
      </c>
      <c r="Q37" s="1029" t="n">
        <v>6.86935118397738</v>
      </c>
      <c r="R37" s="1029" t="n">
        <v>6.87517916134834</v>
      </c>
      <c r="S37" s="1029" t="n">
        <v>6.82286001153578</v>
      </c>
      <c r="T37" s="1029" t="n">
        <v>6.8506413440387</v>
      </c>
      <c r="U37" s="1160" t="n">
        <v>6.85</v>
      </c>
      <c r="V37" s="1160" t="n">
        <v>6.8</v>
      </c>
      <c r="W37" s="1160" t="n">
        <v>6.76427255144804</v>
      </c>
      <c r="X37" s="1160" t="n">
        <v>6.79399794577207</v>
      </c>
      <c r="Y37" s="1160" t="n">
        <v>6.7373075884742</v>
      </c>
      <c r="Z37" s="1160" t="n">
        <v>6.73811858405243</v>
      </c>
      <c r="AA37" s="1160" t="n">
        <v>6.80028264474382</v>
      </c>
      <c r="AB37" s="1160" t="n">
        <v>6.80124617644946</v>
      </c>
      <c r="AC37" s="1160" t="n">
        <v>6.80173187556563</v>
      </c>
      <c r="AD37" s="1160" t="n">
        <v>6.79862707941964</v>
      </c>
      <c r="AE37" s="1160" t="n">
        <v>7.02184827596825</v>
      </c>
      <c r="AF37" s="1160" t="n">
        <v>6.96249175721779</v>
      </c>
      <c r="AG37" s="1202" t="n">
        <v>6.98965676664361</v>
      </c>
      <c r="AH37" s="1162"/>
    </row>
    <row r="38" customFormat="false" ht="15.75" hidden="false" customHeight="true" outlineLevel="0" collapsed="false">
      <c r="A38" s="1148" t="str">
        <f aca="false">[14]Indikatoren!A152</f>
        <v>Kraftstoffverbr. je Neuwagen u. 100 km Fahrleistung</v>
      </c>
      <c r="B38" s="1027"/>
      <c r="C38" s="1028" t="s">
        <v>496</v>
      </c>
      <c r="D38" s="1029" t="n">
        <v>8.751</v>
      </c>
      <c r="E38" s="1029" t="n">
        <v>8.625</v>
      </c>
      <c r="F38" s="1029" t="n">
        <v>8.469</v>
      </c>
      <c r="G38" s="1029" t="n">
        <v>8.403</v>
      </c>
      <c r="H38" s="1029" t="n">
        <v>8.208</v>
      </c>
      <c r="I38" s="1029" t="n">
        <v>8.185</v>
      </c>
      <c r="J38" s="1029" t="n">
        <v>7.972</v>
      </c>
      <c r="K38" s="1029" t="n">
        <v>7.913</v>
      </c>
      <c r="L38" s="1029" t="n">
        <v>7.96425336293951</v>
      </c>
      <c r="M38" s="1029" t="n">
        <v>7.76228016934262</v>
      </c>
      <c r="N38" s="1029" t="n">
        <v>7.58817327507009</v>
      </c>
      <c r="O38" s="1029" t="n">
        <v>7.4426582612977</v>
      </c>
      <c r="P38" s="1029" t="n">
        <v>7.32021745095072</v>
      </c>
      <c r="Q38" s="1029" t="n">
        <v>7.23455755033815</v>
      </c>
      <c r="R38" s="1029" t="n">
        <v>7.15021588927703</v>
      </c>
      <c r="S38" s="1029" t="n">
        <v>7.10071399069908</v>
      </c>
      <c r="T38" s="1029" t="n">
        <v>7.04578606643553</v>
      </c>
      <c r="U38" s="1029" t="n">
        <v>6.81159245570039</v>
      </c>
      <c r="V38" s="1029" t="n">
        <v>6.63282316613076</v>
      </c>
      <c r="W38" s="1030" t="n">
        <v>6.284</v>
      </c>
      <c r="X38" s="1030" t="n">
        <v>6.202</v>
      </c>
      <c r="Y38" s="1030" t="n">
        <v>5.93</v>
      </c>
      <c r="Z38" s="1030" t="n">
        <v>5.75458909581662</v>
      </c>
      <c r="AA38" s="1029" t="n">
        <v>5.5</v>
      </c>
      <c r="AB38" s="1030" t="n">
        <v>5.41300489038858</v>
      </c>
      <c r="AC38" s="1030" t="n">
        <v>5.26409806858425</v>
      </c>
      <c r="AD38" s="1030" t="n">
        <v>5.23251156833125</v>
      </c>
      <c r="AE38" s="1030" t="n">
        <v>5.3184264626584</v>
      </c>
      <c r="AF38" s="1030" t="n">
        <v>5.49510976295627</v>
      </c>
      <c r="AG38" s="1030" t="n">
        <v>6.6247925902778</v>
      </c>
      <c r="AH38" s="1031"/>
    </row>
    <row r="39" customFormat="false" ht="15.75" hidden="false" customHeight="false" outlineLevel="0" collapsed="false">
      <c r="A39" s="1148" t="s">
        <v>494</v>
      </c>
      <c r="B39" s="1027"/>
      <c r="C39" s="1028" t="str">
        <f aca="false">[14]Indikatoren!C154</f>
        <v>Liter</v>
      </c>
      <c r="D39" s="1029"/>
      <c r="E39" s="1029"/>
      <c r="F39" s="1029"/>
      <c r="G39" s="1029"/>
      <c r="H39" s="1029"/>
      <c r="I39" s="1029"/>
      <c r="J39" s="1029"/>
      <c r="K39" s="1029"/>
      <c r="L39" s="1029" t="n">
        <v>8.22413793103448</v>
      </c>
      <c r="M39" s="1029" t="n">
        <v>8.125</v>
      </c>
      <c r="N39" s="1029" t="n">
        <v>8.10905172413793</v>
      </c>
      <c r="O39" s="1029" t="n">
        <v>8.00862068965517</v>
      </c>
      <c r="P39" s="1029" t="n">
        <v>7.8698275862069</v>
      </c>
      <c r="Q39" s="1029" t="n">
        <v>7.75</v>
      </c>
      <c r="R39" s="1029" t="n">
        <v>7.68362068965517</v>
      </c>
      <c r="S39" s="1029" t="n">
        <v>7.53836206896552</v>
      </c>
      <c r="T39" s="1029" t="n">
        <v>7.40474137931034</v>
      </c>
      <c r="U39" s="1029" t="n">
        <v>7.1</v>
      </c>
      <c r="V39" s="1029" t="n">
        <v>6.9</v>
      </c>
      <c r="W39" s="1030" t="n">
        <v>6.4</v>
      </c>
      <c r="X39" s="1030" t="n">
        <v>6.5</v>
      </c>
      <c r="Y39" s="1030" t="n">
        <v>6.3</v>
      </c>
      <c r="Z39" s="1030" t="n">
        <v>6.1</v>
      </c>
      <c r="AA39" s="1029" t="n">
        <v>5.8</v>
      </c>
      <c r="AB39" s="1030" t="n">
        <v>5.7</v>
      </c>
      <c r="AC39" s="1030" t="n">
        <v>5.6</v>
      </c>
      <c r="AD39" s="1030" t="n">
        <v>5.6</v>
      </c>
      <c r="AE39" s="1030" t="n">
        <v>5.6</v>
      </c>
      <c r="AF39" s="1030" t="n">
        <v>5.7</v>
      </c>
      <c r="AG39" s="1030" t="n">
        <v>6.8</v>
      </c>
      <c r="AH39" s="1031"/>
    </row>
    <row r="40" customFormat="false" ht="15.75" hidden="false" customHeight="false" outlineLevel="0" collapsed="false">
      <c r="A40" s="1233" t="s">
        <v>495</v>
      </c>
      <c r="B40" s="1048"/>
      <c r="C40" s="1049" t="str">
        <f aca="false">[14]Indikatoren!C156</f>
        <v>Liter</v>
      </c>
      <c r="D40" s="1050"/>
      <c r="E40" s="1050"/>
      <c r="F40" s="1050"/>
      <c r="G40" s="1050"/>
      <c r="H40" s="1050"/>
      <c r="I40" s="1050"/>
      <c r="J40" s="1050"/>
      <c r="K40" s="1050"/>
      <c r="L40" s="1050" t="n">
        <v>6.78326996197719</v>
      </c>
      <c r="M40" s="1050" t="n">
        <v>6.5171102661597</v>
      </c>
      <c r="N40" s="1050" t="n">
        <v>6.39657794676806</v>
      </c>
      <c r="O40" s="1050" t="n">
        <v>6.37642585551331</v>
      </c>
      <c r="P40" s="1050" t="n">
        <v>6.43155893536122</v>
      </c>
      <c r="Q40" s="1050" t="n">
        <v>6.46615969581749</v>
      </c>
      <c r="R40" s="1050" t="n">
        <v>6.48174904942966</v>
      </c>
      <c r="S40" s="1050" t="n">
        <v>6.51140684410646</v>
      </c>
      <c r="T40" s="1050" t="n">
        <v>6.59277566539924</v>
      </c>
      <c r="U40" s="1050" t="n">
        <v>6.5</v>
      </c>
      <c r="V40" s="1050" t="n">
        <v>6.3</v>
      </c>
      <c r="W40" s="1051" t="n">
        <v>6</v>
      </c>
      <c r="X40" s="1051" t="n">
        <v>5.8</v>
      </c>
      <c r="Y40" s="1051" t="n">
        <v>5.5</v>
      </c>
      <c r="Z40" s="1051" t="n">
        <v>5.4</v>
      </c>
      <c r="AA40" s="1050" t="n">
        <v>5.2</v>
      </c>
      <c r="AB40" s="1051" t="n">
        <v>5.1</v>
      </c>
      <c r="AC40" s="1051" t="n">
        <v>4.9</v>
      </c>
      <c r="AD40" s="1051" t="n">
        <v>4.8</v>
      </c>
      <c r="AE40" s="1051" t="n">
        <v>4.9</v>
      </c>
      <c r="AF40" s="1051" t="n">
        <v>5.1</v>
      </c>
      <c r="AG40" s="1051" t="n">
        <v>6.3</v>
      </c>
      <c r="AH40" s="1234"/>
    </row>
    <row r="41" customFormat="false" ht="15.75" hidden="false" customHeight="false" outlineLevel="0" collapsed="false">
      <c r="A41" s="262" t="s">
        <v>497</v>
      </c>
      <c r="B41" s="407"/>
      <c r="C41" s="407"/>
    </row>
    <row r="42" customFormat="false" ht="15.75" hidden="false" customHeight="false" outlineLevel="0" collapsed="false">
      <c r="A42" s="262" t="s">
        <v>498</v>
      </c>
    </row>
    <row r="43" customFormat="false" ht="15.75" hidden="false" customHeight="false" outlineLevel="0" collapsed="false">
      <c r="A43" s="262" t="s">
        <v>499</v>
      </c>
    </row>
    <row r="44" customFormat="false" ht="15.75" hidden="false" customHeight="false" outlineLevel="0" collapsed="false">
      <c r="A44" s="448"/>
    </row>
    <row r="45" customFormat="false" ht="15.75" hidden="false" customHeight="false" outlineLevel="0" collapsed="false">
      <c r="A45" s="448"/>
    </row>
    <row r="46" customFormat="false" ht="15.75" hidden="false" customHeight="false" outlineLevel="0" collapsed="false">
      <c r="A46" s="448"/>
    </row>
    <row r="47" customFormat="false" ht="15.75" hidden="false" customHeight="false" outlineLevel="0" collapsed="false">
      <c r="A47" s="448"/>
    </row>
    <row r="48" customFormat="false" ht="15.75" hidden="false" customHeight="false" outlineLevel="0" collapsed="false">
      <c r="A48" s="448"/>
    </row>
    <row r="49" customFormat="false" ht="15.75" hidden="false" customHeight="false" outlineLevel="0" collapsed="false">
      <c r="A49" s="448"/>
    </row>
  </sheetData>
  <mergeCells count="3">
    <mergeCell ref="D2:AF2"/>
    <mergeCell ref="D4:AF4"/>
    <mergeCell ref="AG4:AH4"/>
  </mergeCells>
  <printOptions headings="false" gridLines="false" gridLinesSet="true" horizontalCentered="true" verticalCentered="false"/>
  <pageMargins left="0.157638888888889" right="0.196527777777778" top="0.433333333333333" bottom="0.354166666666667"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true"/>
  </sheetPr>
  <dimension ref="A1:AI99"/>
  <sheetViews>
    <sheetView showFormulas="false" showGridLines="true" showRowColHeaders="true" showZeros="true" rightToLeft="false" tabSelected="false" showOutlineSymbols="true" defaultGridColor="true" view="normal" topLeftCell="S1" colorId="64" zoomScale="100" zoomScaleNormal="100" zoomScalePageLayoutView="100" workbookViewId="0">
      <selection pane="topLeft" activeCell="AI8" activeCellId="1" sqref="AD8:AF76 AI8"/>
    </sheetView>
  </sheetViews>
  <sheetFormatPr defaultColWidth="9.01171875" defaultRowHeight="15.75" zeroHeight="false" outlineLevelRow="0" outlineLevelCol="0"/>
  <cols>
    <col collapsed="false" customWidth="true" hidden="false" outlineLevel="0" max="1" min="1" style="427" width="36.38"/>
    <col collapsed="false" customWidth="true" hidden="false" outlineLevel="0" max="35" min="2" style="427" width="11.62"/>
    <col collapsed="false" customWidth="false" hidden="false" outlineLevel="0" max="1024" min="36" style="427" width="9"/>
  </cols>
  <sheetData>
    <row r="1" customFormat="false" ht="13.15" hidden="false" customHeight="true" outlineLevel="0" collapsed="false">
      <c r="A1" s="1235"/>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004"/>
      <c r="AG1" s="739"/>
      <c r="AH1" s="739"/>
      <c r="AI1" s="740"/>
    </row>
    <row r="2" customFormat="false" ht="18" hidden="false" customHeight="true" outlineLevel="0" collapsed="false">
      <c r="A2" s="101"/>
      <c r="B2" s="1237" t="s">
        <v>500</v>
      </c>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01" t="s">
        <v>75</v>
      </c>
      <c r="AG2" s="101"/>
      <c r="AH2" s="101"/>
      <c r="AI2" s="101"/>
    </row>
    <row r="3" customFormat="false" ht="18" hidden="false" customHeight="true" outlineLevel="0" collapsed="false">
      <c r="A3" s="101"/>
      <c r="B3" s="1237" t="s">
        <v>501</v>
      </c>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01" t="s">
        <v>502</v>
      </c>
      <c r="AG3" s="101"/>
      <c r="AH3" s="101"/>
      <c r="AI3" s="101"/>
    </row>
    <row r="4" customFormat="false" ht="18" hidden="false" customHeight="true" outlineLevel="0" collapsed="false">
      <c r="A4" s="101"/>
      <c r="B4" s="1238" t="s">
        <v>503</v>
      </c>
      <c r="C4" s="1238"/>
      <c r="D4" s="1238"/>
      <c r="E4" s="1238"/>
      <c r="F4" s="1238"/>
      <c r="G4" s="1238"/>
      <c r="H4" s="1238"/>
      <c r="I4" s="1238"/>
      <c r="J4" s="1238"/>
      <c r="K4" s="1238"/>
      <c r="L4" s="1238"/>
      <c r="M4" s="1238"/>
      <c r="N4" s="1238"/>
      <c r="O4" s="1238"/>
      <c r="P4" s="1238"/>
      <c r="Q4" s="1238"/>
      <c r="R4" s="1238"/>
      <c r="S4" s="1238"/>
      <c r="T4" s="1238"/>
      <c r="U4" s="1238"/>
      <c r="V4" s="1238"/>
      <c r="W4" s="1238"/>
      <c r="X4" s="1238"/>
      <c r="Y4" s="1238"/>
      <c r="Z4" s="1238"/>
      <c r="AA4" s="1238"/>
      <c r="AB4" s="1238"/>
      <c r="AC4" s="1238"/>
      <c r="AD4" s="1238"/>
      <c r="AE4" s="1238"/>
      <c r="AF4" s="105" t="s">
        <v>504</v>
      </c>
      <c r="AG4" s="105"/>
      <c r="AH4" s="105"/>
      <c r="AI4" s="105"/>
    </row>
    <row r="5" customFormat="false" ht="18" hidden="false" customHeight="true" outlineLevel="0" collapsed="false">
      <c r="A5" s="101"/>
      <c r="B5" s="1239" t="s">
        <v>276</v>
      </c>
      <c r="C5" s="1239"/>
      <c r="D5" s="1239"/>
      <c r="E5" s="1239"/>
      <c r="F5" s="1239"/>
      <c r="G5" s="1239"/>
      <c r="H5" s="1239"/>
      <c r="I5" s="1239"/>
      <c r="J5" s="1239"/>
      <c r="K5" s="1239"/>
      <c r="L5" s="1239"/>
      <c r="M5" s="1239"/>
      <c r="N5" s="1239"/>
      <c r="O5" s="1239"/>
      <c r="P5" s="1239"/>
      <c r="Q5" s="1239"/>
      <c r="R5" s="1239"/>
      <c r="S5" s="1239"/>
      <c r="T5" s="1239"/>
      <c r="U5" s="1239"/>
      <c r="V5" s="1239"/>
      <c r="W5" s="1239"/>
      <c r="X5" s="1239"/>
      <c r="Y5" s="1239"/>
      <c r="Z5" s="1239"/>
      <c r="AA5" s="1239"/>
      <c r="AB5" s="1239"/>
      <c r="AC5" s="1239"/>
      <c r="AD5" s="1239"/>
      <c r="AE5" s="1239"/>
      <c r="AI5" s="382"/>
    </row>
    <row r="6" customFormat="false" ht="13.15" hidden="false" customHeight="true" outlineLevel="0" collapsed="false">
      <c r="A6" s="1240"/>
      <c r="B6" s="1241"/>
      <c r="C6" s="1241"/>
      <c r="D6" s="1241"/>
      <c r="E6" s="1241"/>
      <c r="F6" s="1241"/>
      <c r="G6" s="1241"/>
      <c r="H6" s="1241"/>
      <c r="I6" s="1241"/>
      <c r="J6" s="1241"/>
      <c r="K6" s="1241"/>
      <c r="L6" s="1241"/>
      <c r="M6" s="1241"/>
      <c r="N6" s="1241"/>
      <c r="O6" s="1241"/>
      <c r="P6" s="1241"/>
      <c r="Q6" s="1241"/>
      <c r="R6" s="1241"/>
      <c r="S6" s="1241"/>
      <c r="T6" s="1241"/>
      <c r="U6" s="1241"/>
      <c r="V6" s="1241"/>
      <c r="W6" s="1241"/>
      <c r="X6" s="1241"/>
      <c r="Y6" s="1241"/>
      <c r="Z6" s="1241"/>
      <c r="AA6" s="1241"/>
      <c r="AB6" s="1241"/>
      <c r="AC6" s="1241"/>
      <c r="AD6" s="1241"/>
      <c r="AE6" s="1241"/>
      <c r="AF6" s="1242"/>
      <c r="AG6" s="1243"/>
      <c r="AH6" s="1243"/>
      <c r="AI6" s="1244"/>
    </row>
    <row r="7" customFormat="false" ht="20.1" hidden="false" customHeight="true" outlineLevel="0" collapsed="false">
      <c r="A7" s="239"/>
      <c r="B7" s="239"/>
      <c r="C7" s="631"/>
      <c r="D7" s="239"/>
      <c r="E7" s="239"/>
      <c r="F7" s="239"/>
      <c r="G7" s="239"/>
      <c r="H7" s="239"/>
      <c r="I7" s="239"/>
      <c r="J7" s="239"/>
      <c r="K7" s="239"/>
      <c r="L7" s="239"/>
    </row>
    <row r="8" customFormat="false" ht="20.1" hidden="false" customHeight="true" outlineLevel="0" collapsed="false">
      <c r="A8" s="1245"/>
      <c r="B8" s="243" t="n">
        <v>1990</v>
      </c>
      <c r="C8" s="243" t="n">
        <v>1991</v>
      </c>
      <c r="D8" s="243" t="n">
        <v>1992</v>
      </c>
      <c r="E8" s="243" t="n">
        <v>1993</v>
      </c>
      <c r="F8" s="243" t="n">
        <v>1994</v>
      </c>
      <c r="G8" s="243" t="n">
        <v>1995</v>
      </c>
      <c r="H8" s="243" t="n">
        <v>1996</v>
      </c>
      <c r="I8" s="243" t="n">
        <v>1997</v>
      </c>
      <c r="J8" s="243" t="n">
        <v>1998</v>
      </c>
      <c r="K8" s="442" t="n">
        <v>1999</v>
      </c>
      <c r="L8" s="442" t="n">
        <v>2000</v>
      </c>
      <c r="M8" s="442" t="n">
        <v>2001</v>
      </c>
      <c r="N8" s="442" t="n">
        <v>2002</v>
      </c>
      <c r="O8" s="442" t="n">
        <v>2003</v>
      </c>
      <c r="P8" s="243" t="n">
        <v>2004</v>
      </c>
      <c r="Q8" s="243" t="n">
        <v>2005</v>
      </c>
      <c r="R8" s="243" t="n">
        <v>2006</v>
      </c>
      <c r="S8" s="243" t="n">
        <v>2007</v>
      </c>
      <c r="T8" s="243" t="n">
        <v>2008</v>
      </c>
      <c r="U8" s="243" t="n">
        <v>2009</v>
      </c>
      <c r="V8" s="243" t="n">
        <v>2010</v>
      </c>
      <c r="W8" s="243" t="n">
        <v>2011</v>
      </c>
      <c r="X8" s="243" t="n">
        <v>2012</v>
      </c>
      <c r="Y8" s="243" t="n">
        <v>2013</v>
      </c>
      <c r="Z8" s="243" t="n">
        <v>2014</v>
      </c>
      <c r="AA8" s="243" t="n">
        <v>2015</v>
      </c>
      <c r="AB8" s="243" t="n">
        <v>2016</v>
      </c>
      <c r="AC8" s="243" t="n">
        <v>2017</v>
      </c>
      <c r="AD8" s="243" t="n">
        <v>2018</v>
      </c>
      <c r="AE8" s="243" t="s">
        <v>505</v>
      </c>
      <c r="AF8" s="243" t="s">
        <v>506</v>
      </c>
      <c r="AG8" s="243" t="s">
        <v>507</v>
      </c>
      <c r="AH8" s="243" t="s">
        <v>508</v>
      </c>
      <c r="AI8" s="243" t="s">
        <v>509</v>
      </c>
    </row>
    <row r="9" customFormat="false" ht="20.1" hidden="false" customHeight="true" outlineLevel="0" collapsed="false">
      <c r="A9" s="1246"/>
      <c r="B9" s="1247"/>
      <c r="C9" s="1247"/>
      <c r="D9" s="1247"/>
      <c r="E9" s="1247"/>
      <c r="F9" s="1247"/>
      <c r="G9" s="1247"/>
      <c r="H9" s="1247"/>
      <c r="I9" s="1248"/>
      <c r="J9" s="1247"/>
      <c r="K9" s="1247"/>
      <c r="L9" s="1247"/>
      <c r="M9" s="1247"/>
      <c r="N9" s="1247"/>
      <c r="O9" s="1247"/>
    </row>
    <row r="10" customFormat="false" ht="20.1" hidden="false" customHeight="true" outlineLevel="0" collapsed="false">
      <c r="A10" s="1249" t="s">
        <v>510</v>
      </c>
      <c r="B10" s="1250"/>
      <c r="C10" s="1250"/>
      <c r="D10" s="1250"/>
      <c r="E10" s="1250"/>
      <c r="F10" s="1250"/>
      <c r="G10" s="1250"/>
      <c r="H10" s="1250"/>
      <c r="I10" s="1250"/>
      <c r="J10" s="1250"/>
      <c r="K10" s="1250"/>
      <c r="L10" s="1250"/>
      <c r="M10" s="1250"/>
      <c r="N10" s="1250"/>
      <c r="O10" s="1250"/>
      <c r="P10" s="448"/>
    </row>
    <row r="11" customFormat="false" ht="20.1" hidden="false" customHeight="true" outlineLevel="0" collapsed="false">
      <c r="A11" s="1251" t="s">
        <v>511</v>
      </c>
      <c r="B11" s="1252" t="n">
        <v>1074.78343804842</v>
      </c>
      <c r="C11" s="1252" t="n">
        <v>984.791938791464</v>
      </c>
      <c r="D11" s="1252" t="n">
        <v>929.709347680435</v>
      </c>
      <c r="E11" s="1252" t="n">
        <v>920.389277305423</v>
      </c>
      <c r="F11" s="1252" t="n">
        <v>911.269796986195</v>
      </c>
      <c r="G11" s="1252" t="n">
        <v>902.697417491993</v>
      </c>
      <c r="H11" s="1252" t="n">
        <v>928.518881706245</v>
      </c>
      <c r="I11" s="1252" t="n">
        <v>900.388699355134</v>
      </c>
      <c r="J11" s="1252" t="n">
        <v>891.523337342095</v>
      </c>
      <c r="K11" s="1252" t="n">
        <v>862.318191966164</v>
      </c>
      <c r="L11" s="1252" t="n">
        <v>876.760875742787</v>
      </c>
      <c r="M11" s="1252" t="n">
        <v>889.941531489308</v>
      </c>
      <c r="N11" s="1252" t="n">
        <v>900.750389278921</v>
      </c>
      <c r="O11" s="1252" t="n">
        <v>901.526228716399</v>
      </c>
      <c r="P11" s="1252" t="n">
        <v>885.474646000173</v>
      </c>
      <c r="Q11" s="1252" t="n">
        <v>863.714560780187</v>
      </c>
      <c r="R11" s="1252" t="n">
        <v>872.405242779316</v>
      </c>
      <c r="S11" s="1252" t="n">
        <v>849.392854397864</v>
      </c>
      <c r="T11" s="1252" t="n">
        <v>841.820611814893</v>
      </c>
      <c r="U11" s="1252" t="n">
        <v>769.986243819454</v>
      </c>
      <c r="V11" s="1252" t="n">
        <v>820.111544899788</v>
      </c>
      <c r="W11" s="1252" t="n">
        <v>797.190928108538</v>
      </c>
      <c r="X11" s="1252" t="n">
        <v>793.060744194652</v>
      </c>
      <c r="Y11" s="1252" t="n">
        <v>810.767830020274</v>
      </c>
      <c r="Z11" s="1252" t="n">
        <v>768.328627544615</v>
      </c>
      <c r="AA11" s="1252" t="n">
        <v>773.01797406027</v>
      </c>
      <c r="AB11" s="1252" t="n">
        <v>777.359019444344</v>
      </c>
      <c r="AC11" s="1252" t="n">
        <v>762.063469292029</v>
      </c>
      <c r="AD11" s="1252" t="n">
        <v>732.417454760692</v>
      </c>
      <c r="AE11" s="1253" t="n">
        <v>691.622618104152</v>
      </c>
      <c r="AF11" s="1254" t="n">
        <v>624.713979594375</v>
      </c>
      <c r="AG11" s="1255" t="n">
        <v>-35.6500487800597</v>
      </c>
      <c r="AH11" s="1255" t="n">
        <v>-5.56988864634151</v>
      </c>
      <c r="AI11" s="1256" t="n">
        <v>-1.5086218150369</v>
      </c>
    </row>
    <row r="12" s="780" customFormat="true" ht="20.1" hidden="false" customHeight="true" outlineLevel="0" collapsed="false">
      <c r="A12" s="1257" t="s">
        <v>512</v>
      </c>
      <c r="B12" s="1258" t="n">
        <v>989.590091957152</v>
      </c>
      <c r="C12" s="1258" t="n">
        <v>955.449293364711</v>
      </c>
      <c r="D12" s="1258" t="n">
        <v>910.060253249504</v>
      </c>
      <c r="E12" s="1258" t="n">
        <v>900.194009451408</v>
      </c>
      <c r="F12" s="1258" t="n">
        <v>881.400213447919</v>
      </c>
      <c r="G12" s="1258" t="n">
        <v>881.051945544479</v>
      </c>
      <c r="H12" s="1258" t="n">
        <v>903.261612981282</v>
      </c>
      <c r="I12" s="1258" t="n">
        <v>872.62622702622</v>
      </c>
      <c r="J12" s="1258" t="n">
        <v>866.053939440916</v>
      </c>
      <c r="K12" s="1258" t="n">
        <v>840.709782328988</v>
      </c>
      <c r="L12" s="1258" t="n">
        <v>839.700916411066</v>
      </c>
      <c r="M12" s="1258" t="n">
        <v>862.453745191472</v>
      </c>
      <c r="N12" s="1258" t="n">
        <v>847.788837761329</v>
      </c>
      <c r="O12" s="1258" t="n">
        <v>844.588844256292</v>
      </c>
      <c r="P12" s="1258" t="n">
        <v>830.465997839905</v>
      </c>
      <c r="Q12" s="1258" t="n">
        <v>812.071573464755</v>
      </c>
      <c r="R12" s="1258" t="n">
        <v>823.301764456496</v>
      </c>
      <c r="S12" s="1258" t="n">
        <v>797.991238709635</v>
      </c>
      <c r="T12" s="1258" t="n">
        <v>803.582540924466</v>
      </c>
      <c r="U12" s="1258" t="n">
        <v>747.202331922393</v>
      </c>
      <c r="V12" s="1258" t="n">
        <v>784.47564116756</v>
      </c>
      <c r="W12" s="1258" t="n">
        <v>760.607163572986</v>
      </c>
      <c r="X12" s="1258" t="n">
        <v>766.053145699651</v>
      </c>
      <c r="Y12" s="1258" t="n">
        <v>783.726906612042</v>
      </c>
      <c r="Z12" s="1258" t="n">
        <v>744.75771962751</v>
      </c>
      <c r="AA12" s="1258" t="n">
        <v>749.21178396928</v>
      </c>
      <c r="AB12" s="1258" t="n">
        <v>752.503190820714</v>
      </c>
      <c r="AC12" s="1258" t="n">
        <v>733.943365381423</v>
      </c>
      <c r="AD12" s="1258" t="n">
        <v>704.195992586235</v>
      </c>
      <c r="AE12" s="1258" t="n">
        <v>662.682691611043</v>
      </c>
      <c r="AF12" s="1259"/>
      <c r="AG12" s="1260" t="n">
        <v>-33.0346274687908</v>
      </c>
      <c r="AH12" s="1260" t="n">
        <v>-5.89513450974496</v>
      </c>
      <c r="AI12" s="1261" t="n">
        <v>-1.37322381662889</v>
      </c>
    </row>
    <row r="13" s="1267" customFormat="true" ht="20.1" hidden="false" customHeight="true" outlineLevel="0" collapsed="false">
      <c r="A13" s="1262" t="s">
        <v>513</v>
      </c>
      <c r="B13" s="1263" t="n">
        <v>985.749634067907</v>
      </c>
      <c r="C13" s="1263" t="n">
        <v>951.830279375814</v>
      </c>
      <c r="D13" s="1263" t="n">
        <v>906.520492212957</v>
      </c>
      <c r="E13" s="1263" t="n">
        <v>896.876647077585</v>
      </c>
      <c r="F13" s="1263" t="n">
        <v>878.180326285785</v>
      </c>
      <c r="G13" s="1263" t="n">
        <v>877.992322186495</v>
      </c>
      <c r="H13" s="1263" t="n">
        <v>900.048924521308</v>
      </c>
      <c r="I13" s="1263" t="n">
        <v>869.387497817708</v>
      </c>
      <c r="J13" s="1263" t="n">
        <v>862.886329572188</v>
      </c>
      <c r="K13" s="1263" t="n">
        <v>837.59728212642</v>
      </c>
      <c r="L13" s="1263" t="n">
        <v>836.709078344627</v>
      </c>
      <c r="M13" s="1263" t="n">
        <v>859.484907499563</v>
      </c>
      <c r="N13" s="1263" t="n">
        <v>844.823625233605</v>
      </c>
      <c r="O13" s="1263" t="n">
        <v>841.586436733079</v>
      </c>
      <c r="P13" s="1263" t="n">
        <v>827.538304600694</v>
      </c>
      <c r="Q13" s="1263" t="n">
        <v>809.118276968851</v>
      </c>
      <c r="R13" s="1263" t="n">
        <v>820.233122669607</v>
      </c>
      <c r="S13" s="1263" t="n">
        <v>795.002896824926</v>
      </c>
      <c r="T13" s="1263" t="n">
        <v>800.638138295254</v>
      </c>
      <c r="U13" s="1263" t="n">
        <v>744.627456069523</v>
      </c>
      <c r="V13" s="1263" t="n">
        <v>781.894333432748</v>
      </c>
      <c r="W13" s="1263" t="n">
        <v>757.934575516261</v>
      </c>
      <c r="X13" s="1263" t="n">
        <v>763.39609481825</v>
      </c>
      <c r="Y13" s="1263" t="n">
        <v>781.038118233814</v>
      </c>
      <c r="Z13" s="1263" t="n">
        <v>742.279470176386</v>
      </c>
      <c r="AA13" s="1263" t="n">
        <v>746.838069955948</v>
      </c>
      <c r="AB13" s="1263" t="n">
        <v>750.159387520112</v>
      </c>
      <c r="AC13" s="1263" t="n">
        <v>731.676443132554</v>
      </c>
      <c r="AD13" s="1263" t="n">
        <v>702.188349521289</v>
      </c>
      <c r="AE13" s="1263" t="n">
        <v>660.686939382157</v>
      </c>
      <c r="AF13" s="1264"/>
      <c r="AG13" s="1265" t="n">
        <v>-32.9761922755486</v>
      </c>
      <c r="AH13" s="1265" t="n">
        <v>-5.91029602918145</v>
      </c>
      <c r="AI13" s="1266" t="n">
        <v>-0.174573334247313</v>
      </c>
    </row>
    <row r="14" s="470" customFormat="true" ht="20.1" hidden="false" customHeight="true" outlineLevel="0" collapsed="false">
      <c r="A14" s="1268" t="s">
        <v>514</v>
      </c>
      <c r="B14" s="1269" t="n">
        <v>161.927064383225</v>
      </c>
      <c r="C14" s="1269" t="n">
        <v>164.983196377853</v>
      </c>
      <c r="D14" s="1269" t="n">
        <v>170.746074614475</v>
      </c>
      <c r="E14" s="1269" t="n">
        <v>175.169391089031</v>
      </c>
      <c r="F14" s="1269" t="n">
        <v>171.351191935169</v>
      </c>
      <c r="G14" s="1269" t="n">
        <v>175.093768960353</v>
      </c>
      <c r="H14" s="1269" t="n">
        <v>175.10773539321</v>
      </c>
      <c r="I14" s="1269" t="n">
        <v>175.624079691263</v>
      </c>
      <c r="J14" s="1269" t="n">
        <v>179.137344427012</v>
      </c>
      <c r="K14" s="1269" t="n">
        <v>184.374267707214</v>
      </c>
      <c r="L14" s="1269" t="n">
        <v>180.604012148005</v>
      </c>
      <c r="M14" s="1269" t="n">
        <v>176.877631200396</v>
      </c>
      <c r="N14" s="1269" t="n">
        <v>175.025772859058</v>
      </c>
      <c r="O14" s="1269" t="n">
        <v>168.701173081854</v>
      </c>
      <c r="P14" s="1269" t="n">
        <v>168.23645390211</v>
      </c>
      <c r="Q14" s="1269" t="n">
        <v>160.314194725764</v>
      </c>
      <c r="R14" s="1269" t="n">
        <v>156.588036207635</v>
      </c>
      <c r="S14" s="1269" t="n">
        <v>153.416581747339</v>
      </c>
      <c r="T14" s="1269" t="n">
        <v>153.088239001611</v>
      </c>
      <c r="U14" s="1269" t="n">
        <v>152.33154247946</v>
      </c>
      <c r="V14" s="1269" t="n">
        <v>153.039702214796</v>
      </c>
      <c r="W14" s="1269" t="n">
        <v>154.881812722094</v>
      </c>
      <c r="X14" s="1269" t="n">
        <v>153.543317004002</v>
      </c>
      <c r="Y14" s="1269" t="n">
        <v>157.891367486489</v>
      </c>
      <c r="Z14" s="1269" t="n">
        <v>158.685245797549</v>
      </c>
      <c r="AA14" s="1269" t="n">
        <v>161.235331949923</v>
      </c>
      <c r="AB14" s="1269" t="n">
        <v>164.390840426678</v>
      </c>
      <c r="AC14" s="1269" t="n">
        <v>167.39030541161</v>
      </c>
      <c r="AD14" s="1269" t="n">
        <v>161.950771065963</v>
      </c>
      <c r="AE14" s="1269" t="n">
        <v>163.495645334552</v>
      </c>
      <c r="AF14" s="1269"/>
      <c r="AG14" s="1270" t="n">
        <v>0.968695972660285</v>
      </c>
      <c r="AH14" s="1270" t="n">
        <v>0.953915969909218</v>
      </c>
      <c r="AI14" s="1271" t="n">
        <v>0.00420984492012622</v>
      </c>
    </row>
    <row r="15" customFormat="false" ht="20.1" hidden="false" customHeight="true" outlineLevel="0" collapsed="false">
      <c r="A15" s="1272" t="s">
        <v>515</v>
      </c>
      <c r="B15" s="1273" t="n">
        <v>151.886317859544</v>
      </c>
      <c r="C15" s="1273" t="n">
        <v>155.592654534325</v>
      </c>
      <c r="D15" s="1273" t="n">
        <v>161.488059692221</v>
      </c>
      <c r="E15" s="1273" t="n">
        <v>165.981470185776</v>
      </c>
      <c r="F15" s="1273" t="n">
        <v>162.376398980291</v>
      </c>
      <c r="G15" s="1273" t="n">
        <v>166.451409722368</v>
      </c>
      <c r="H15" s="1273" t="n">
        <v>166.484429824234</v>
      </c>
      <c r="I15" s="1273" t="n">
        <v>167.392681343941</v>
      </c>
      <c r="J15" s="1273" t="n">
        <v>170.834999390567</v>
      </c>
      <c r="K15" s="1273" t="n">
        <v>176.348207943086</v>
      </c>
      <c r="L15" s="1273" t="n">
        <v>172.54117389091</v>
      </c>
      <c r="M15" s="1273" t="n">
        <v>169.013587573212</v>
      </c>
      <c r="N15" s="1273" t="n">
        <v>167.277458404774</v>
      </c>
      <c r="O15" s="1273" t="n">
        <v>161.05452887709</v>
      </c>
      <c r="P15" s="1273" t="n">
        <v>160.938444575571</v>
      </c>
      <c r="Q15" s="1273" t="n">
        <v>153.040106598474</v>
      </c>
      <c r="R15" s="1273" t="n">
        <v>149.276724853744</v>
      </c>
      <c r="S15" s="1273" t="n">
        <v>146.331813684592</v>
      </c>
      <c r="T15" s="1273" t="n">
        <v>145.996253677033</v>
      </c>
      <c r="U15" s="1273" t="n">
        <v>145.665284550573</v>
      </c>
      <c r="V15" s="1273" t="n">
        <v>146.752006728683</v>
      </c>
      <c r="W15" s="1273" t="n">
        <v>148.677406696137</v>
      </c>
      <c r="X15" s="1273" t="n">
        <v>147.354863206329</v>
      </c>
      <c r="Y15" s="1273" t="n">
        <v>151.573327503576</v>
      </c>
      <c r="Z15" s="1273" t="n">
        <v>152.723975834051</v>
      </c>
      <c r="AA15" s="1273" t="n">
        <v>155.314363054591</v>
      </c>
      <c r="AB15" s="1273" t="n">
        <v>158.429352570605</v>
      </c>
      <c r="AC15" s="1273" t="n">
        <v>161.455004329102</v>
      </c>
      <c r="AD15" s="1273" t="n">
        <v>155.928167813684</v>
      </c>
      <c r="AE15" s="1273" t="n">
        <v>157.71979519554</v>
      </c>
      <c r="AF15" s="1274" t="n">
        <v>140.581611098252</v>
      </c>
      <c r="AG15" s="1265" t="n">
        <v>3.8406865201586</v>
      </c>
      <c r="AH15" s="1265" t="n">
        <v>1.14900816637352</v>
      </c>
      <c r="AI15" s="1266" t="n">
        <v>0.016458855750102</v>
      </c>
    </row>
    <row r="16" customFormat="false" ht="20.1" hidden="false" customHeight="true" outlineLevel="0" collapsed="false">
      <c r="A16" s="1272" t="s">
        <v>516</v>
      </c>
      <c r="B16" s="1273" t="n">
        <v>10.0407465236813</v>
      </c>
      <c r="C16" s="1273" t="n">
        <v>9.3905418435286</v>
      </c>
      <c r="D16" s="1273" t="n">
        <v>9.25801492225425</v>
      </c>
      <c r="E16" s="1273" t="n">
        <v>9.1879209032559</v>
      </c>
      <c r="F16" s="1273" t="n">
        <v>8.97479295487795</v>
      </c>
      <c r="G16" s="1273" t="n">
        <v>8.64235923798548</v>
      </c>
      <c r="H16" s="1273" t="n">
        <v>8.62330556897572</v>
      </c>
      <c r="I16" s="1273" t="n">
        <v>8.23139834732254</v>
      </c>
      <c r="J16" s="1273" t="n">
        <v>8.30234503644443</v>
      </c>
      <c r="K16" s="1273" t="n">
        <v>8.02605976412835</v>
      </c>
      <c r="L16" s="1273" t="n">
        <v>8.06283825709412</v>
      </c>
      <c r="M16" s="1273" t="n">
        <v>7.86404362718368</v>
      </c>
      <c r="N16" s="1273" t="n">
        <v>7.74831445428403</v>
      </c>
      <c r="O16" s="1273" t="n">
        <v>7.64664420476486</v>
      </c>
      <c r="P16" s="1273" t="n">
        <v>7.29800932653935</v>
      </c>
      <c r="Q16" s="1273" t="n">
        <v>7.27408812729034</v>
      </c>
      <c r="R16" s="1273" t="n">
        <v>7.31131135389066</v>
      </c>
      <c r="S16" s="1273" t="n">
        <v>7.08476806274735</v>
      </c>
      <c r="T16" s="1273" t="n">
        <v>7.09198532457775</v>
      </c>
      <c r="U16" s="1273" t="n">
        <v>6.66625792888683</v>
      </c>
      <c r="V16" s="1273" t="n">
        <v>6.2876954861127</v>
      </c>
      <c r="W16" s="1273" t="n">
        <v>6.20440602595723</v>
      </c>
      <c r="X16" s="1273" t="n">
        <v>6.18845379767276</v>
      </c>
      <c r="Y16" s="1273" t="n">
        <v>6.31803998291251</v>
      </c>
      <c r="Z16" s="1273" t="n">
        <v>5.96126996349855</v>
      </c>
      <c r="AA16" s="1273" t="n">
        <v>5.92096889533199</v>
      </c>
      <c r="AB16" s="1273" t="n">
        <v>5.9614878560731</v>
      </c>
      <c r="AC16" s="1273" t="n">
        <v>5.93530108250779</v>
      </c>
      <c r="AD16" s="1273" t="n">
        <v>6.02260325227844</v>
      </c>
      <c r="AE16" s="1273" t="n">
        <v>5.77585013901192</v>
      </c>
      <c r="AF16" s="1274"/>
      <c r="AG16" s="1265" t="n">
        <v>-42.4758893635105</v>
      </c>
      <c r="AH16" s="1265" t="n">
        <v>-4.09711719219038</v>
      </c>
      <c r="AI16" s="1266" t="n">
        <v>-0.241178569667014</v>
      </c>
    </row>
    <row r="17" s="470" customFormat="true" ht="20.1" hidden="false" customHeight="true" outlineLevel="0" collapsed="false">
      <c r="A17" s="1275" t="s">
        <v>517</v>
      </c>
      <c r="B17" s="1269" t="n">
        <v>128.635752182515</v>
      </c>
      <c r="C17" s="1269" t="n">
        <v>131.347146341219</v>
      </c>
      <c r="D17" s="1269" t="n">
        <v>123.327007630779</v>
      </c>
      <c r="E17" s="1269" t="n">
        <v>133.859613054775</v>
      </c>
      <c r="F17" s="1269" t="n">
        <v>128.334831463226</v>
      </c>
      <c r="G17" s="1269" t="n">
        <v>128.972932523302</v>
      </c>
      <c r="H17" s="1269" t="n">
        <v>142.27708166119</v>
      </c>
      <c r="I17" s="1269" t="n">
        <v>138.272168661614</v>
      </c>
      <c r="J17" s="1269" t="n">
        <v>131.921538001308</v>
      </c>
      <c r="K17" s="1269" t="n">
        <v>119.789680545229</v>
      </c>
      <c r="L17" s="1269" t="n">
        <v>117.779733344794</v>
      </c>
      <c r="M17" s="1269" t="n">
        <v>131.145067754827</v>
      </c>
      <c r="N17" s="1269" t="n">
        <v>121.124716510582</v>
      </c>
      <c r="O17" s="1269" t="n">
        <v>121.773373659315</v>
      </c>
      <c r="P17" s="1269" t="n">
        <v>112.946345086416</v>
      </c>
      <c r="Q17" s="1269" t="n">
        <v>110.967452392518</v>
      </c>
      <c r="R17" s="1269" t="n">
        <v>113.309138692809</v>
      </c>
      <c r="S17" s="1269" t="n">
        <v>88.1734896666467</v>
      </c>
      <c r="T17" s="1269" t="n">
        <v>106.849040784861</v>
      </c>
      <c r="U17" s="1269" t="n">
        <v>98.6168979757245</v>
      </c>
      <c r="V17" s="1269" t="n">
        <v>105.502055263368</v>
      </c>
      <c r="W17" s="1269" t="n">
        <v>89.5533107159816</v>
      </c>
      <c r="X17" s="1269" t="n">
        <v>93.7124614740725</v>
      </c>
      <c r="Y17" s="1269" t="n">
        <v>99.7334550786618</v>
      </c>
      <c r="Z17" s="1269" t="n">
        <v>82.469798923873</v>
      </c>
      <c r="AA17" s="1269" t="n">
        <v>86.733577524516</v>
      </c>
      <c r="AB17" s="1269" t="n">
        <v>88.2484546439408</v>
      </c>
      <c r="AC17" s="1269" t="n">
        <v>86.6186160485223</v>
      </c>
      <c r="AD17" s="1269" t="n">
        <v>84.5663649364083</v>
      </c>
      <c r="AE17" s="1269" t="n">
        <v>88.7187773159504</v>
      </c>
      <c r="AF17" s="1276" t="n">
        <v>89.8855381853111</v>
      </c>
      <c r="AG17" s="1270" t="n">
        <v>-31.0310113551702</v>
      </c>
      <c r="AH17" s="1270" t="n">
        <v>4.91024106648619</v>
      </c>
      <c r="AI17" s="1271" t="n">
        <v>-0.162101321838222</v>
      </c>
    </row>
    <row r="18" s="470" customFormat="true" ht="20.1" hidden="false" customHeight="true" outlineLevel="0" collapsed="false">
      <c r="A18" s="1275" t="s">
        <v>518</v>
      </c>
      <c r="B18" s="1269" t="n">
        <v>64.1113166490012</v>
      </c>
      <c r="C18" s="1269" t="n">
        <v>64.8002540736735</v>
      </c>
      <c r="D18" s="1269" t="n">
        <v>57.921056039957</v>
      </c>
      <c r="E18" s="1269" t="n">
        <v>55.6721441749548</v>
      </c>
      <c r="F18" s="1269" t="n">
        <v>51.2886702537428</v>
      </c>
      <c r="G18" s="1269" t="n">
        <v>53.1081528752112</v>
      </c>
      <c r="H18" s="1269" t="n">
        <v>63.916940159444</v>
      </c>
      <c r="I18" s="1269" t="n">
        <v>54.8096018485282</v>
      </c>
      <c r="J18" s="1269" t="n">
        <v>53.3031202785942</v>
      </c>
      <c r="K18" s="1269" t="n">
        <v>49.221554451256</v>
      </c>
      <c r="L18" s="1269" t="n">
        <v>45.5124177141654</v>
      </c>
      <c r="M18" s="1269" t="n">
        <v>52.7338903805528</v>
      </c>
      <c r="N18" s="1269" t="n">
        <v>49.8116762462508</v>
      </c>
      <c r="O18" s="1269" t="n">
        <v>41.8980615873294</v>
      </c>
      <c r="P18" s="1269" t="n">
        <v>40.5028626877392</v>
      </c>
      <c r="Q18" s="1269" t="n">
        <v>40.0414092845526</v>
      </c>
      <c r="R18" s="1269" t="n">
        <v>45.9905279332879</v>
      </c>
      <c r="S18" s="1269" t="n">
        <v>35.2112186520337</v>
      </c>
      <c r="T18" s="1269" t="n">
        <v>41.9395979876502</v>
      </c>
      <c r="U18" s="1269" t="n">
        <v>37.6018264878154</v>
      </c>
      <c r="V18" s="1269" t="n">
        <v>39.9984515567839</v>
      </c>
      <c r="W18" s="1269" t="n">
        <v>35.8958152814606</v>
      </c>
      <c r="X18" s="1269" t="n">
        <v>34.3791454959704</v>
      </c>
      <c r="Y18" s="1269" t="n">
        <v>37.6078234457629</v>
      </c>
      <c r="Z18" s="1269" t="n">
        <v>34.4228739430415</v>
      </c>
      <c r="AA18" s="1269" t="n">
        <v>35.4489153876275</v>
      </c>
      <c r="AB18" s="1269" t="n">
        <v>34.6554387905474</v>
      </c>
      <c r="AC18" s="1269" t="n">
        <v>33.7104528798951</v>
      </c>
      <c r="AD18" s="1269" t="n">
        <v>29.8257562273917</v>
      </c>
      <c r="AE18" s="1269" t="n">
        <v>32.63474772243</v>
      </c>
      <c r="AF18" s="1276" t="n">
        <v>28.2184737777976</v>
      </c>
      <c r="AG18" s="1270" t="n">
        <v>-49.0967438695733</v>
      </c>
      <c r="AH18" s="1270" t="n">
        <v>9.41800594634537</v>
      </c>
      <c r="AI18" s="1271" t="n">
        <v>-0.294431763953199</v>
      </c>
    </row>
    <row r="19" s="470" customFormat="true" ht="20.1" hidden="false" customHeight="true" outlineLevel="0" collapsed="false">
      <c r="A19" s="1275" t="s">
        <v>519</v>
      </c>
      <c r="B19" s="1269" t="n">
        <v>185.165004765522</v>
      </c>
      <c r="C19" s="1269" t="n">
        <v>163.963943508255</v>
      </c>
      <c r="D19" s="1269" t="n">
        <v>153.513186916993</v>
      </c>
      <c r="E19" s="1269" t="n">
        <v>142.754273097906</v>
      </c>
      <c r="F19" s="1269" t="n">
        <v>141.16828541571</v>
      </c>
      <c r="G19" s="1269" t="n">
        <v>144.545744621763</v>
      </c>
      <c r="H19" s="1269" t="n">
        <v>135.385031984587</v>
      </c>
      <c r="I19" s="1269" t="n">
        <v>139.421050316265</v>
      </c>
      <c r="J19" s="1269" t="n">
        <v>135.082960608339</v>
      </c>
      <c r="K19" s="1269" t="n">
        <v>132.68273922966</v>
      </c>
      <c r="L19" s="1269" t="n">
        <v>129.219183007486</v>
      </c>
      <c r="M19" s="1269" t="n">
        <v>122.068465894159</v>
      </c>
      <c r="N19" s="1269" t="n">
        <v>121.182224409811</v>
      </c>
      <c r="O19" s="1269" t="n">
        <v>117.977894290672</v>
      </c>
      <c r="P19" s="1269" t="n">
        <v>117.702001082874</v>
      </c>
      <c r="Q19" s="1269" t="n">
        <v>114.591861126706</v>
      </c>
      <c r="R19" s="1269" t="n">
        <v>119.47094107629</v>
      </c>
      <c r="S19" s="1269" t="n">
        <v>127.273692108266</v>
      </c>
      <c r="T19" s="1269" t="n">
        <v>127.417960491384</v>
      </c>
      <c r="U19" s="1269" t="n">
        <v>109.326736144463</v>
      </c>
      <c r="V19" s="1269" t="n">
        <v>124.748901500353</v>
      </c>
      <c r="W19" s="1269" t="n">
        <v>121.82578366219</v>
      </c>
      <c r="X19" s="1269" t="n">
        <v>116.97573279016</v>
      </c>
      <c r="Y19" s="1269" t="n">
        <v>117.694752282484</v>
      </c>
      <c r="Z19" s="1269" t="n">
        <v>117.500001842387</v>
      </c>
      <c r="AA19" s="1269" t="n">
        <v>126.140802112396</v>
      </c>
      <c r="AB19" s="1269" t="n">
        <v>128.47923618677</v>
      </c>
      <c r="AC19" s="1269" t="n">
        <v>130.422764449965</v>
      </c>
      <c r="AD19" s="1269" t="n">
        <v>125.290325818162</v>
      </c>
      <c r="AE19" s="1269" t="n">
        <v>124.31351034092</v>
      </c>
      <c r="AF19" s="1276" t="n">
        <v>118.849058997606</v>
      </c>
      <c r="AG19" s="1270" t="n">
        <v>-32.8633882529046</v>
      </c>
      <c r="AH19" s="1270" t="n">
        <v>-0.779641581154195</v>
      </c>
      <c r="AI19" s="1271" t="n">
        <v>-0.173840277551591</v>
      </c>
    </row>
    <row r="20" s="470" customFormat="true" ht="20.1" hidden="false" customHeight="true" outlineLevel="0" collapsed="false">
      <c r="A20" s="1275" t="s">
        <v>520</v>
      </c>
      <c r="B20" s="1269" t="n">
        <v>423.905778522789</v>
      </c>
      <c r="C20" s="1269" t="n">
        <v>409.874869689371</v>
      </c>
      <c r="D20" s="1269" t="n">
        <v>387.48539027604</v>
      </c>
      <c r="E20" s="1269" t="n">
        <v>376.74015374354</v>
      </c>
      <c r="F20" s="1269" t="n">
        <v>373.995605653413</v>
      </c>
      <c r="G20" s="1269" t="n">
        <v>364.608892438469</v>
      </c>
      <c r="H20" s="1269" t="n">
        <v>371.625046285006</v>
      </c>
      <c r="I20" s="1269" t="n">
        <v>350.830877383826</v>
      </c>
      <c r="J20" s="1269" t="n">
        <v>353.484366796581</v>
      </c>
      <c r="K20" s="1269" t="n">
        <v>341.928281112771</v>
      </c>
      <c r="L20" s="1269" t="n">
        <v>355.167997992422</v>
      </c>
      <c r="M20" s="1269" t="n">
        <v>368.37272693374</v>
      </c>
      <c r="N20" s="1269" t="n">
        <v>369.604218022524</v>
      </c>
      <c r="O20" s="1269" t="n">
        <v>383.449050924874</v>
      </c>
      <c r="P20" s="1269" t="n">
        <v>380.791708908351</v>
      </c>
      <c r="Q20" s="1269" t="n">
        <v>375.878173019513</v>
      </c>
      <c r="R20" s="1269" t="n">
        <v>377.470366881464</v>
      </c>
      <c r="S20" s="1269" t="n">
        <v>384.350982798847</v>
      </c>
      <c r="T20" s="1269" t="n">
        <v>364.263057249933</v>
      </c>
      <c r="U20" s="1269" t="n">
        <v>339.864863850044</v>
      </c>
      <c r="V20" s="1269" t="n">
        <v>351.642179160407</v>
      </c>
      <c r="W20" s="1269" t="n">
        <v>349.074112147961</v>
      </c>
      <c r="X20" s="1269" t="n">
        <v>358.561307587518</v>
      </c>
      <c r="Y20" s="1269" t="n">
        <v>361.536861212031</v>
      </c>
      <c r="Z20" s="1269" t="n">
        <v>342.751473854907</v>
      </c>
      <c r="AA20" s="1269" t="n">
        <v>330.47821971966</v>
      </c>
      <c r="AB20" s="1269" t="n">
        <v>327.429959408819</v>
      </c>
      <c r="AC20" s="1269" t="n">
        <v>306.664681574083</v>
      </c>
      <c r="AD20" s="1269" t="n">
        <v>294.160412862722</v>
      </c>
      <c r="AE20" s="1269" t="n">
        <v>244.822178609964</v>
      </c>
      <c r="AF20" s="1276" t="n">
        <v>210.745809454286</v>
      </c>
      <c r="AG20" s="1270" t="n">
        <v>-42.2460860375363</v>
      </c>
      <c r="AH20" s="1270" t="n">
        <v>-16.7725608529738</v>
      </c>
      <c r="AI20" s="1271" t="n">
        <v>-0.23944172906495</v>
      </c>
    </row>
    <row r="21" s="470" customFormat="true" ht="20.1" hidden="false" customHeight="true" outlineLevel="0" collapsed="false">
      <c r="A21" s="1275" t="s">
        <v>521</v>
      </c>
      <c r="B21" s="1269" t="n">
        <v>10.2072201453787</v>
      </c>
      <c r="C21" s="1269" t="n">
        <v>8.41673540255727</v>
      </c>
      <c r="D21" s="1269" t="n">
        <v>7.09971554713714</v>
      </c>
      <c r="E21" s="1269" t="n">
        <v>7.51843966586786</v>
      </c>
      <c r="F21" s="1269" t="n">
        <v>7.25739520438906</v>
      </c>
      <c r="G21" s="1269" t="n">
        <v>7.65821249904366</v>
      </c>
      <c r="H21" s="1269" t="n">
        <v>8.59646744037935</v>
      </c>
      <c r="I21" s="1269" t="n">
        <v>7.39644530804461</v>
      </c>
      <c r="J21" s="1269" t="n">
        <v>6.91367636657643</v>
      </c>
      <c r="K21" s="1269" t="n">
        <v>7.00004216218137</v>
      </c>
      <c r="L21" s="1269" t="n">
        <v>6.09435781737017</v>
      </c>
      <c r="M21" s="1269" t="n">
        <v>6.37478498318049</v>
      </c>
      <c r="N21" s="1269" t="n">
        <v>6.12552610149351</v>
      </c>
      <c r="O21" s="1269" t="n">
        <v>5.81794575644861</v>
      </c>
      <c r="P21" s="1269" t="n">
        <v>5.67214777736065</v>
      </c>
      <c r="Q21" s="1269" t="n">
        <v>5.60682092574063</v>
      </c>
      <c r="R21" s="1269" t="n">
        <v>5.84174929363122</v>
      </c>
      <c r="S21" s="1269" t="n">
        <v>5.2775413406085</v>
      </c>
      <c r="T21" s="1269" t="n">
        <v>5.75508067317832</v>
      </c>
      <c r="U21" s="1269" t="n">
        <v>5.53203136365609</v>
      </c>
      <c r="V21" s="1269" t="n">
        <v>5.6539500097173</v>
      </c>
      <c r="W21" s="1269" t="n">
        <v>5.48948439305592</v>
      </c>
      <c r="X21" s="1269" t="n">
        <v>5.22180706203891</v>
      </c>
      <c r="Y21" s="1269" t="n">
        <v>5.53236420099954</v>
      </c>
      <c r="Z21" s="1269" t="n">
        <v>5.46727831940926</v>
      </c>
      <c r="AA21" s="1269" t="n">
        <v>5.8226535274327</v>
      </c>
      <c r="AB21" s="1269" t="n">
        <v>5.9385652489589</v>
      </c>
      <c r="AC21" s="1269" t="n">
        <v>6.02869253690074</v>
      </c>
      <c r="AD21" s="1269" t="n">
        <v>5.64550229865439</v>
      </c>
      <c r="AE21" s="1269" t="n">
        <v>5.78497661278433</v>
      </c>
      <c r="AF21" s="1276" t="n">
        <v>5.68479932018571</v>
      </c>
      <c r="AG21" s="1270" t="n">
        <v>-43.3246610694148</v>
      </c>
      <c r="AH21" s="1270" t="n">
        <v>2.47053861200595</v>
      </c>
      <c r="AI21" s="1271" t="n">
        <v>-0.24765396976639</v>
      </c>
    </row>
    <row r="22" s="470" customFormat="true" ht="20.1" hidden="false" customHeight="true" outlineLevel="0" collapsed="false">
      <c r="A22" s="1275" t="s">
        <v>522</v>
      </c>
      <c r="B22" s="1269" t="n">
        <v>11.7974974194754</v>
      </c>
      <c r="C22" s="1269" t="n">
        <v>8.44413398288643</v>
      </c>
      <c r="D22" s="1269" t="n">
        <v>6.42806118757495</v>
      </c>
      <c r="E22" s="1269" t="n">
        <v>5.16263225150926</v>
      </c>
      <c r="F22" s="1269" t="n">
        <v>4.78434636013555</v>
      </c>
      <c r="G22" s="1269" t="n">
        <v>4.00461826835187</v>
      </c>
      <c r="H22" s="1269" t="n">
        <v>3.14062159749143</v>
      </c>
      <c r="I22" s="1269" t="n">
        <v>3.03327460816628</v>
      </c>
      <c r="J22" s="1269" t="n">
        <v>3.04332309377763</v>
      </c>
      <c r="K22" s="1269" t="n">
        <v>2.60071691810768</v>
      </c>
      <c r="L22" s="1269" t="n">
        <v>2.33137632038427</v>
      </c>
      <c r="M22" s="1269" t="n">
        <v>1.91234035270705</v>
      </c>
      <c r="N22" s="1269" t="n">
        <v>1.94949108388558</v>
      </c>
      <c r="O22" s="1269" t="n">
        <v>1.96893743258518</v>
      </c>
      <c r="P22" s="1269" t="n">
        <v>1.68678515584375</v>
      </c>
      <c r="Q22" s="1269" t="n">
        <v>1.71836549405765</v>
      </c>
      <c r="R22" s="1269" t="n">
        <v>1.5623625844895</v>
      </c>
      <c r="S22" s="1269" t="n">
        <v>1.29939051118472</v>
      </c>
      <c r="T22" s="1269" t="n">
        <v>1.32516210663801</v>
      </c>
      <c r="U22" s="1269" t="n">
        <v>1.35355776836089</v>
      </c>
      <c r="V22" s="1269" t="n">
        <v>1.30909372732239</v>
      </c>
      <c r="W22" s="1269" t="n">
        <v>1.21425659351772</v>
      </c>
      <c r="X22" s="1269" t="n">
        <v>1.00232340448787</v>
      </c>
      <c r="Y22" s="1269" t="n">
        <v>1.04149452738608</v>
      </c>
      <c r="Z22" s="1269" t="n">
        <v>0.982797495218</v>
      </c>
      <c r="AA22" s="1269" t="n">
        <v>0.97856973439357</v>
      </c>
      <c r="AB22" s="1269" t="n">
        <v>1.01689281439879</v>
      </c>
      <c r="AC22" s="1269" t="n">
        <v>0.840930231577151</v>
      </c>
      <c r="AD22" s="1269" t="n">
        <v>0.749216311987554</v>
      </c>
      <c r="AE22" s="1269" t="n">
        <v>0.917103445557347</v>
      </c>
      <c r="AF22" s="1276"/>
      <c r="AG22" s="1270" t="n">
        <v>-92.226288229202</v>
      </c>
      <c r="AH22" s="1270" t="n">
        <v>22.4083660330905</v>
      </c>
      <c r="AI22" s="1271" t="n">
        <v>-1.10927003043966</v>
      </c>
    </row>
    <row r="23" customFormat="false" ht="20.1" hidden="false" customHeight="true" outlineLevel="0" collapsed="false">
      <c r="A23" s="1272" t="s">
        <v>523</v>
      </c>
      <c r="B23" s="1273" t="n">
        <v>3.84045788924495</v>
      </c>
      <c r="C23" s="1273" t="n">
        <v>3.61901398889615</v>
      </c>
      <c r="D23" s="1273" t="n">
        <v>3.53976103654635</v>
      </c>
      <c r="E23" s="1273" t="n">
        <v>3.31736237382342</v>
      </c>
      <c r="F23" s="1273" t="n">
        <v>3.21988716213408</v>
      </c>
      <c r="G23" s="1273" t="n">
        <v>3.05962335798417</v>
      </c>
      <c r="H23" s="1273" t="n">
        <v>3.21268845997358</v>
      </c>
      <c r="I23" s="1273" t="n">
        <v>3.2387292085112</v>
      </c>
      <c r="J23" s="1273" t="n">
        <v>3.16760986872788</v>
      </c>
      <c r="K23" s="1273" t="n">
        <v>3.11250020256774</v>
      </c>
      <c r="L23" s="1273" t="n">
        <v>2.99183806643967</v>
      </c>
      <c r="M23" s="1273" t="n">
        <v>2.96883769190905</v>
      </c>
      <c r="N23" s="1273" t="n">
        <v>2.96521252772441</v>
      </c>
      <c r="O23" s="1273" t="n">
        <v>3.00240752321339</v>
      </c>
      <c r="P23" s="1273" t="n">
        <v>2.92769323921125</v>
      </c>
      <c r="Q23" s="1273" t="n">
        <v>2.95329649590391</v>
      </c>
      <c r="R23" s="1273" t="n">
        <v>3.06864178688916</v>
      </c>
      <c r="S23" s="1273" t="n">
        <v>2.98834188470916</v>
      </c>
      <c r="T23" s="1273" t="n">
        <v>2.94440262921152</v>
      </c>
      <c r="U23" s="1273" t="n">
        <v>2.57487585287005</v>
      </c>
      <c r="V23" s="1273" t="n">
        <v>2.58130773481189</v>
      </c>
      <c r="W23" s="1273" t="n">
        <v>2.67258805672484</v>
      </c>
      <c r="X23" s="1273" t="n">
        <v>2.65705088140108</v>
      </c>
      <c r="Y23" s="1273" t="n">
        <v>2.68878837822738</v>
      </c>
      <c r="Z23" s="1273" t="n">
        <v>2.47824945112461</v>
      </c>
      <c r="AA23" s="1273" t="n">
        <v>2.37371401333112</v>
      </c>
      <c r="AB23" s="1273" t="n">
        <v>2.34380330060194</v>
      </c>
      <c r="AC23" s="1273" t="n">
        <v>2.26692224886899</v>
      </c>
      <c r="AD23" s="1273" t="n">
        <v>2.00764306494594</v>
      </c>
      <c r="AE23" s="1273" t="n">
        <v>1.99575222888534</v>
      </c>
      <c r="AF23" s="1273"/>
      <c r="AG23" s="1265" t="n">
        <v>-48.0334822971405</v>
      </c>
      <c r="AH23" s="1265" t="n">
        <v>-0.592278391922193</v>
      </c>
      <c r="AI23" s="1266" t="n">
        <v>-0.285430544943083</v>
      </c>
    </row>
    <row r="24" customFormat="false" ht="20.1" hidden="false" customHeight="true" outlineLevel="0" collapsed="false">
      <c r="A24" s="1272" t="s">
        <v>524</v>
      </c>
      <c r="B24" s="1274" t="n">
        <v>59.6947138879148</v>
      </c>
      <c r="C24" s="1274" t="n">
        <v>55.8777564285853</v>
      </c>
      <c r="D24" s="1274" t="n">
        <v>53.1376722024232</v>
      </c>
      <c r="E24" s="1274" t="n">
        <v>53.59924383054</v>
      </c>
      <c r="F24" s="1274" t="n">
        <v>56.2378140551486</v>
      </c>
      <c r="G24" s="1274" t="n">
        <v>55.7883710556744</v>
      </c>
      <c r="H24" s="1274" t="n">
        <v>53.6330497818602</v>
      </c>
      <c r="I24" s="1274" t="n">
        <v>56.3410839965033</v>
      </c>
      <c r="J24" s="1274" t="n">
        <v>54.8188206134584</v>
      </c>
      <c r="K24" s="1274" t="n">
        <v>52.5195989523374</v>
      </c>
      <c r="L24" s="1274" t="n">
        <v>57.4956307688928</v>
      </c>
      <c r="M24" s="1274" t="n">
        <v>51.5275056466942</v>
      </c>
      <c r="N24" s="1274" t="n">
        <v>49.6293169639952</v>
      </c>
      <c r="O24" s="1274" t="n">
        <v>54.0313140248787</v>
      </c>
      <c r="P24" s="1274" t="n">
        <v>54.1941484651389</v>
      </c>
      <c r="Q24" s="1274" t="n">
        <v>52.2481162235243</v>
      </c>
      <c r="R24" s="1274" t="n">
        <v>52.6629365589477</v>
      </c>
      <c r="S24" s="1274" t="n">
        <v>51.2251633556032</v>
      </c>
      <c r="T24" s="1274" t="n">
        <v>48.8441112493354</v>
      </c>
      <c r="U24" s="1274" t="n">
        <v>40.6263953883238</v>
      </c>
      <c r="V24" s="1274" t="n">
        <v>45.9564756324743</v>
      </c>
      <c r="W24" s="1274" t="n">
        <v>46.0983598649344</v>
      </c>
      <c r="X24" s="1274" t="n">
        <v>45.2956041110801</v>
      </c>
      <c r="Y24" s="1274" t="n">
        <v>44.9895629722611</v>
      </c>
      <c r="Z24" s="1274" t="n">
        <v>44.9268669479034</v>
      </c>
      <c r="AA24" s="1274" t="n">
        <v>43.4704740606315</v>
      </c>
      <c r="AB24" s="1274" t="n">
        <v>45.2608122181525</v>
      </c>
      <c r="AC24" s="1274" t="n">
        <v>49.0693187837031</v>
      </c>
      <c r="AD24" s="1274" t="n">
        <v>47.0602160947803</v>
      </c>
      <c r="AE24" s="1274" t="n">
        <v>45.9240180017606</v>
      </c>
      <c r="AF24" s="1274"/>
      <c r="AG24" s="1265" t="n">
        <v>-23.0685348656007</v>
      </c>
      <c r="AH24" s="1265" t="n">
        <v>-2.41434950220246</v>
      </c>
      <c r="AI24" s="1266" t="n">
        <v>-0.114456380393349</v>
      </c>
    </row>
    <row r="25" customFormat="false" ht="20.1" hidden="false" customHeight="true" outlineLevel="0" collapsed="false">
      <c r="A25" s="1272" t="s">
        <v>525</v>
      </c>
      <c r="B25" s="1273" t="n">
        <v>3.19202902463594</v>
      </c>
      <c r="C25" s="1273" t="n">
        <v>2.89747108866444</v>
      </c>
      <c r="D25" s="1273" t="n">
        <v>2.69533632538658</v>
      </c>
      <c r="E25" s="1273" t="n">
        <v>2.33886242201275</v>
      </c>
      <c r="F25" s="1273" t="n">
        <v>2.17660189756098</v>
      </c>
      <c r="G25" s="1273" t="n">
        <v>2.1280915512594</v>
      </c>
      <c r="H25" s="1273" t="n">
        <v>2.25664528869555</v>
      </c>
      <c r="I25" s="1273" t="n">
        <v>2.35688975697695</v>
      </c>
      <c r="J25" s="1273" t="n">
        <v>2.48393101644164</v>
      </c>
      <c r="K25" s="1273" t="n">
        <v>2.64495238891404</v>
      </c>
      <c r="L25" s="1273" t="n">
        <v>2.65550920676748</v>
      </c>
      <c r="M25" s="1273" t="n">
        <v>2.66727126407263</v>
      </c>
      <c r="N25" s="1273" t="n">
        <v>2.55324406375905</v>
      </c>
      <c r="O25" s="1273" t="n">
        <v>2.53174438465953</v>
      </c>
      <c r="P25" s="1273" t="n">
        <v>2.42898100088538</v>
      </c>
      <c r="Q25" s="1273" t="n">
        <v>2.37753447744543</v>
      </c>
      <c r="R25" s="1273" t="n">
        <v>2.35572931602607</v>
      </c>
      <c r="S25" s="1273" t="n">
        <v>2.40792666817597</v>
      </c>
      <c r="T25" s="1273" t="n">
        <v>2.50049329936336</v>
      </c>
      <c r="U25" s="1273" t="n">
        <v>2.46599162485326</v>
      </c>
      <c r="V25" s="1273" t="n">
        <v>2.51699098966439</v>
      </c>
      <c r="W25" s="1273" t="n">
        <v>2.5113956528901</v>
      </c>
      <c r="X25" s="1273" t="n">
        <v>2.63590467464994</v>
      </c>
      <c r="Y25" s="1273" t="n">
        <v>2.73736847190606</v>
      </c>
      <c r="Z25" s="1273" t="n">
        <v>2.90318374503553</v>
      </c>
      <c r="AA25" s="1273" t="n">
        <v>2.92795661762838</v>
      </c>
      <c r="AB25" s="1273" t="n">
        <v>2.92262897439914</v>
      </c>
      <c r="AC25" s="1273" t="n">
        <v>2.87023419910001</v>
      </c>
      <c r="AD25" s="1273" t="n">
        <v>2.855397832868</v>
      </c>
      <c r="AE25" s="1273" t="n">
        <v>2.8210990845086</v>
      </c>
      <c r="AF25" s="1273"/>
      <c r="AG25" s="1265" t="n">
        <v>-11.6205064949133</v>
      </c>
      <c r="AH25" s="1265" t="n">
        <v>-1.20118982947288</v>
      </c>
      <c r="AI25" s="1266" t="n">
        <v>-0.0539287794825754</v>
      </c>
    </row>
    <row r="26" customFormat="false" ht="20.1" hidden="false" customHeight="true" outlineLevel="0" collapsed="false">
      <c r="A26" s="1277" t="s">
        <v>526</v>
      </c>
      <c r="B26" s="1278" t="n">
        <v>22.3066031787128</v>
      </c>
      <c r="C26" s="1278" t="n">
        <v>-29.4325820904967</v>
      </c>
      <c r="D26" s="1278" t="n">
        <v>-36.1839140968782</v>
      </c>
      <c r="E26" s="1278" t="n">
        <v>-35.7428383985385</v>
      </c>
      <c r="F26" s="1278" t="n">
        <v>-28.5448324144338</v>
      </c>
      <c r="G26" s="1278" t="n">
        <v>-36.2709906594196</v>
      </c>
      <c r="H26" s="1278" t="n">
        <v>-30.632426345592</v>
      </c>
      <c r="I26" s="1278" t="n">
        <v>-30.9355014245651</v>
      </c>
      <c r="J26" s="1278" t="n">
        <v>-31.8333537287211</v>
      </c>
      <c r="K26" s="1278" t="n">
        <v>-33.5561417040755</v>
      </c>
      <c r="L26" s="1278" t="n">
        <v>-23.0911806439393</v>
      </c>
      <c r="M26" s="1278" t="n">
        <v>-26.7069906129311</v>
      </c>
      <c r="N26" s="1278" t="n">
        <v>0.778990489837363</v>
      </c>
      <c r="O26" s="1278" t="n">
        <v>0.374326050568155</v>
      </c>
      <c r="P26" s="1278" t="n">
        <v>-1.61448130575691</v>
      </c>
      <c r="Q26" s="1278" t="n">
        <v>-2.98266338553738</v>
      </c>
      <c r="R26" s="1278" t="n">
        <v>-5.91518755215366</v>
      </c>
      <c r="S26" s="1278" t="n">
        <v>-2.23147433555016</v>
      </c>
      <c r="T26" s="1278" t="n">
        <v>-13.1065336582713</v>
      </c>
      <c r="U26" s="1278" t="n">
        <v>-20.3084751161161</v>
      </c>
      <c r="V26" s="1278" t="n">
        <v>-12.83756288991</v>
      </c>
      <c r="W26" s="1278" t="n">
        <v>-12.0259909822723</v>
      </c>
      <c r="X26" s="1278" t="n">
        <v>-20.923910290729</v>
      </c>
      <c r="Y26" s="1278" t="n">
        <v>-20.6860080359348</v>
      </c>
      <c r="Z26" s="1278" t="n">
        <v>-24.2591427758339</v>
      </c>
      <c r="AA26" s="1278" t="n">
        <v>-22.5922405872694</v>
      </c>
      <c r="AB26" s="1278" t="n">
        <v>-23.3276125689216</v>
      </c>
      <c r="AC26" s="1278" t="n">
        <v>-23.8194490721965</v>
      </c>
      <c r="AD26" s="1278" t="n">
        <v>-21.6941517531915</v>
      </c>
      <c r="AE26" s="1278" t="n">
        <v>-19.8051905931594</v>
      </c>
      <c r="AF26" s="1278"/>
      <c r="AG26" s="1279" t="n">
        <v>-188.786223677747</v>
      </c>
      <c r="AH26" s="1279" t="n">
        <v>-8.70723677755333</v>
      </c>
      <c r="AI26" s="1280" t="n">
        <v>-199.948075194421</v>
      </c>
    </row>
    <row r="27" customFormat="false" ht="20.1" hidden="false" customHeight="true" outlineLevel="0" collapsed="false">
      <c r="A27" s="1246"/>
      <c r="B27" s="1247"/>
      <c r="C27" s="1247"/>
      <c r="D27" s="1247"/>
      <c r="E27" s="1247"/>
      <c r="F27" s="1247"/>
      <c r="G27" s="1247"/>
      <c r="H27" s="1247"/>
      <c r="I27" s="1248"/>
      <c r="J27" s="1247"/>
      <c r="K27" s="1247"/>
      <c r="L27" s="1247"/>
      <c r="M27" s="1247"/>
      <c r="N27" s="1247"/>
      <c r="O27" s="1247"/>
      <c r="P27" s="802"/>
      <c r="Q27" s="802"/>
      <c r="R27" s="802"/>
      <c r="S27" s="802"/>
      <c r="T27" s="802"/>
      <c r="U27" s="802"/>
      <c r="V27" s="802"/>
      <c r="W27" s="802"/>
      <c r="X27" s="802"/>
      <c r="Y27" s="802"/>
      <c r="Z27" s="802"/>
    </row>
    <row r="28" customFormat="false" ht="20.1" hidden="false" customHeight="true" outlineLevel="0" collapsed="false">
      <c r="A28" s="1281" t="s">
        <v>527</v>
      </c>
      <c r="B28" s="1282"/>
      <c r="C28" s="1282"/>
      <c r="D28" s="1282"/>
      <c r="E28" s="1282"/>
      <c r="F28" s="1282"/>
      <c r="G28" s="1282"/>
      <c r="H28" s="1282"/>
      <c r="I28" s="1283"/>
      <c r="J28" s="1282"/>
      <c r="K28" s="1282"/>
      <c r="L28" s="1282"/>
      <c r="M28" s="1282"/>
      <c r="N28" s="1282"/>
      <c r="O28" s="1282"/>
      <c r="P28" s="802"/>
      <c r="Q28" s="802"/>
      <c r="R28" s="802"/>
      <c r="S28" s="802"/>
      <c r="T28" s="802"/>
      <c r="U28" s="802"/>
      <c r="V28" s="802"/>
      <c r="W28" s="802"/>
      <c r="X28" s="802"/>
      <c r="Y28" s="802"/>
      <c r="Z28" s="802"/>
    </row>
    <row r="29" customFormat="false" ht="20.1" hidden="false" customHeight="true" outlineLevel="0" collapsed="false">
      <c r="A29" s="1284" t="s">
        <v>528</v>
      </c>
      <c r="B29" s="1285" t="n">
        <v>18.3362127323231</v>
      </c>
      <c r="C29" s="1285" t="n">
        <v>17.2113114405632</v>
      </c>
      <c r="D29" s="1285" t="n">
        <v>17.3365170294258</v>
      </c>
      <c r="E29" s="1285" t="n">
        <v>19.8293050565832</v>
      </c>
      <c r="F29" s="1285" t="n">
        <v>19.9083884033221</v>
      </c>
      <c r="G29" s="1285" t="n">
        <v>20.5019934628232</v>
      </c>
      <c r="H29" s="1285" t="n">
        <v>21.2768553371227</v>
      </c>
      <c r="I29" s="1285" t="n">
        <v>22.2481603026784</v>
      </c>
      <c r="J29" s="1285" t="n">
        <v>22.1376711883809</v>
      </c>
      <c r="K29" s="1285" t="n">
        <v>23.6123878886704</v>
      </c>
      <c r="L29" s="1285" t="n">
        <v>25.1025170523461</v>
      </c>
      <c r="M29" s="1285" t="n">
        <v>24.7140983547663</v>
      </c>
      <c r="N29" s="1285" t="n">
        <v>25.0349268611383</v>
      </c>
      <c r="O29" s="1285" t="n">
        <v>26.1618939046765</v>
      </c>
      <c r="P29" s="1285" t="n">
        <v>27.2288105900205</v>
      </c>
      <c r="Q29" s="1285" t="n">
        <v>29.8796502696762</v>
      </c>
      <c r="R29" s="1285" t="n">
        <v>31.3904711552825</v>
      </c>
      <c r="S29" s="1285" t="n">
        <v>33.9087110746891</v>
      </c>
      <c r="T29" s="1285" t="n">
        <v>33.8687002102611</v>
      </c>
      <c r="U29" s="1285" t="n">
        <v>32.3462944103346</v>
      </c>
      <c r="V29" s="1285" t="n">
        <v>32.4057379828614</v>
      </c>
      <c r="W29" s="1285" t="n">
        <v>31.3521680303775</v>
      </c>
      <c r="X29" s="1285" t="n">
        <v>32.4554647503865</v>
      </c>
      <c r="Y29" s="1285" t="n">
        <v>32.0846486347911</v>
      </c>
      <c r="Z29" s="1285" t="n">
        <v>31.1107408856193</v>
      </c>
      <c r="AA29" s="1285" t="n">
        <v>31.6936304604113</v>
      </c>
      <c r="AB29" s="1285" t="n">
        <v>34.6579573222749</v>
      </c>
      <c r="AC29" s="1285" t="n">
        <v>35.4818111686289</v>
      </c>
      <c r="AD29" s="1285" t="n">
        <v>34.1549261526663</v>
      </c>
      <c r="AE29" s="1285" t="n">
        <v>33.1098955468486</v>
      </c>
      <c r="AF29" s="1286"/>
      <c r="AG29" s="1287" t="n">
        <v>80.5710701015293</v>
      </c>
      <c r="AH29" s="1288" t="n">
        <v>-3.05967754445322</v>
      </c>
      <c r="AI29" s="1289" t="n">
        <v>2.05867764417474</v>
      </c>
    </row>
    <row r="30" customFormat="false" ht="20.1" hidden="false" customHeight="true" outlineLevel="0" collapsed="false">
      <c r="A30" s="1290" t="s">
        <v>529</v>
      </c>
      <c r="B30" s="1291" t="n">
        <v>11.9219336935462</v>
      </c>
      <c r="C30" s="1291" t="n">
        <v>11.8155347400749</v>
      </c>
      <c r="D30" s="1291" t="n">
        <v>12.9371365775979</v>
      </c>
      <c r="E30" s="1291" t="n">
        <v>13.8687276469326</v>
      </c>
      <c r="F30" s="1291" t="n">
        <v>14.4963951385197</v>
      </c>
      <c r="G30" s="1291" t="n">
        <v>15.0461816550849</v>
      </c>
      <c r="H30" s="1291" t="n">
        <v>15.8260170822528</v>
      </c>
      <c r="I30" s="1291" t="n">
        <v>16.3441822036251</v>
      </c>
      <c r="J30" s="1291" t="n">
        <v>16.8064173433705</v>
      </c>
      <c r="K30" s="1291" t="n">
        <v>18.1107524411732</v>
      </c>
      <c r="L30" s="1291" t="n">
        <v>19.2192910821655</v>
      </c>
      <c r="M30" s="1291" t="n">
        <v>18.7705013781191</v>
      </c>
      <c r="N30" s="1291" t="n">
        <v>18.6284363561387</v>
      </c>
      <c r="O30" s="1291" t="n">
        <v>18.9786817572718</v>
      </c>
      <c r="P30" s="1291" t="n">
        <v>19.6721241272485</v>
      </c>
      <c r="Q30" s="1291" t="n">
        <v>22.7612458523472</v>
      </c>
      <c r="R30" s="1291" t="n">
        <v>23.9716851580998</v>
      </c>
      <c r="S30" s="1291" t="n">
        <v>24.887095111595</v>
      </c>
      <c r="T30" s="1291" t="n">
        <v>25.1961104555143</v>
      </c>
      <c r="U30" s="1291" t="n">
        <v>24.4886729586589</v>
      </c>
      <c r="V30" s="1291" t="n">
        <v>24.2318890266192</v>
      </c>
      <c r="W30" s="1291" t="n">
        <v>23.2810868129382</v>
      </c>
      <c r="X30" s="1291" t="n">
        <v>25.0144616696155</v>
      </c>
      <c r="Y30" s="1291" t="n">
        <v>25.4468387440021</v>
      </c>
      <c r="Z30" s="1291" t="n">
        <v>24.5860447630608</v>
      </c>
      <c r="AA30" s="1291" t="n">
        <v>24.5555126362788</v>
      </c>
      <c r="AB30" s="1291" t="n">
        <v>26.4583155095468</v>
      </c>
      <c r="AC30" s="1291" t="n">
        <v>29.0243282245688</v>
      </c>
      <c r="AD30" s="1292" t="n">
        <v>29.876642428051</v>
      </c>
      <c r="AE30" s="1292" t="n">
        <v>29.6361655956892</v>
      </c>
      <c r="AF30" s="1293"/>
      <c r="AG30" s="1294" t="n">
        <v>148.585224154807</v>
      </c>
      <c r="AH30" s="1295" t="n">
        <v>-0.804899121248042</v>
      </c>
      <c r="AI30" s="1296" t="n">
        <v>3.18987341104089</v>
      </c>
    </row>
    <row r="31" customFormat="false" ht="20.1" hidden="false" customHeight="true" outlineLevel="0" collapsed="false">
      <c r="A31" s="1297" t="s">
        <v>530</v>
      </c>
      <c r="B31" s="1298" t="n">
        <v>6.41427903877687</v>
      </c>
      <c r="C31" s="1298" t="n">
        <v>5.39577670048825</v>
      </c>
      <c r="D31" s="1298" t="n">
        <v>4.39938045182787</v>
      </c>
      <c r="E31" s="1298" t="n">
        <v>5.96057740965059</v>
      </c>
      <c r="F31" s="1298" t="n">
        <v>5.41199326480237</v>
      </c>
      <c r="G31" s="1298" t="n">
        <v>5.45581180773834</v>
      </c>
      <c r="H31" s="1298" t="n">
        <v>5.45083825486991</v>
      </c>
      <c r="I31" s="1298" t="n">
        <v>5.90397809905332</v>
      </c>
      <c r="J31" s="1298" t="n">
        <v>5.33125384501034</v>
      </c>
      <c r="K31" s="1298" t="n">
        <v>5.50163544749724</v>
      </c>
      <c r="L31" s="1298" t="n">
        <v>5.88322597018063</v>
      </c>
      <c r="M31" s="1298" t="n">
        <v>5.9435969766472</v>
      </c>
      <c r="N31" s="1298" t="n">
        <v>6.40649050499961</v>
      </c>
      <c r="O31" s="1298" t="n">
        <v>7.18321214740471</v>
      </c>
      <c r="P31" s="1298" t="n">
        <v>7.55668646277194</v>
      </c>
      <c r="Q31" s="1298" t="n">
        <v>7.11840441732904</v>
      </c>
      <c r="R31" s="1298" t="n">
        <v>7.41878599718271</v>
      </c>
      <c r="S31" s="1298" t="n">
        <v>9.0216159630941</v>
      </c>
      <c r="T31" s="1298" t="n">
        <v>8.67258975474674</v>
      </c>
      <c r="U31" s="1298" t="n">
        <v>7.85762145167564</v>
      </c>
      <c r="V31" s="1298" t="n">
        <v>8.17384895624223</v>
      </c>
      <c r="W31" s="1298" t="n">
        <v>8.07108121743933</v>
      </c>
      <c r="X31" s="1298" t="n">
        <v>7.44100308077098</v>
      </c>
      <c r="Y31" s="1298" t="n">
        <v>6.63780989078906</v>
      </c>
      <c r="Z31" s="1298" t="n">
        <v>6.52469612255844</v>
      </c>
      <c r="AA31" s="1298" t="n">
        <v>7.1381178241325</v>
      </c>
      <c r="AB31" s="1298" t="n">
        <v>8.19964181272812</v>
      </c>
      <c r="AC31" s="1298" t="n">
        <v>6.45748294406009</v>
      </c>
      <c r="AD31" s="1299" t="n">
        <v>4.27828372461528</v>
      </c>
      <c r="AE31" s="1299" t="n">
        <v>3.47372995115937</v>
      </c>
      <c r="AF31" s="1300"/>
      <c r="AG31" s="1301" t="n">
        <v>-45.8437974063914</v>
      </c>
      <c r="AH31" s="1302" t="n">
        <v>-18.8055263569098</v>
      </c>
      <c r="AI31" s="1303" t="n">
        <v>-2.0926140689018</v>
      </c>
    </row>
    <row r="32" customFormat="false" ht="20.1" hidden="false" customHeight="true" outlineLevel="0" collapsed="false">
      <c r="A32" s="1281"/>
      <c r="B32" s="1304"/>
      <c r="C32" s="1304"/>
      <c r="D32" s="1304"/>
      <c r="E32" s="1304"/>
      <c r="F32" s="1304"/>
      <c r="G32" s="1304"/>
      <c r="H32" s="1304"/>
      <c r="I32" s="1304"/>
      <c r="J32" s="1304"/>
      <c r="K32" s="1304"/>
      <c r="L32" s="1304"/>
      <c r="M32" s="1304"/>
      <c r="N32" s="1304"/>
      <c r="O32" s="1304"/>
      <c r="P32" s="1304"/>
      <c r="Q32" s="1304"/>
      <c r="R32" s="1304"/>
      <c r="S32" s="1304"/>
      <c r="T32" s="1304"/>
      <c r="U32" s="1304"/>
      <c r="V32" s="1304"/>
      <c r="W32" s="1304"/>
      <c r="X32" s="1304"/>
      <c r="Y32" s="1304"/>
      <c r="Z32" s="1304"/>
      <c r="AA32" s="1304"/>
      <c r="AB32" s="1304"/>
      <c r="AC32" s="1304"/>
      <c r="AD32" s="1304"/>
      <c r="AE32" s="1304"/>
      <c r="AF32" s="1282"/>
    </row>
    <row r="33" customFormat="false" ht="20.1" hidden="false" customHeight="true" outlineLevel="0" collapsed="false">
      <c r="A33" s="1305" t="s">
        <v>531</v>
      </c>
      <c r="B33" s="1306" t="n">
        <v>22.8987176508563</v>
      </c>
      <c r="C33" s="1306" t="n">
        <v>22.6464704692255</v>
      </c>
      <c r="D33" s="1306" t="n">
        <v>22.8890361718026</v>
      </c>
      <c r="E33" s="1306" t="n">
        <v>23.2077572246943</v>
      </c>
      <c r="F33" s="1306" t="n">
        <v>23.3528689737736</v>
      </c>
      <c r="G33" s="1306" t="n">
        <v>22.5724702973178</v>
      </c>
      <c r="H33" s="1306" t="n">
        <v>23.1367436555958</v>
      </c>
      <c r="I33" s="1306" t="n">
        <v>30.5756496468992</v>
      </c>
      <c r="J33" s="1306" t="n">
        <v>32.7191170867047</v>
      </c>
      <c r="K33" s="1306" t="n">
        <v>34.4630776929913</v>
      </c>
      <c r="L33" s="1306" t="n">
        <v>35.820740904017</v>
      </c>
      <c r="M33" s="1306" t="n">
        <v>38.2223377986397</v>
      </c>
      <c r="N33" s="1306" t="n">
        <v>38.9266827066233</v>
      </c>
      <c r="O33" s="1306" t="n">
        <v>45.8510984194404</v>
      </c>
      <c r="P33" s="1306" t="n">
        <v>51.8746679660584</v>
      </c>
      <c r="Q33" s="1306" t="n">
        <v>58.4920640559468</v>
      </c>
      <c r="R33" s="1306" t="n">
        <v>71.020087238289</v>
      </c>
      <c r="S33" s="1306" t="n">
        <v>80.1942067002016</v>
      </c>
      <c r="T33" s="1306" t="n">
        <v>88.1460693404817</v>
      </c>
      <c r="U33" s="1306" t="n">
        <v>88.6037822309987</v>
      </c>
      <c r="V33" s="1306" t="n">
        <v>99.1237187665481</v>
      </c>
      <c r="W33" s="1306" t="n">
        <v>98.3241112405869</v>
      </c>
      <c r="X33" s="1306" t="n">
        <v>109.473740326022</v>
      </c>
      <c r="Y33" s="1306" t="n">
        <v>110.295224058615</v>
      </c>
      <c r="Z33" s="1306" t="n">
        <v>105.064072231289</v>
      </c>
      <c r="AA33" s="1306" t="n">
        <v>107.252746627142</v>
      </c>
      <c r="AB33" s="1306" t="n">
        <v>105.646902516166</v>
      </c>
      <c r="AC33" s="1306" t="n">
        <v>104.849908190377</v>
      </c>
      <c r="AD33" s="1306" t="n">
        <v>104.390207552898</v>
      </c>
      <c r="AE33" s="1306" t="n">
        <v>104.848037831693</v>
      </c>
      <c r="AF33" s="1307"/>
      <c r="AG33" s="1308" t="n">
        <v>357.877333702012</v>
      </c>
      <c r="AH33" s="1309" t="n">
        <v>0.438575887075331</v>
      </c>
      <c r="AI33" s="1310" t="n">
        <v>5.38637185591907</v>
      </c>
    </row>
    <row r="34" customFormat="false" ht="20.1" hidden="false" customHeight="true" outlineLevel="0" collapsed="false">
      <c r="A34" s="1281"/>
      <c r="B34" s="1282"/>
      <c r="C34" s="1282"/>
      <c r="D34" s="1282"/>
      <c r="E34" s="1282"/>
      <c r="F34" s="1282"/>
      <c r="G34" s="1282"/>
      <c r="H34" s="1282"/>
      <c r="I34" s="1283"/>
      <c r="J34" s="1282"/>
      <c r="K34" s="1282"/>
      <c r="L34" s="1282"/>
      <c r="M34" s="1282"/>
      <c r="N34" s="1282"/>
      <c r="O34" s="1282"/>
      <c r="P34" s="802"/>
      <c r="Q34" s="802"/>
      <c r="R34" s="802"/>
      <c r="S34" s="802"/>
      <c r="T34" s="802"/>
      <c r="U34" s="802"/>
      <c r="V34" s="802"/>
      <c r="W34" s="802"/>
      <c r="X34" s="802"/>
      <c r="Y34" s="802"/>
      <c r="Z34" s="802"/>
    </row>
    <row r="35" customFormat="false" ht="20.1" hidden="false" customHeight="true" outlineLevel="0" collapsed="false">
      <c r="A35" s="1249" t="s">
        <v>532</v>
      </c>
      <c r="B35" s="1282"/>
      <c r="C35" s="1282"/>
      <c r="D35" s="1282"/>
      <c r="E35" s="1282"/>
      <c r="F35" s="1282"/>
      <c r="G35" s="1282"/>
      <c r="H35" s="1282"/>
      <c r="I35" s="1282"/>
      <c r="J35" s="1282"/>
      <c r="K35" s="1282"/>
      <c r="L35" s="1282"/>
      <c r="M35" s="1282"/>
      <c r="N35" s="1282"/>
      <c r="O35" s="1282"/>
      <c r="P35" s="1311"/>
      <c r="Q35" s="802"/>
      <c r="R35" s="802"/>
      <c r="S35" s="802"/>
      <c r="T35" s="802"/>
      <c r="U35" s="802"/>
      <c r="V35" s="802"/>
      <c r="W35" s="802"/>
      <c r="X35" s="802"/>
      <c r="Y35" s="802"/>
      <c r="Z35" s="802"/>
    </row>
    <row r="36" customFormat="false" ht="20.1" hidden="false" customHeight="true" outlineLevel="0" collapsed="false">
      <c r="A36" s="1251" t="s">
        <v>511</v>
      </c>
      <c r="B36" s="1312" t="n">
        <v>2853.64208926424</v>
      </c>
      <c r="C36" s="1312" t="n">
        <v>2630.42223126916</v>
      </c>
      <c r="D36" s="1312" t="n">
        <v>2483.23357644911</v>
      </c>
      <c r="E36" s="1312" t="n">
        <v>2382.26225548893</v>
      </c>
      <c r="F36" s="1312" t="n">
        <v>2255.17564848748</v>
      </c>
      <c r="G36" s="1312" t="n">
        <v>2198.23006340913</v>
      </c>
      <c r="H36" s="1312" t="n">
        <v>2115.75053857663</v>
      </c>
      <c r="I36" s="1312" t="n">
        <v>2042.55543352507</v>
      </c>
      <c r="J36" s="1312" t="n">
        <v>2016.13582631841</v>
      </c>
      <c r="K36" s="1312" t="n">
        <v>1982.39829608989</v>
      </c>
      <c r="L36" s="1312" t="n">
        <v>1907.02979512604</v>
      </c>
      <c r="M36" s="1312" t="n">
        <v>1849.80093045229</v>
      </c>
      <c r="N36" s="1312" t="n">
        <v>1788.12821245658</v>
      </c>
      <c r="O36" s="1312" t="n">
        <v>1742.04518440195</v>
      </c>
      <c r="P36" s="1312" t="n">
        <v>1693.94139698867</v>
      </c>
      <c r="Q36" s="1312" t="n">
        <v>1642.35455057104</v>
      </c>
      <c r="R36" s="1312" t="n">
        <v>1652.48356218533</v>
      </c>
      <c r="S36" s="1312" t="n">
        <v>1607.78716345276</v>
      </c>
      <c r="T36" s="1312" t="n">
        <v>1544.87684635329</v>
      </c>
      <c r="U36" s="1312" t="n">
        <v>1454.97966735533</v>
      </c>
      <c r="V36" s="1312" t="n">
        <v>1470.46637689903</v>
      </c>
      <c r="W36" s="1312" t="n">
        <v>1443.74658745963</v>
      </c>
      <c r="X36" s="1312" t="n">
        <v>1434.75433766176</v>
      </c>
      <c r="Y36" s="1312" t="n">
        <v>1434.28113877422</v>
      </c>
      <c r="Z36" s="1312" t="n">
        <v>1389.38044702824</v>
      </c>
      <c r="AA36" s="1312" t="n">
        <v>1361.78753090289</v>
      </c>
      <c r="AB36" s="1312" t="n">
        <v>1338.15970308228</v>
      </c>
      <c r="AC36" s="1312" t="n">
        <v>1289.12491163958</v>
      </c>
      <c r="AD36" s="1313" t="n">
        <v>1207.0031256502</v>
      </c>
      <c r="AE36" s="1313" t="n">
        <v>1133.4423776121</v>
      </c>
    </row>
    <row r="37" customFormat="false" ht="20.1" hidden="false" customHeight="true" outlineLevel="0" collapsed="false">
      <c r="A37" s="1314" t="s">
        <v>533</v>
      </c>
      <c r="B37" s="1315" t="n">
        <v>2605.47334921894</v>
      </c>
      <c r="C37" s="1315" t="n">
        <v>2402.45195516028</v>
      </c>
      <c r="D37" s="1315" t="n">
        <v>2260.27672298547</v>
      </c>
      <c r="E37" s="1315" t="n">
        <v>2170.36281405066</v>
      </c>
      <c r="F37" s="1315" t="n">
        <v>2046.2909164042</v>
      </c>
      <c r="G37" s="1315" t="n">
        <v>1984.52399359643</v>
      </c>
      <c r="H37" s="1315" t="n">
        <v>1904.97924284999</v>
      </c>
      <c r="I37" s="1315" t="n">
        <v>1833.01075366497</v>
      </c>
      <c r="J37" s="1315" t="n">
        <v>1806.48930061087</v>
      </c>
      <c r="K37" s="1315" t="n">
        <v>1771.01778661572</v>
      </c>
      <c r="L37" s="1315" t="n">
        <v>1664.5631030092</v>
      </c>
      <c r="M37" s="1315" t="n">
        <v>1618.3673363147</v>
      </c>
      <c r="N37" s="1315" t="n">
        <v>1562.3853048586</v>
      </c>
      <c r="O37" s="1315" t="n">
        <v>1516.67315674993</v>
      </c>
      <c r="P37" s="1315" t="n">
        <v>1465.94773808222</v>
      </c>
      <c r="Q37" s="1315" t="n">
        <v>1417.79191682232</v>
      </c>
      <c r="R37" s="1315" t="n">
        <v>1430.2684472364</v>
      </c>
      <c r="S37" s="1315" t="n">
        <v>1381.22075071553</v>
      </c>
      <c r="T37" s="1315" t="n">
        <v>1329.41369569904</v>
      </c>
      <c r="U37" s="1315" t="n">
        <v>1255.32541680156</v>
      </c>
      <c r="V37" s="1315" t="n">
        <v>1262.6452012977</v>
      </c>
      <c r="W37" s="1315" t="n">
        <v>1231.67942551328</v>
      </c>
      <c r="X37" s="1315" t="n">
        <v>1223.16831986213</v>
      </c>
      <c r="Y37" s="1315" t="n">
        <v>1222.48592246799</v>
      </c>
      <c r="Z37" s="1315" t="n">
        <v>1173.78997628838</v>
      </c>
      <c r="AA37" s="1315" t="n">
        <v>1147.36546174873</v>
      </c>
      <c r="AB37" s="1315" t="n">
        <v>1125.2427759233</v>
      </c>
      <c r="AC37" s="1315" t="n">
        <v>1077.78865631663</v>
      </c>
      <c r="AD37" s="1316" t="n">
        <v>1003.66951313499</v>
      </c>
      <c r="AE37" s="1317" t="n">
        <v>935.623150867966</v>
      </c>
    </row>
    <row r="38" customFormat="false" ht="20.1" hidden="false" customHeight="true" outlineLevel="0" collapsed="false">
      <c r="A38" s="1272" t="s">
        <v>534</v>
      </c>
      <c r="B38" s="1318" t="n">
        <v>1305.61996492578</v>
      </c>
      <c r="C38" s="1318" t="n">
        <v>1254.86189123841</v>
      </c>
      <c r="D38" s="1318" t="n">
        <v>1253.41554850526</v>
      </c>
      <c r="E38" s="1318" t="n">
        <v>1235.64240354906</v>
      </c>
      <c r="F38" s="1318" t="n">
        <v>1181.41772420329</v>
      </c>
      <c r="G38" s="1318" t="n">
        <v>1156.33638106958</v>
      </c>
      <c r="H38" s="1318" t="n">
        <v>1092.50430878475</v>
      </c>
      <c r="I38" s="1318" t="n">
        <v>1057.41038459383</v>
      </c>
      <c r="J38" s="1318" t="n">
        <v>1053.56285031639</v>
      </c>
      <c r="K38" s="1318" t="n">
        <v>1059.10706992684</v>
      </c>
      <c r="L38" s="1318" t="n">
        <v>999.655605573267</v>
      </c>
      <c r="M38" s="1318" t="n">
        <v>949.39216625722</v>
      </c>
      <c r="N38" s="1318" t="n">
        <v>910.103487798549</v>
      </c>
      <c r="O38" s="1318" t="n">
        <v>849.36140917898</v>
      </c>
      <c r="P38" s="1318" t="n">
        <v>839.675741319888</v>
      </c>
      <c r="Q38" s="1318" t="n">
        <v>797.701869241108</v>
      </c>
      <c r="R38" s="1318" t="n">
        <v>802.571062493218</v>
      </c>
      <c r="S38" s="1318" t="n">
        <v>757.804845511806</v>
      </c>
      <c r="T38" s="1318" t="n">
        <v>700.351373384895</v>
      </c>
      <c r="U38" s="1318" t="n">
        <v>659.115612534477</v>
      </c>
      <c r="V38" s="1318" t="n">
        <v>649.591738001645</v>
      </c>
      <c r="W38" s="1318" t="n">
        <v>636.316082669458</v>
      </c>
      <c r="X38" s="1318" t="n">
        <v>620.807315158191</v>
      </c>
      <c r="Y38" s="1318" t="n">
        <v>619.903814302584</v>
      </c>
      <c r="Z38" s="1318" t="n">
        <v>600.793017097759</v>
      </c>
      <c r="AA38" s="1318" t="n">
        <v>579.187130181137</v>
      </c>
      <c r="AB38" s="1318" t="n">
        <v>556.612024352507</v>
      </c>
      <c r="AC38" s="1318" t="n">
        <v>528.122747686005</v>
      </c>
      <c r="AD38" s="1319" t="n">
        <v>473.29751845765</v>
      </c>
      <c r="AE38" s="1320" t="n">
        <v>439.927531976513</v>
      </c>
    </row>
    <row r="39" customFormat="false" ht="20.1" hidden="false" customHeight="true" outlineLevel="0" collapsed="false">
      <c r="A39" s="1272" t="s">
        <v>535</v>
      </c>
      <c r="B39" s="1318" t="n">
        <v>120.012176255226</v>
      </c>
      <c r="C39" s="1318" t="n">
        <v>110.52507339904</v>
      </c>
      <c r="D39" s="1318" t="n">
        <v>111.412667168911</v>
      </c>
      <c r="E39" s="1318" t="n">
        <v>111.087462442524</v>
      </c>
      <c r="F39" s="1318" t="n">
        <v>107.360599643551</v>
      </c>
      <c r="G39" s="1318" t="n">
        <v>99.4882799989155</v>
      </c>
      <c r="H39" s="1318" t="n">
        <v>94.1909507135979</v>
      </c>
      <c r="I39" s="1318" t="n">
        <v>86.6209803703105</v>
      </c>
      <c r="J39" s="1318" t="n">
        <v>86.9945858963467</v>
      </c>
      <c r="K39" s="1318" t="n">
        <v>80.9142431805299</v>
      </c>
      <c r="L39" s="1318" t="n">
        <v>80.4611273171316</v>
      </c>
      <c r="M39" s="1318" t="n">
        <v>76.8512642660855</v>
      </c>
      <c r="N39" s="1318" t="n">
        <v>73.236650016818</v>
      </c>
      <c r="O39" s="1318" t="n">
        <v>73.0538998612205</v>
      </c>
      <c r="P39" s="1318" t="n">
        <v>70.1336087712017</v>
      </c>
      <c r="Q39" s="1318" t="n">
        <v>67.3867339849681</v>
      </c>
      <c r="R39" s="1318" t="n">
        <v>63.7600116564839</v>
      </c>
      <c r="S39" s="1318" t="n">
        <v>63.4641616195133</v>
      </c>
      <c r="T39" s="1318" t="n">
        <v>62.7852105078459</v>
      </c>
      <c r="U39" s="1318" t="n">
        <v>58.999040406739</v>
      </c>
      <c r="V39" s="1318" t="n">
        <v>56.5566799791287</v>
      </c>
      <c r="W39" s="1318" t="n">
        <v>56.5682721813869</v>
      </c>
      <c r="X39" s="1318" t="n">
        <v>54.2761154360361</v>
      </c>
      <c r="Y39" s="1318" t="n">
        <v>53.7400701293607</v>
      </c>
      <c r="Z39" s="1318" t="n">
        <v>52.3300148186438</v>
      </c>
      <c r="AA39" s="1318" t="n">
        <v>49.3950907898499</v>
      </c>
      <c r="AB39" s="1318" t="n">
        <v>51.0375337620814</v>
      </c>
      <c r="AC39" s="1318" t="n">
        <v>47.6161096783538</v>
      </c>
      <c r="AD39" s="1319" t="n">
        <v>47.2898509463687</v>
      </c>
      <c r="AE39" s="1320" t="n">
        <v>44.41368213087</v>
      </c>
    </row>
    <row r="40" customFormat="false" ht="20.1" hidden="false" customHeight="true" outlineLevel="0" collapsed="false">
      <c r="A40" s="1272" t="s">
        <v>536</v>
      </c>
      <c r="B40" s="1318" t="n">
        <v>90.349589961633</v>
      </c>
      <c r="C40" s="1318" t="n">
        <v>91.0737002786292</v>
      </c>
      <c r="D40" s="1318" t="n">
        <v>85.1656242401258</v>
      </c>
      <c r="E40" s="1318" t="n">
        <v>91.57807674154</v>
      </c>
      <c r="F40" s="1318" t="n">
        <v>87.7194531216565</v>
      </c>
      <c r="G40" s="1318" t="n">
        <v>87.5072417016385</v>
      </c>
      <c r="H40" s="1318" t="n">
        <v>94.4949425227552</v>
      </c>
      <c r="I40" s="1318" t="n">
        <v>93.2394995737912</v>
      </c>
      <c r="J40" s="1318" t="n">
        <v>88.1371198769065</v>
      </c>
      <c r="K40" s="1318" t="n">
        <v>79.6243485226439</v>
      </c>
      <c r="L40" s="1318" t="n">
        <v>76.9273578778996</v>
      </c>
      <c r="M40" s="1318" t="n">
        <v>84.537985770241</v>
      </c>
      <c r="N40" s="1318" t="n">
        <v>76.9166989914799</v>
      </c>
      <c r="O40" s="1318" t="n">
        <v>76.0960313347694</v>
      </c>
      <c r="P40" s="1318" t="n">
        <v>69.4791246532723</v>
      </c>
      <c r="Q40" s="1318" t="n">
        <v>67.0354284958595</v>
      </c>
      <c r="R40" s="1318" t="n">
        <v>70.8338532395243</v>
      </c>
      <c r="S40" s="1318" t="n">
        <v>57.1910373479245</v>
      </c>
      <c r="T40" s="1318" t="n">
        <v>69.9827882145321</v>
      </c>
      <c r="U40" s="1318" t="n">
        <v>62.9077810847656</v>
      </c>
      <c r="V40" s="1318" t="n">
        <v>68.305460146035</v>
      </c>
      <c r="W40" s="1318" t="n">
        <v>59.4592198583295</v>
      </c>
      <c r="X40" s="1318" t="n">
        <v>64.0521524840422</v>
      </c>
      <c r="Y40" s="1318" t="n">
        <v>67.6039650724642</v>
      </c>
      <c r="Z40" s="1318" t="n">
        <v>55.2574618556797</v>
      </c>
      <c r="AA40" s="1318" t="n">
        <v>57.3028792106166</v>
      </c>
      <c r="AB40" s="1318" t="n">
        <v>56.2464382518171</v>
      </c>
      <c r="AC40" s="1318" t="n">
        <v>56.1470309784395</v>
      </c>
      <c r="AD40" s="1319" t="n">
        <v>54.981629819943</v>
      </c>
      <c r="AE40" s="1320" t="n">
        <v>57.4328273026352</v>
      </c>
    </row>
    <row r="41" customFormat="false" ht="20.1" hidden="false" customHeight="true" outlineLevel="0" collapsed="false">
      <c r="A41" s="1272" t="s">
        <v>518</v>
      </c>
      <c r="B41" s="1318" t="n">
        <v>58.9561179936571</v>
      </c>
      <c r="C41" s="1318" t="n">
        <v>57.4091105057094</v>
      </c>
      <c r="D41" s="1318" t="n">
        <v>49.7489151354096</v>
      </c>
      <c r="E41" s="1318" t="n">
        <v>47.7852020547235</v>
      </c>
      <c r="F41" s="1318" t="n">
        <v>43.8332035307376</v>
      </c>
      <c r="G41" s="1318" t="n">
        <v>45.5802402897953</v>
      </c>
      <c r="H41" s="1318" t="n">
        <v>51.8618737921318</v>
      </c>
      <c r="I41" s="1318" t="n">
        <v>46.3094845229708</v>
      </c>
      <c r="J41" s="1318" t="n">
        <v>44.7960985804725</v>
      </c>
      <c r="K41" s="1318" t="n">
        <v>42.1449323727515</v>
      </c>
      <c r="L41" s="1318" t="n">
        <v>39.7946059787174</v>
      </c>
      <c r="M41" s="1318" t="n">
        <v>43.3616982804337</v>
      </c>
      <c r="N41" s="1318" t="n">
        <v>41.1829124175837</v>
      </c>
      <c r="O41" s="1318" t="n">
        <v>36.2139964463261</v>
      </c>
      <c r="P41" s="1318" t="n">
        <v>35.084921749708</v>
      </c>
      <c r="Q41" s="1318" t="n">
        <v>34.4733775923199</v>
      </c>
      <c r="R41" s="1318" t="n">
        <v>37.6341064535473</v>
      </c>
      <c r="S41" s="1318" t="n">
        <v>31.6078834672067</v>
      </c>
      <c r="T41" s="1318" t="n">
        <v>35.9815603220971</v>
      </c>
      <c r="U41" s="1318" t="n">
        <v>33.6615507087144</v>
      </c>
      <c r="V41" s="1318" t="n">
        <v>35.4111919754457</v>
      </c>
      <c r="W41" s="1318" t="n">
        <v>31.026659802639</v>
      </c>
      <c r="X41" s="1318" t="n">
        <v>30.0338755565488</v>
      </c>
      <c r="Y41" s="1318" t="n">
        <v>31.7970543818078</v>
      </c>
      <c r="Z41" s="1318" t="n">
        <v>28.926111973847</v>
      </c>
      <c r="AA41" s="1318" t="n">
        <v>29.9151146832569</v>
      </c>
      <c r="AB41" s="1318" t="n">
        <v>29.5636878703932</v>
      </c>
      <c r="AC41" s="1318" t="n">
        <v>29.2603254603687</v>
      </c>
      <c r="AD41" s="1319" t="n">
        <v>26.746483093102</v>
      </c>
      <c r="AE41" s="1320" t="n">
        <v>28.6119788285189</v>
      </c>
    </row>
    <row r="42" customFormat="false" ht="20.1" hidden="false" customHeight="true" outlineLevel="0" collapsed="false">
      <c r="A42" s="1272" t="s">
        <v>519</v>
      </c>
      <c r="B42" s="1318" t="n">
        <v>310.204476401907</v>
      </c>
      <c r="C42" s="1318" t="n">
        <v>259.658266266066</v>
      </c>
      <c r="D42" s="1318" t="n">
        <v>218.900776180908</v>
      </c>
      <c r="E42" s="1318" t="n">
        <v>193.711634757454</v>
      </c>
      <c r="F42" s="1318" t="n">
        <v>177.848161861565</v>
      </c>
      <c r="G42" s="1318" t="n">
        <v>183.919933092675</v>
      </c>
      <c r="H42" s="1318" t="n">
        <v>175.201316144779</v>
      </c>
      <c r="I42" s="1318" t="n">
        <v>182.129397057699</v>
      </c>
      <c r="J42" s="1318" t="n">
        <v>176.014344468952</v>
      </c>
      <c r="K42" s="1318" t="n">
        <v>173.798422103738</v>
      </c>
      <c r="L42" s="1318" t="n">
        <v>137.266176832117</v>
      </c>
      <c r="M42" s="1318" t="n">
        <v>131.357586088252</v>
      </c>
      <c r="N42" s="1318" t="n">
        <v>127.333684737064</v>
      </c>
      <c r="O42" s="1318" t="n">
        <v>127.712506128237</v>
      </c>
      <c r="P42" s="1318" t="n">
        <v>115.070956712983</v>
      </c>
      <c r="Q42" s="1318" t="n">
        <v>111.185998509745</v>
      </c>
      <c r="R42" s="1318" t="n">
        <v>113.070173748054</v>
      </c>
      <c r="S42" s="1318" t="n">
        <v>112.310605747785</v>
      </c>
      <c r="T42" s="1318" t="n">
        <v>114.011995152283</v>
      </c>
      <c r="U42" s="1318" t="n">
        <v>106.309992554008</v>
      </c>
      <c r="V42" s="1318" t="n">
        <v>111.305922690272</v>
      </c>
      <c r="W42" s="1318" t="n">
        <v>105.411502595164</v>
      </c>
      <c r="X42" s="1318" t="n">
        <v>97.7218741639483</v>
      </c>
      <c r="Y42" s="1318" t="n">
        <v>92.5329851144071</v>
      </c>
      <c r="Z42" s="1318" t="n">
        <v>91.7522695172845</v>
      </c>
      <c r="AA42" s="1318" t="n">
        <v>91.9416663229875</v>
      </c>
      <c r="AB42" s="1318" t="n">
        <v>95.3869984724451</v>
      </c>
      <c r="AC42" s="1318" t="n">
        <v>95.0115545119097</v>
      </c>
      <c r="AD42" s="1319" t="n">
        <v>89.4706486367823</v>
      </c>
      <c r="AE42" s="1320" t="n">
        <v>88.6643646418384</v>
      </c>
    </row>
    <row r="43" customFormat="false" ht="20.1" hidden="false" customHeight="true" outlineLevel="0" collapsed="false">
      <c r="A43" s="1272" t="s">
        <v>520</v>
      </c>
      <c r="B43" s="1318" t="n">
        <v>608.431840749599</v>
      </c>
      <c r="C43" s="1318" t="n">
        <v>538.4699709404</v>
      </c>
      <c r="D43" s="1318" t="n">
        <v>465.80181695642</v>
      </c>
      <c r="E43" s="1318" t="n">
        <v>415.837451194547</v>
      </c>
      <c r="F43" s="1318" t="n">
        <v>375.096056866107</v>
      </c>
      <c r="G43" s="1318" t="n">
        <v>337.448875916147</v>
      </c>
      <c r="H43" s="1318" t="n">
        <v>329.512269729987</v>
      </c>
      <c r="I43" s="1318" t="n">
        <v>301.851389945016</v>
      </c>
      <c r="J43" s="1318" t="n">
        <v>292.705079126369</v>
      </c>
      <c r="K43" s="1318" t="n">
        <v>274.006137011228</v>
      </c>
      <c r="L43" s="1318" t="n">
        <v>272.708324346935</v>
      </c>
      <c r="M43" s="1318" t="n">
        <v>277.669878871212</v>
      </c>
      <c r="N43" s="1318" t="n">
        <v>279.535045209899</v>
      </c>
      <c r="O43" s="1318" t="n">
        <v>303.336552485793</v>
      </c>
      <c r="P43" s="1318" t="n">
        <v>287.494065788057</v>
      </c>
      <c r="Q43" s="1318" t="n">
        <v>288.329170889505</v>
      </c>
      <c r="R43" s="1318" t="n">
        <v>292.799779227353</v>
      </c>
      <c r="S43" s="1318" t="n">
        <v>309.35462642408</v>
      </c>
      <c r="T43" s="1318" t="n">
        <v>298.983317233527</v>
      </c>
      <c r="U43" s="1318" t="n">
        <v>287.323514873614</v>
      </c>
      <c r="V43" s="1318" t="n">
        <v>295.922068892796</v>
      </c>
      <c r="W43" s="1318" t="n">
        <v>298.553993987352</v>
      </c>
      <c r="X43" s="1318" t="n">
        <v>314.227012161468</v>
      </c>
      <c r="Y43" s="1318" t="n">
        <v>314.619573950626</v>
      </c>
      <c r="Z43" s="1318" t="n">
        <v>302.184980697426</v>
      </c>
      <c r="AA43" s="1318" t="n">
        <v>296.4806339589</v>
      </c>
      <c r="AB43" s="1318" t="n">
        <v>292.45585649012</v>
      </c>
      <c r="AC43" s="1318" t="n">
        <v>278.452314610159</v>
      </c>
      <c r="AD43" s="1319" t="n">
        <v>270.94799245646</v>
      </c>
      <c r="AE43" s="1320" t="n">
        <v>237.579250493376</v>
      </c>
    </row>
    <row r="44" customFormat="false" ht="20.1" hidden="false" customHeight="true" outlineLevel="0" collapsed="false">
      <c r="A44" s="1272" t="s">
        <v>537</v>
      </c>
      <c r="B44" s="1318" t="n">
        <v>56.2307072765272</v>
      </c>
      <c r="C44" s="1318" t="n">
        <v>54.210147087297</v>
      </c>
      <c r="D44" s="1318" t="n">
        <v>43.4484834431066</v>
      </c>
      <c r="E44" s="1318" t="n">
        <v>45.1703038113737</v>
      </c>
      <c r="F44" s="1318" t="n">
        <v>44.0758578796629</v>
      </c>
      <c r="G44" s="1318" t="n">
        <v>46.1946365640288</v>
      </c>
      <c r="H44" s="1318" t="n">
        <v>47.5729911141279</v>
      </c>
      <c r="I44" s="1318" t="n">
        <v>46.3077333529055</v>
      </c>
      <c r="J44" s="1318" t="n">
        <v>45.232680928083</v>
      </c>
      <c r="K44" s="1318" t="n">
        <v>45.5747823685869</v>
      </c>
      <c r="L44" s="1318" t="n">
        <v>43.5049179437162</v>
      </c>
      <c r="M44" s="1318" t="n">
        <v>41.8196635519411</v>
      </c>
      <c r="N44" s="1318" t="n">
        <v>41.0714601713233</v>
      </c>
      <c r="O44" s="1318" t="n">
        <v>39.5685636945111</v>
      </c>
      <c r="P44" s="1318" t="n">
        <v>39.3037643938898</v>
      </c>
      <c r="Q44" s="1318" t="n">
        <v>38.4582342183477</v>
      </c>
      <c r="R44" s="1318" t="n">
        <v>39.0156053550275</v>
      </c>
      <c r="S44" s="1318" t="n">
        <v>39.9410232228021</v>
      </c>
      <c r="T44" s="1318" t="n">
        <v>38.333973213468</v>
      </c>
      <c r="U44" s="1318" t="n">
        <v>38.2674004995552</v>
      </c>
      <c r="V44" s="1318" t="n">
        <v>37.1353949635498</v>
      </c>
      <c r="W44" s="1318" t="n">
        <v>36.4018543515331</v>
      </c>
      <c r="X44" s="1318" t="n">
        <v>34.6905924892609</v>
      </c>
      <c r="Y44" s="1318" t="n">
        <v>35.2728684598673</v>
      </c>
      <c r="Z44" s="1318" t="n">
        <v>35.6293675065456</v>
      </c>
      <c r="AA44" s="1318" t="n">
        <v>36.5374057168172</v>
      </c>
      <c r="AB44" s="1318" t="n">
        <v>37.4962823792679</v>
      </c>
      <c r="AC44" s="1318" t="n">
        <v>37.7134130553303</v>
      </c>
      <c r="AD44" s="1319" t="n">
        <v>36.0350516242175</v>
      </c>
      <c r="AE44" s="1320" t="n">
        <v>33.4636775813558</v>
      </c>
    </row>
    <row r="45" customFormat="false" ht="20.1" hidden="false" customHeight="true" outlineLevel="0" collapsed="false">
      <c r="A45" s="1272" t="s">
        <v>522</v>
      </c>
      <c r="B45" s="1318" t="n">
        <v>47.0921792911311</v>
      </c>
      <c r="C45" s="1318" t="n">
        <v>28.9326177942343</v>
      </c>
      <c r="D45" s="1318" t="n">
        <v>25.8890600178979</v>
      </c>
      <c r="E45" s="1318" t="n">
        <v>22.6491377271532</v>
      </c>
      <c r="F45" s="1318" t="n">
        <v>22.1146885355753</v>
      </c>
      <c r="G45" s="1318" t="n">
        <v>22.953106789362</v>
      </c>
      <c r="H45" s="1318" t="n">
        <v>14.2349809940221</v>
      </c>
      <c r="I45" s="1318" t="n">
        <v>13.9320847370415</v>
      </c>
      <c r="J45" s="1318" t="n">
        <v>14.2468345119318</v>
      </c>
      <c r="K45" s="1318" t="n">
        <v>11.788790505557</v>
      </c>
      <c r="L45" s="1318" t="n">
        <v>10.4595852994949</v>
      </c>
      <c r="M45" s="1318" t="n">
        <v>10.116716356102</v>
      </c>
      <c r="N45" s="1318" t="n">
        <v>10.1629584995366</v>
      </c>
      <c r="O45" s="1318" t="n">
        <v>8.79255266791397</v>
      </c>
      <c r="P45" s="1318" t="n">
        <v>7.50854981415733</v>
      </c>
      <c r="Q45" s="1318" t="n">
        <v>10.9760119911466</v>
      </c>
      <c r="R45" s="1318" t="n">
        <v>8.43477753821385</v>
      </c>
      <c r="S45" s="1318" t="n">
        <v>7.33633310129003</v>
      </c>
      <c r="T45" s="1318" t="n">
        <v>6.8044209275132</v>
      </c>
      <c r="U45" s="1318" t="n">
        <v>6.69879785725688</v>
      </c>
      <c r="V45" s="1318" t="n">
        <v>6.46588410168028</v>
      </c>
      <c r="W45" s="1318" t="n">
        <v>5.91131322491533</v>
      </c>
      <c r="X45" s="1318" t="n">
        <v>5.42599723270824</v>
      </c>
      <c r="Y45" s="1318" t="n">
        <v>5.10266687385771</v>
      </c>
      <c r="Z45" s="1318" t="n">
        <v>5.00150423895299</v>
      </c>
      <c r="AA45" s="1318" t="n">
        <v>4.6159921366817</v>
      </c>
      <c r="AB45" s="1318" t="n">
        <v>4.53590675150679</v>
      </c>
      <c r="AC45" s="1318" t="n">
        <v>3.60601006782065</v>
      </c>
      <c r="AD45" s="1319" t="n">
        <v>3.11708296018242</v>
      </c>
      <c r="AE45" s="1320" t="n">
        <v>3.73961542630603</v>
      </c>
    </row>
    <row r="46" customFormat="false" ht="20.1" hidden="false" customHeight="true" outlineLevel="0" collapsed="false">
      <c r="A46" s="1272" t="s">
        <v>538</v>
      </c>
      <c r="B46" s="1318" t="n">
        <v>106.372142657229</v>
      </c>
      <c r="C46" s="1318" t="n">
        <v>98.2868767326608</v>
      </c>
      <c r="D46" s="1318" t="n">
        <v>95.3030291424985</v>
      </c>
      <c r="E46" s="1318" t="n">
        <v>91.0164821218256</v>
      </c>
      <c r="F46" s="1318" t="n">
        <v>92.1453716081155</v>
      </c>
      <c r="G46" s="1318" t="n">
        <v>97.2879257102926</v>
      </c>
      <c r="H46" s="1318" t="n">
        <v>92.0726445153656</v>
      </c>
      <c r="I46" s="1318" t="n">
        <v>91.8350366275785</v>
      </c>
      <c r="J46" s="1318" t="n">
        <v>89.8709282550155</v>
      </c>
      <c r="K46" s="1318" t="n">
        <v>88.6591011228634</v>
      </c>
      <c r="L46" s="1318" t="n">
        <v>119.393560544499</v>
      </c>
      <c r="M46" s="1318" t="n">
        <v>109.05479174799</v>
      </c>
      <c r="N46" s="1318" t="n">
        <v>107.577199601382</v>
      </c>
      <c r="O46" s="1318" t="n">
        <v>107.654590607835</v>
      </c>
      <c r="P46" s="1318" t="n">
        <v>111.362718565947</v>
      </c>
      <c r="Q46" s="1318" t="n">
        <v>106.711957843945</v>
      </c>
      <c r="R46" s="1318" t="n">
        <v>107.22007129409</v>
      </c>
      <c r="S46" s="1318" t="n">
        <v>109.68533575943</v>
      </c>
      <c r="T46" s="1318" t="n">
        <v>100.972043096134</v>
      </c>
      <c r="U46" s="1318" t="n">
        <v>84.048600964311</v>
      </c>
      <c r="V46" s="1318" t="n">
        <v>91.3342241912044</v>
      </c>
      <c r="W46" s="1318" t="n">
        <v>92.6088580030715</v>
      </c>
      <c r="X46" s="1318" t="n">
        <v>89.6448554036722</v>
      </c>
      <c r="Y46" s="1318" t="n">
        <v>88.9450495268105</v>
      </c>
      <c r="Z46" s="1318" t="n">
        <v>89.2158186200174</v>
      </c>
      <c r="AA46" s="1318" t="n">
        <v>86.9457386045339</v>
      </c>
      <c r="AB46" s="1318" t="n">
        <v>85.9852894290315</v>
      </c>
      <c r="AC46" s="1318" t="n">
        <v>89.2238459151544</v>
      </c>
      <c r="AD46" s="1319" t="n">
        <v>86.8167239948402</v>
      </c>
      <c r="AE46" s="1320" t="n">
        <v>84.757227138979</v>
      </c>
    </row>
    <row r="47" customFormat="false" ht="20.1" hidden="false" customHeight="true" outlineLevel="0" collapsed="false">
      <c r="A47" s="1321" t="s">
        <v>539</v>
      </c>
      <c r="B47" s="1318" t="n">
        <v>8.57629636348</v>
      </c>
      <c r="C47" s="1318" t="n">
        <v>7.31117765049445</v>
      </c>
      <c r="D47" s="1318" t="n">
        <v>6.49383133743009</v>
      </c>
      <c r="E47" s="1318" t="n">
        <v>6.90114177229058</v>
      </c>
      <c r="F47" s="1318" t="n">
        <v>6.82517076205742</v>
      </c>
      <c r="G47" s="1318" t="n">
        <v>5.09529817428722</v>
      </c>
      <c r="H47" s="1318" t="n">
        <v>5.40560905384336</v>
      </c>
      <c r="I47" s="1318" t="n">
        <v>5.20979951140136</v>
      </c>
      <c r="J47" s="1318" t="n">
        <v>4.79970690542005</v>
      </c>
      <c r="K47" s="1318" t="n">
        <v>4.05906062384848</v>
      </c>
      <c r="L47" s="1318" t="n">
        <v>3.78540183992129</v>
      </c>
      <c r="M47" s="1318" t="n">
        <v>3.26037687321007</v>
      </c>
      <c r="N47" s="1318" t="n">
        <v>2.84240701634549</v>
      </c>
      <c r="O47" s="1318" t="n">
        <v>2.53764495217714</v>
      </c>
      <c r="P47" s="1318" t="n">
        <v>2.1970048790668</v>
      </c>
      <c r="Q47" s="1318" t="n">
        <v>2.24509189932356</v>
      </c>
      <c r="R47" s="1318" t="n">
        <v>2.14907752497269</v>
      </c>
      <c r="S47" s="1318" t="n">
        <v>2.21023427312044</v>
      </c>
      <c r="T47" s="1318" t="n">
        <v>2.17905674287711</v>
      </c>
      <c r="U47" s="1318" t="n">
        <v>2.04172628243155</v>
      </c>
      <c r="V47" s="1318" t="n">
        <v>1.95086054714569</v>
      </c>
      <c r="W47" s="1318" t="n">
        <v>2.0305268424988</v>
      </c>
      <c r="X47" s="1318" t="n">
        <v>1.93338517993075</v>
      </c>
      <c r="Y47" s="1318" t="n">
        <v>1.91292418301574</v>
      </c>
      <c r="Z47" s="1318" t="n">
        <v>1.91524858223882</v>
      </c>
      <c r="AA47" s="1318" t="n">
        <v>1.98954874848596</v>
      </c>
      <c r="AB47" s="1318" t="n">
        <v>1.90804759315903</v>
      </c>
      <c r="AC47" s="1318" t="n">
        <v>1.85915026824381</v>
      </c>
      <c r="AD47" s="1319" t="n">
        <v>1.78325514028755</v>
      </c>
      <c r="AE47" s="1320" t="n">
        <v>1.79022248655224</v>
      </c>
    </row>
    <row r="48" customFormat="false" ht="20.1" hidden="false" customHeight="true" outlineLevel="0" collapsed="false">
      <c r="A48" s="1272" t="s">
        <v>540</v>
      </c>
      <c r="B48" s="1318" t="n">
        <v>141.268655654056</v>
      </c>
      <c r="C48" s="1318" t="n">
        <v>129.143030676225</v>
      </c>
      <c r="D48" s="1318" t="n">
        <v>127.113531530129</v>
      </c>
      <c r="E48" s="1318" t="n">
        <v>120.263021034473</v>
      </c>
      <c r="F48" s="1318" t="n">
        <v>116.101480102165</v>
      </c>
      <c r="G48" s="1318" t="n">
        <v>115.78416433842</v>
      </c>
      <c r="H48" s="1318" t="n">
        <v>118.053852406246</v>
      </c>
      <c r="I48" s="1318" t="n">
        <v>117.073575411542</v>
      </c>
      <c r="J48" s="1318" t="n">
        <v>119.13280259053</v>
      </c>
      <c r="K48" s="1318" t="n">
        <v>122.081649498268</v>
      </c>
      <c r="L48" s="1318" t="n">
        <v>122.445091028333</v>
      </c>
      <c r="M48" s="1318" t="n">
        <v>121.750460729593</v>
      </c>
      <c r="N48" s="1318" t="n">
        <v>117.530300220573</v>
      </c>
      <c r="O48" s="1318" t="n">
        <v>117.060360652197</v>
      </c>
      <c r="P48" s="1318" t="n">
        <v>115.974160957469</v>
      </c>
      <c r="Q48" s="1318" t="n">
        <v>117.207269780796</v>
      </c>
      <c r="R48" s="1318" t="n">
        <v>114.354451614876</v>
      </c>
      <c r="S48" s="1318" t="n">
        <v>116.235212371821</v>
      </c>
      <c r="T48" s="1318" t="n">
        <v>113.830908586147</v>
      </c>
      <c r="U48" s="1318" t="n">
        <v>114.93754300143</v>
      </c>
      <c r="V48" s="1318" t="n">
        <v>115.80782530613</v>
      </c>
      <c r="W48" s="1318" t="n">
        <v>118.758558623296</v>
      </c>
      <c r="X48" s="1318" t="n">
        <v>121.238459459963</v>
      </c>
      <c r="Y48" s="1318" t="n">
        <v>122.135464227418</v>
      </c>
      <c r="Z48" s="1318" t="n">
        <v>125.626730951869</v>
      </c>
      <c r="AA48" s="1318" t="n">
        <v>126.691973265639</v>
      </c>
      <c r="AB48" s="1318" t="n">
        <v>126.161330427706</v>
      </c>
      <c r="AC48" s="1318" t="n">
        <v>121.326512485543</v>
      </c>
      <c r="AD48" s="1319" t="n">
        <v>115.687106284864</v>
      </c>
      <c r="AE48" s="1320" t="n">
        <v>112.235939477157</v>
      </c>
    </row>
    <row r="49" customFormat="false" ht="20.1" hidden="false" customHeight="true" outlineLevel="0" collapsed="false">
      <c r="A49" s="1277" t="s">
        <v>541</v>
      </c>
      <c r="B49" s="1322" t="n">
        <v>0.527941734014104</v>
      </c>
      <c r="C49" s="1322" t="n">
        <v>0.540368699994971</v>
      </c>
      <c r="D49" s="1322" t="n">
        <v>0.540292791008508</v>
      </c>
      <c r="E49" s="1322" t="n">
        <v>0.619938281967571</v>
      </c>
      <c r="F49" s="1322" t="n">
        <v>0.637880372997193</v>
      </c>
      <c r="G49" s="1322" t="n">
        <v>0.633979763986642</v>
      </c>
      <c r="H49" s="1322" t="n">
        <v>0.644798805022428</v>
      </c>
      <c r="I49" s="1322" t="n">
        <v>0.63606782098363</v>
      </c>
      <c r="J49" s="1322" t="n">
        <v>0.642794861990317</v>
      </c>
      <c r="K49" s="1322" t="n">
        <v>0.639758853033932</v>
      </c>
      <c r="L49" s="1322" t="n">
        <v>0.628040544005882</v>
      </c>
      <c r="M49" s="1322" t="n">
        <v>0.628341660011927</v>
      </c>
      <c r="N49" s="1322" t="n">
        <v>0.635407776031145</v>
      </c>
      <c r="O49" s="1322" t="n">
        <v>0.657076391989334</v>
      </c>
      <c r="P49" s="1322" t="n">
        <v>0.656779383026897</v>
      </c>
      <c r="Q49" s="1322" t="n">
        <v>0.643406123973436</v>
      </c>
      <c r="R49" s="1322" t="n">
        <v>0.640592039970486</v>
      </c>
      <c r="S49" s="1322" t="n">
        <v>0.645864605982335</v>
      </c>
      <c r="T49" s="1322" t="n">
        <v>0.660198971975052</v>
      </c>
      <c r="U49" s="1322" t="n">
        <v>0.668106588028573</v>
      </c>
      <c r="V49" s="1322" t="n">
        <v>0.679126103997778</v>
      </c>
      <c r="W49" s="1322" t="n">
        <v>0.699745319984009</v>
      </c>
      <c r="X49" s="1322" t="n">
        <v>0.702702935992062</v>
      </c>
      <c r="Y49" s="1322" t="n">
        <v>0.714702551998899</v>
      </c>
      <c r="Z49" s="1322" t="n">
        <v>0.74792116797234</v>
      </c>
      <c r="AA49" s="1322" t="n">
        <v>0.784357283981421</v>
      </c>
      <c r="AB49" s="1322" t="n">
        <v>0.77030730225</v>
      </c>
      <c r="AC49" s="1322" t="n">
        <v>0.78589692225</v>
      </c>
      <c r="AD49" s="1323" t="n">
        <v>0.8297822355</v>
      </c>
      <c r="AE49" s="1324" t="n">
        <v>0.826060128</v>
      </c>
    </row>
    <row r="50" customFormat="false" ht="20.1" hidden="false" customHeight="true" outlineLevel="0" collapsed="false">
      <c r="A50" s="1246"/>
      <c r="B50" s="1247"/>
      <c r="C50" s="1247"/>
      <c r="D50" s="1247"/>
      <c r="E50" s="1247"/>
      <c r="F50" s="1247"/>
      <c r="G50" s="1247"/>
      <c r="H50" s="1247"/>
      <c r="I50" s="1247"/>
      <c r="J50" s="1247"/>
      <c r="K50" s="1247"/>
      <c r="L50" s="1247"/>
      <c r="M50" s="1247"/>
      <c r="N50" s="1247"/>
      <c r="O50" s="1247"/>
      <c r="P50" s="1247"/>
      <c r="Q50" s="1247"/>
      <c r="R50" s="1247"/>
      <c r="S50" s="1247"/>
      <c r="T50" s="1325"/>
      <c r="U50" s="1325"/>
      <c r="V50" s="1325"/>
      <c r="W50" s="1325"/>
      <c r="X50" s="1325"/>
      <c r="Y50" s="1326"/>
      <c r="Z50" s="1325"/>
      <c r="AD50" s="716"/>
    </row>
    <row r="51" customFormat="false" ht="20.1" hidden="false" customHeight="true" outlineLevel="0" collapsed="false">
      <c r="A51" s="1249" t="s">
        <v>542</v>
      </c>
      <c r="B51" s="1282"/>
      <c r="C51" s="1282"/>
      <c r="D51" s="1282"/>
      <c r="E51" s="1282"/>
      <c r="F51" s="1282"/>
      <c r="G51" s="1282"/>
      <c r="H51" s="1282"/>
      <c r="I51" s="1282"/>
      <c r="J51" s="1282"/>
      <c r="K51" s="1282"/>
      <c r="L51" s="1282"/>
      <c r="M51" s="1282"/>
      <c r="N51" s="1282"/>
      <c r="O51" s="1282"/>
      <c r="P51" s="1282"/>
      <c r="Q51" s="1282"/>
      <c r="R51" s="1282"/>
      <c r="S51" s="1282"/>
      <c r="T51" s="1325"/>
      <c r="U51" s="1325"/>
      <c r="V51" s="1325"/>
      <c r="W51" s="1325"/>
      <c r="X51" s="1325"/>
      <c r="Y51" s="1326"/>
      <c r="Z51" s="1325"/>
    </row>
    <row r="52" customFormat="false" ht="20.1" hidden="false" customHeight="true" outlineLevel="0" collapsed="false">
      <c r="A52" s="1251" t="s">
        <v>511</v>
      </c>
      <c r="B52" s="1312" t="n">
        <v>5474.59014730892</v>
      </c>
      <c r="C52" s="1312" t="n">
        <v>3976.46571862394</v>
      </c>
      <c r="D52" s="1312" t="n">
        <v>3247.46840954447</v>
      </c>
      <c r="E52" s="1312" t="n">
        <v>2911.47018616121</v>
      </c>
      <c r="F52" s="1312" t="n">
        <v>2425.44093288245</v>
      </c>
      <c r="G52" s="1312" t="n">
        <v>1751.53487577456</v>
      </c>
      <c r="H52" s="1312" t="n">
        <v>1484.23076178427</v>
      </c>
      <c r="I52" s="1312" t="n">
        <v>1233.63234444638</v>
      </c>
      <c r="J52" s="1312" t="n">
        <v>987.162862461898</v>
      </c>
      <c r="K52" s="1312" t="n">
        <v>806.600368816074</v>
      </c>
      <c r="L52" s="1312" t="n">
        <v>650.831234544993</v>
      </c>
      <c r="M52" s="1312" t="n">
        <v>629.636847240098</v>
      </c>
      <c r="N52" s="1312" t="n">
        <v>566.502518276052</v>
      </c>
      <c r="O52" s="1312" t="n">
        <v>539.09583769528</v>
      </c>
      <c r="P52" s="1312" t="n">
        <v>497.592732890853</v>
      </c>
      <c r="Q52" s="1312" t="n">
        <v>477.46264652664</v>
      </c>
      <c r="R52" s="1312" t="n">
        <v>475.817157303817</v>
      </c>
      <c r="S52" s="1312" t="n">
        <v>459.083118081946</v>
      </c>
      <c r="T52" s="1312" t="n">
        <v>453.901640441872</v>
      </c>
      <c r="U52" s="1312" t="n">
        <v>395.677940105993</v>
      </c>
      <c r="V52" s="1312" t="n">
        <v>405.337835028495</v>
      </c>
      <c r="W52" s="1312" t="n">
        <v>389.217238737651</v>
      </c>
      <c r="X52" s="1312" t="n">
        <v>371.790391113375</v>
      </c>
      <c r="Y52" s="1312" t="n">
        <v>360.363906142199</v>
      </c>
      <c r="Z52" s="1312" t="n">
        <v>339.133578036619</v>
      </c>
      <c r="AA52" s="1312" t="n">
        <v>335.846437787422</v>
      </c>
      <c r="AB52" s="1312" t="n">
        <v>311.344472359491</v>
      </c>
      <c r="AC52" s="1312" t="n">
        <v>302.669533601376</v>
      </c>
      <c r="AD52" s="1312" t="n">
        <v>291.5415099777</v>
      </c>
      <c r="AE52" s="1327" t="n">
        <v>263.308961273025</v>
      </c>
    </row>
    <row r="53" customFormat="false" ht="20.1" hidden="false" customHeight="true" outlineLevel="0" collapsed="false">
      <c r="A53" s="1314" t="s">
        <v>533</v>
      </c>
      <c r="B53" s="1328" t="n">
        <v>5298.09662222026</v>
      </c>
      <c r="C53" s="1315" t="n">
        <v>3901.24918336493</v>
      </c>
      <c r="D53" s="1315" t="n">
        <v>3176.57941591223</v>
      </c>
      <c r="E53" s="1315" t="n">
        <v>2845.89431465243</v>
      </c>
      <c r="F53" s="1315" t="n">
        <v>2359.73016606568</v>
      </c>
      <c r="G53" s="1315" t="n">
        <v>1680.49164924423</v>
      </c>
      <c r="H53" s="1315" t="n">
        <v>1417.00554644153</v>
      </c>
      <c r="I53" s="1315" t="n">
        <v>1164.50878782212</v>
      </c>
      <c r="J53" s="1315" t="n">
        <v>916.274203031943</v>
      </c>
      <c r="K53" s="1315" t="n">
        <v>735.050276957065</v>
      </c>
      <c r="L53" s="1315" t="n">
        <v>545.472752383539</v>
      </c>
      <c r="M53" s="1315" t="n">
        <v>530.931261494554</v>
      </c>
      <c r="N53" s="1315" t="n">
        <v>471.408019962429</v>
      </c>
      <c r="O53" s="1315" t="n">
        <v>444.464120766282</v>
      </c>
      <c r="P53" s="1315" t="n">
        <v>402.31964503827</v>
      </c>
      <c r="Q53" s="1315" t="n">
        <v>384.262299396503</v>
      </c>
      <c r="R53" s="1315" t="n">
        <v>383.534625815042</v>
      </c>
      <c r="S53" s="1315" t="n">
        <v>366.509690506185</v>
      </c>
      <c r="T53" s="1315" t="n">
        <v>365.267764716925</v>
      </c>
      <c r="U53" s="1315" t="n">
        <v>325.155856944586</v>
      </c>
      <c r="V53" s="1315" t="n">
        <v>326.066625349348</v>
      </c>
      <c r="W53" s="1315" t="n">
        <v>309.200050089707</v>
      </c>
      <c r="X53" s="1315" t="n">
        <v>295.889227643937</v>
      </c>
      <c r="Y53" s="1315" t="n">
        <v>285.046071717843</v>
      </c>
      <c r="Z53" s="1315" t="n">
        <v>266.112642771967</v>
      </c>
      <c r="AA53" s="1315" t="n">
        <v>263.804276676639</v>
      </c>
      <c r="AB53" s="1315" t="n">
        <v>241.9566355037</v>
      </c>
      <c r="AC53" s="1315" t="n">
        <v>231.352384829435</v>
      </c>
      <c r="AD53" s="1315" t="n">
        <v>221.834800937379</v>
      </c>
      <c r="AE53" s="1329" t="n">
        <v>195.272779546488</v>
      </c>
    </row>
    <row r="54" customFormat="false" ht="20.1" hidden="false" customHeight="true" outlineLevel="0" collapsed="false">
      <c r="A54" s="1272" t="s">
        <v>534</v>
      </c>
      <c r="B54" s="1274" t="n">
        <v>72.1804235960721</v>
      </c>
      <c r="C54" s="1318" t="n">
        <v>61.4114737639919</v>
      </c>
      <c r="D54" s="1318" t="n">
        <v>65.6924850183814</v>
      </c>
      <c r="E54" s="1318" t="n">
        <v>68.7470536518576</v>
      </c>
      <c r="F54" s="1318" t="n">
        <v>69.462528639017</v>
      </c>
      <c r="G54" s="1318" t="n">
        <v>69.3128806859411</v>
      </c>
      <c r="H54" s="1318" t="n">
        <v>37.8789519775345</v>
      </c>
      <c r="I54" s="1318" t="n">
        <v>29.159401007179</v>
      </c>
      <c r="J54" s="1318" t="n">
        <v>27.1830180321172</v>
      </c>
      <c r="K54" s="1318" t="n">
        <v>26.0036555115747</v>
      </c>
      <c r="L54" s="1318" t="n">
        <v>19.6738777214738</v>
      </c>
      <c r="M54" s="1318" t="n">
        <v>16.0353168023896</v>
      </c>
      <c r="N54" s="1318" t="n">
        <v>3.45230980970448</v>
      </c>
      <c r="O54" s="1318" t="n">
        <v>0.824955242760073</v>
      </c>
      <c r="P54" s="1318" t="n">
        <v>0.827867675961208</v>
      </c>
      <c r="Q54" s="1318" t="n">
        <v>0.801123142258149</v>
      </c>
      <c r="R54" s="1318" t="n">
        <v>0.804859802386824</v>
      </c>
      <c r="S54" s="1318" t="n">
        <v>0.794221837727012</v>
      </c>
      <c r="T54" s="1318" t="n">
        <v>0.782351601594192</v>
      </c>
      <c r="U54" s="1318" t="n">
        <v>0.776675018577822</v>
      </c>
      <c r="V54" s="1318" t="n">
        <v>0.783996928005062</v>
      </c>
      <c r="W54" s="1318" t="n">
        <v>0.79266034325839</v>
      </c>
      <c r="X54" s="1318" t="n">
        <v>0.786950035534099</v>
      </c>
      <c r="Y54" s="1318" t="n">
        <v>0.804343558258466</v>
      </c>
      <c r="Z54" s="1318" t="n">
        <v>0.811527160356886</v>
      </c>
      <c r="AA54" s="1318" t="n">
        <v>0.813563324422944</v>
      </c>
      <c r="AB54" s="1318" t="n">
        <v>0.829350430854074</v>
      </c>
      <c r="AC54" s="1318" t="n">
        <v>0.845116469111152</v>
      </c>
      <c r="AD54" s="1318" t="n">
        <v>0.81919416108458</v>
      </c>
      <c r="AE54" s="1330" t="n">
        <v>0.827644654125482</v>
      </c>
    </row>
    <row r="55" customFormat="false" ht="20.1" hidden="false" customHeight="true" outlineLevel="0" collapsed="false">
      <c r="A55" s="1272" t="s">
        <v>535</v>
      </c>
      <c r="B55" s="1274" t="n">
        <v>33.0173736921017</v>
      </c>
      <c r="C55" s="1318" t="n">
        <v>23.8607846139376</v>
      </c>
      <c r="D55" s="1318" t="n">
        <v>21.9088066327771</v>
      </c>
      <c r="E55" s="1318" t="n">
        <v>20.2332194965002</v>
      </c>
      <c r="F55" s="1318" t="n">
        <v>19.3603035754751</v>
      </c>
      <c r="G55" s="1318" t="n">
        <v>19.1928190974717</v>
      </c>
      <c r="H55" s="1318" t="n">
        <v>17.9426859846864</v>
      </c>
      <c r="I55" s="1318" t="n">
        <v>16.2324843199146</v>
      </c>
      <c r="J55" s="1318" t="n">
        <v>18.2363357450553</v>
      </c>
      <c r="K55" s="1318" t="n">
        <v>16.95984868265</v>
      </c>
      <c r="L55" s="1318" t="n">
        <v>15.7847567462069</v>
      </c>
      <c r="M55" s="1318" t="n">
        <v>15.4440756162122</v>
      </c>
      <c r="N55" s="1318" t="n">
        <v>15.5929382181308</v>
      </c>
      <c r="O55" s="1318" t="n">
        <v>15.8197419301487</v>
      </c>
      <c r="P55" s="1318" t="n">
        <v>14.0497771819832</v>
      </c>
      <c r="Q55" s="1318" t="n">
        <v>12.7893950856679</v>
      </c>
      <c r="R55" s="1318" t="n">
        <v>8.31983470366042</v>
      </c>
      <c r="S55" s="1318" t="n">
        <v>8.71840051085617</v>
      </c>
      <c r="T55" s="1318" t="n">
        <v>8.52591784435948</v>
      </c>
      <c r="U55" s="1318" t="n">
        <v>6.9671510183853</v>
      </c>
      <c r="V55" s="1318" t="n">
        <v>4.9136923401823</v>
      </c>
      <c r="W55" s="1318" t="n">
        <v>4.3027359358207</v>
      </c>
      <c r="X55" s="1318" t="n">
        <v>4.48923882631688</v>
      </c>
      <c r="Y55" s="1318" t="n">
        <v>4.41506717339441</v>
      </c>
      <c r="Z55" s="1318" t="n">
        <v>4.31342372004979</v>
      </c>
      <c r="AA55" s="1318" t="n">
        <v>1.30023372115602</v>
      </c>
      <c r="AB55" s="1318" t="n">
        <v>1.44167226680506</v>
      </c>
      <c r="AC55" s="1318" t="n">
        <v>1.42093534412858</v>
      </c>
      <c r="AD55" s="1318" t="n">
        <v>1.48388702024134</v>
      </c>
      <c r="AE55" s="1330" t="n">
        <v>1.42146658876575</v>
      </c>
    </row>
    <row r="56" customFormat="false" ht="20.1" hidden="false" customHeight="true" outlineLevel="0" collapsed="false">
      <c r="A56" s="1272" t="s">
        <v>517</v>
      </c>
      <c r="B56" s="1274" t="n">
        <v>607.821985676348</v>
      </c>
      <c r="C56" s="1318" t="n">
        <v>347.153819389142</v>
      </c>
      <c r="D56" s="1318" t="n">
        <v>243.281629361074</v>
      </c>
      <c r="E56" s="1318" t="n">
        <v>224.605017930312</v>
      </c>
      <c r="F56" s="1318" t="n">
        <v>185.000635973886</v>
      </c>
      <c r="G56" s="1318" t="n">
        <v>139.805616957235</v>
      </c>
      <c r="H56" s="1318" t="n">
        <v>139.766986960526</v>
      </c>
      <c r="I56" s="1318" t="n">
        <v>116.308053009835</v>
      </c>
      <c r="J56" s="1318" t="n">
        <v>98.0667795876877</v>
      </c>
      <c r="K56" s="1318" t="n">
        <v>82.2749466761776</v>
      </c>
      <c r="L56" s="1318" t="n">
        <v>74.7278859702716</v>
      </c>
      <c r="M56" s="1318" t="n">
        <v>81.4431828876383</v>
      </c>
      <c r="N56" s="1318" t="n">
        <v>69.4992549742591</v>
      </c>
      <c r="O56" s="1318" t="n">
        <v>63.9007395265827</v>
      </c>
      <c r="P56" s="1318" t="n">
        <v>52.9094729655945</v>
      </c>
      <c r="Q56" s="1318" t="n">
        <v>51.4725709160163</v>
      </c>
      <c r="R56" s="1318" t="n">
        <v>55.081171354741</v>
      </c>
      <c r="S56" s="1318" t="n">
        <v>39.0496730832327</v>
      </c>
      <c r="T56" s="1318" t="n">
        <v>49.8684172860062</v>
      </c>
      <c r="U56" s="1318" t="n">
        <v>35.977661060554</v>
      </c>
      <c r="V56" s="1318" t="n">
        <v>38.0491225844851</v>
      </c>
      <c r="W56" s="1318" t="n">
        <v>30.0202542790115</v>
      </c>
      <c r="X56" s="1318" t="n">
        <v>19.6854399183021</v>
      </c>
      <c r="Y56" s="1318" t="n">
        <v>16.7536691013615</v>
      </c>
      <c r="Z56" s="1318" t="n">
        <v>14.1935335462329</v>
      </c>
      <c r="AA56" s="1318" t="n">
        <v>15.6613069357251</v>
      </c>
      <c r="AB56" s="1318" t="n">
        <v>12.8956609150438</v>
      </c>
      <c r="AC56" s="1318" t="n">
        <v>12.4626194482722</v>
      </c>
      <c r="AD56" s="1318" t="n">
        <v>12.120685503158</v>
      </c>
      <c r="AE56" s="1330" t="n">
        <v>9.47536458512033</v>
      </c>
    </row>
    <row r="57" customFormat="false" ht="20.1" hidden="false" customHeight="true" outlineLevel="0" collapsed="false">
      <c r="A57" s="1272" t="s">
        <v>518</v>
      </c>
      <c r="B57" s="1274" t="n">
        <v>360.918340115087</v>
      </c>
      <c r="C57" s="1318" t="n">
        <v>206.42593893178</v>
      </c>
      <c r="D57" s="1318" t="n">
        <v>124.7655202714</v>
      </c>
      <c r="E57" s="1318" t="n">
        <v>93.6988703814098</v>
      </c>
      <c r="F57" s="1318" t="n">
        <v>49.8705549189905</v>
      </c>
      <c r="G57" s="1318" t="n">
        <v>55.1823673994118</v>
      </c>
      <c r="H57" s="1318" t="n">
        <v>54.0249111753199</v>
      </c>
      <c r="I57" s="1318" t="n">
        <v>46.3793858682757</v>
      </c>
      <c r="J57" s="1318" t="n">
        <v>32.3235910811982</v>
      </c>
      <c r="K57" s="1318" t="n">
        <v>26.9383624391789</v>
      </c>
      <c r="L57" s="1318" t="n">
        <v>24.6149539233216</v>
      </c>
      <c r="M57" s="1318" t="n">
        <v>26.6511483153657</v>
      </c>
      <c r="N57" s="1318" t="n">
        <v>23.2465997836326</v>
      </c>
      <c r="O57" s="1318" t="n">
        <v>19.1686992109223</v>
      </c>
      <c r="P57" s="1318" t="n">
        <v>16.2141594685142</v>
      </c>
      <c r="Q57" s="1318" t="n">
        <v>15.7009011686098</v>
      </c>
      <c r="R57" s="1318" t="n">
        <v>17.189191090343</v>
      </c>
      <c r="S57" s="1318" t="n">
        <v>12.5140989882307</v>
      </c>
      <c r="T57" s="1318" t="n">
        <v>15.7365466986424</v>
      </c>
      <c r="U57" s="1318" t="n">
        <v>9.7311823451766</v>
      </c>
      <c r="V57" s="1318" t="n">
        <v>8.6798537239407</v>
      </c>
      <c r="W57" s="1318" t="n">
        <v>6.66660702748499</v>
      </c>
      <c r="X57" s="1318" t="n">
        <v>3.1973583355063</v>
      </c>
      <c r="Y57" s="1318" t="n">
        <v>1.37497770636549</v>
      </c>
      <c r="Z57" s="1318" t="n">
        <v>1.67352447800501</v>
      </c>
      <c r="AA57" s="1318" t="n">
        <v>2.22215463259939</v>
      </c>
      <c r="AB57" s="1318" t="n">
        <v>1.1908052857567</v>
      </c>
      <c r="AC57" s="1318" t="n">
        <v>1.08816560868978</v>
      </c>
      <c r="AD57" s="1318" t="n">
        <v>1.01250541196211</v>
      </c>
      <c r="AE57" s="1330" t="n">
        <v>0.90609965399199</v>
      </c>
    </row>
    <row r="58" customFormat="false" ht="20.1" hidden="false" customHeight="true" outlineLevel="0" collapsed="false">
      <c r="A58" s="1272" t="s">
        <v>519</v>
      </c>
      <c r="B58" s="1274" t="n">
        <v>906.901362054659</v>
      </c>
      <c r="C58" s="1318" t="n">
        <v>580.028550647038</v>
      </c>
      <c r="D58" s="1318" t="n">
        <v>408.944348609952</v>
      </c>
      <c r="E58" s="1318" t="n">
        <v>315.139748567225</v>
      </c>
      <c r="F58" s="1318" t="n">
        <v>230.516149585386</v>
      </c>
      <c r="G58" s="1318" t="n">
        <v>159.484845997553</v>
      </c>
      <c r="H58" s="1318" t="n">
        <v>136.499944834971</v>
      </c>
      <c r="I58" s="1318" t="n">
        <v>135.256107204873</v>
      </c>
      <c r="J58" s="1318" t="n">
        <v>111.892765344438</v>
      </c>
      <c r="K58" s="1318" t="n">
        <v>99.4758481843337</v>
      </c>
      <c r="L58" s="1318" t="n">
        <v>58.8286603714151</v>
      </c>
      <c r="M58" s="1318" t="n">
        <v>56.5552936485844</v>
      </c>
      <c r="N58" s="1318" t="n">
        <v>51.7050783377016</v>
      </c>
      <c r="O58" s="1318" t="n">
        <v>49.7434265136278</v>
      </c>
      <c r="P58" s="1318" t="n">
        <v>44.246431158894</v>
      </c>
      <c r="Q58" s="1318" t="n">
        <v>39.9825175412559</v>
      </c>
      <c r="R58" s="1318" t="n">
        <v>38.0681665838163</v>
      </c>
      <c r="S58" s="1318" t="n">
        <v>39.2046414877717</v>
      </c>
      <c r="T58" s="1318" t="n">
        <v>43.3895399728668</v>
      </c>
      <c r="U58" s="1318" t="n">
        <v>35.950089736527</v>
      </c>
      <c r="V58" s="1318" t="n">
        <v>35.4343098117985</v>
      </c>
      <c r="W58" s="1318" t="n">
        <v>30.9302239200198</v>
      </c>
      <c r="X58" s="1318" t="n">
        <v>26.7517823371439</v>
      </c>
      <c r="Y58" s="1318" t="n">
        <v>26.0432602112573</v>
      </c>
      <c r="Z58" s="1318" t="n">
        <v>26.9720194862326</v>
      </c>
      <c r="AA58" s="1318" t="n">
        <v>37.4443796904896</v>
      </c>
      <c r="AB58" s="1318" t="n">
        <v>37.034003026895</v>
      </c>
      <c r="AC58" s="1318" t="n">
        <v>35.1446848277757</v>
      </c>
      <c r="AD58" s="1318" t="n">
        <v>32.6544349828907</v>
      </c>
      <c r="AE58" s="1330" t="n">
        <v>33.1819974901177</v>
      </c>
    </row>
    <row r="59" customFormat="false" ht="20.1" hidden="false" customHeight="true" outlineLevel="0" collapsed="false">
      <c r="A59" s="1272" t="s">
        <v>520</v>
      </c>
      <c r="B59" s="1274" t="n">
        <v>3135.4999672797</v>
      </c>
      <c r="C59" s="1318" t="n">
        <v>2606.2001132638</v>
      </c>
      <c r="D59" s="1318" t="n">
        <v>2260.1251702715</v>
      </c>
      <c r="E59" s="1318" t="n">
        <v>2081.4676480035</v>
      </c>
      <c r="F59" s="1318" t="n">
        <v>1773.3440996905</v>
      </c>
      <c r="G59" s="1318" t="n">
        <v>1211.31277041869</v>
      </c>
      <c r="H59" s="1318" t="n">
        <v>1004.79579326816</v>
      </c>
      <c r="I59" s="1318" t="n">
        <v>799.121924402028</v>
      </c>
      <c r="J59" s="1318" t="n">
        <v>609.982380287804</v>
      </c>
      <c r="K59" s="1318" t="n">
        <v>464.748471959941</v>
      </c>
      <c r="L59" s="1318" t="n">
        <v>337.190633553301</v>
      </c>
      <c r="M59" s="1318" t="n">
        <v>321.019922984141</v>
      </c>
      <c r="N59" s="1318" t="n">
        <v>295.655487139638</v>
      </c>
      <c r="O59" s="1318" t="n">
        <v>283.792738130852</v>
      </c>
      <c r="P59" s="1318" t="n">
        <v>263.809432511096</v>
      </c>
      <c r="Q59" s="1318" t="n">
        <v>253.247593548611</v>
      </c>
      <c r="R59" s="1318" t="n">
        <v>253.681941441518</v>
      </c>
      <c r="S59" s="1318" t="n">
        <v>256.431290257234</v>
      </c>
      <c r="T59" s="1318" t="n">
        <v>237.140928591543</v>
      </c>
      <c r="U59" s="1318" t="n">
        <v>226.99811806657</v>
      </c>
      <c r="V59" s="1318" t="n">
        <v>229.598402202219</v>
      </c>
      <c r="W59" s="1318" t="n">
        <v>227.835419370668</v>
      </c>
      <c r="X59" s="1318" t="n">
        <v>232.414383391193</v>
      </c>
      <c r="Y59" s="1318" t="n">
        <v>227.362410596077</v>
      </c>
      <c r="Z59" s="1318" t="n">
        <v>209.545820974775</v>
      </c>
      <c r="AA59" s="1318" t="n">
        <v>197.398021830828</v>
      </c>
      <c r="AB59" s="1318" t="n">
        <v>179.681825103607</v>
      </c>
      <c r="AC59" s="1318" t="n">
        <v>171.46712636703</v>
      </c>
      <c r="AD59" s="1318" t="n">
        <v>165.268544958124</v>
      </c>
      <c r="AE59" s="1330" t="n">
        <v>141.08514215856</v>
      </c>
    </row>
    <row r="60" customFormat="false" ht="20.1" hidden="false" customHeight="true" outlineLevel="0" collapsed="false">
      <c r="A60" s="1272" t="s">
        <v>521</v>
      </c>
      <c r="B60" s="1274" t="n">
        <v>56.7530873856364</v>
      </c>
      <c r="C60" s="1318" t="n">
        <v>18.3049490750929</v>
      </c>
      <c r="D60" s="1318" t="n">
        <v>12.8043412764696</v>
      </c>
      <c r="E60" s="1318" t="n">
        <v>13.6262899375771</v>
      </c>
      <c r="F60" s="1318" t="n">
        <v>10.8808658988196</v>
      </c>
      <c r="G60" s="1318" t="n">
        <v>10.680751564159</v>
      </c>
      <c r="H60" s="1318" t="n">
        <v>10.5787335646645</v>
      </c>
      <c r="I60" s="1318" t="n">
        <v>7.26599640213694</v>
      </c>
      <c r="J60" s="1318" t="n">
        <v>4.61236851335659</v>
      </c>
      <c r="K60" s="1318" t="n">
        <v>6.34071979666517</v>
      </c>
      <c r="L60" s="1318" t="n">
        <v>3.00023002902138</v>
      </c>
      <c r="M60" s="1318" t="n">
        <v>3.1349966321179</v>
      </c>
      <c r="N60" s="1318" t="n">
        <v>2.43237331985273</v>
      </c>
      <c r="O60" s="1318" t="n">
        <v>1.99402471460857</v>
      </c>
      <c r="P60" s="1318" t="n">
        <v>1.74548122967535</v>
      </c>
      <c r="Q60" s="1318" t="n">
        <v>1.80487863178415</v>
      </c>
      <c r="R60" s="1318" t="n">
        <v>2.01927562820783</v>
      </c>
      <c r="S60" s="1318" t="n">
        <v>2.00632556797854</v>
      </c>
      <c r="T60" s="1318" t="n">
        <v>2.27394151528465</v>
      </c>
      <c r="U60" s="1318" t="n">
        <v>1.83445652085467</v>
      </c>
      <c r="V60" s="1318" t="n">
        <v>1.89176073978312</v>
      </c>
      <c r="W60" s="1318" t="n">
        <v>1.95036696725365</v>
      </c>
      <c r="X60" s="1318" t="n">
        <v>1.88769728492828</v>
      </c>
      <c r="Y60" s="1318" t="n">
        <v>1.87938434151272</v>
      </c>
      <c r="Z60" s="1318" t="n">
        <v>2.14335503326036</v>
      </c>
      <c r="AA60" s="1318" t="n">
        <v>2.41192557610885</v>
      </c>
      <c r="AB60" s="1318" t="n">
        <v>2.41608571437552</v>
      </c>
      <c r="AC60" s="1318" t="n">
        <v>2.54207707580163</v>
      </c>
      <c r="AD60" s="1318" t="n">
        <v>2.4546393276715</v>
      </c>
      <c r="AE60" s="1330" t="n">
        <v>2.3592911731261</v>
      </c>
    </row>
    <row r="61" customFormat="false" ht="20.1" hidden="false" customHeight="true" outlineLevel="0" collapsed="false">
      <c r="A61" s="1272" t="s">
        <v>543</v>
      </c>
      <c r="B61" s="1274" t="n">
        <v>55.6289927598</v>
      </c>
      <c r="C61" s="1318" t="n">
        <v>17.6565275796582</v>
      </c>
      <c r="D61" s="1318" t="n">
        <v>16.1293983793923</v>
      </c>
      <c r="E61" s="1318" t="n">
        <v>16.1771519951663</v>
      </c>
      <c r="F61" s="1318" t="n">
        <v>16.0141793088473</v>
      </c>
      <c r="G61" s="1318" t="n">
        <v>12.7867254314168</v>
      </c>
      <c r="H61" s="1318" t="n">
        <v>13.4963948586664</v>
      </c>
      <c r="I61" s="1318" t="n">
        <v>13.1468675916396</v>
      </c>
      <c r="J61" s="1318" t="n">
        <v>12.5920597368299</v>
      </c>
      <c r="K61" s="1318" t="n">
        <v>11.1315687179587</v>
      </c>
      <c r="L61" s="1318" t="n">
        <v>10.6700712486758</v>
      </c>
      <c r="M61" s="1318" t="n">
        <v>9.82453747638458</v>
      </c>
      <c r="N61" s="1318" t="n">
        <v>9.11185287357197</v>
      </c>
      <c r="O61" s="1318" t="n">
        <v>8.59665745235854</v>
      </c>
      <c r="P61" s="1318" t="n">
        <v>7.9816202773801</v>
      </c>
      <c r="Q61" s="1318" t="n">
        <v>8.08665726387688</v>
      </c>
      <c r="R61" s="1318" t="n">
        <v>8.02029928031075</v>
      </c>
      <c r="S61" s="1318" t="n">
        <v>7.52549307289367</v>
      </c>
      <c r="T61" s="1318" t="n">
        <v>7.33053539630089</v>
      </c>
      <c r="U61" s="1318" t="n">
        <v>6.75703812925815</v>
      </c>
      <c r="V61" s="1318" t="n">
        <v>6.58487171138931</v>
      </c>
      <c r="W61" s="1318" t="n">
        <v>6.6225390488815</v>
      </c>
      <c r="X61" s="1318" t="n">
        <v>6.60968822207005</v>
      </c>
      <c r="Y61" s="1318" t="n">
        <v>6.35278072434467</v>
      </c>
      <c r="Z61" s="1318" t="n">
        <v>6.39724281372078</v>
      </c>
      <c r="AA61" s="1318" t="n">
        <v>6.49642049781124</v>
      </c>
      <c r="AB61" s="1318" t="n">
        <v>6.40669371419387</v>
      </c>
      <c r="AC61" s="1318" t="n">
        <v>6.32436751543419</v>
      </c>
      <c r="AD61" s="1318" t="n">
        <v>5.97140312207385</v>
      </c>
      <c r="AE61" s="1330" t="n">
        <v>5.96422087925256</v>
      </c>
    </row>
    <row r="62" customFormat="false" ht="20.1" hidden="false" customHeight="true" outlineLevel="0" collapsed="false">
      <c r="A62" s="1272" t="s">
        <v>522</v>
      </c>
      <c r="B62" s="1274" t="n">
        <v>69.3750896608579</v>
      </c>
      <c r="C62" s="1318" t="n">
        <v>40.2070261004953</v>
      </c>
      <c r="D62" s="1318" t="n">
        <v>22.9277160912851</v>
      </c>
      <c r="E62" s="1318" t="n">
        <v>12.1993146888881</v>
      </c>
      <c r="F62" s="1318" t="n">
        <v>5.28084847476222</v>
      </c>
      <c r="G62" s="1318" t="n">
        <v>2.73287169235281</v>
      </c>
      <c r="H62" s="1318" t="n">
        <v>2.0211438170077</v>
      </c>
      <c r="I62" s="1318" t="n">
        <v>1.63856801623609</v>
      </c>
      <c r="J62" s="1318" t="n">
        <v>1.38490470345578</v>
      </c>
      <c r="K62" s="1318" t="n">
        <v>1.17685498858589</v>
      </c>
      <c r="L62" s="1318" t="n">
        <v>0.981682819851497</v>
      </c>
      <c r="M62" s="1318" t="n">
        <v>0.822787131720273</v>
      </c>
      <c r="N62" s="1318" t="n">
        <v>0.712125505937765</v>
      </c>
      <c r="O62" s="1318" t="n">
        <v>0.623138044420831</v>
      </c>
      <c r="P62" s="1318" t="n">
        <v>0.535402569171932</v>
      </c>
      <c r="Q62" s="1318" t="n">
        <v>0.376662098423034</v>
      </c>
      <c r="R62" s="1318" t="n">
        <v>0.349885930057768</v>
      </c>
      <c r="S62" s="1318" t="n">
        <v>0.265545700259771</v>
      </c>
      <c r="T62" s="1318" t="n">
        <v>0.219585810327278</v>
      </c>
      <c r="U62" s="1318" t="n">
        <v>0.163485048682343</v>
      </c>
      <c r="V62" s="1318" t="n">
        <v>0.130615307545441</v>
      </c>
      <c r="W62" s="1318" t="n">
        <v>0.0792431973090068</v>
      </c>
      <c r="X62" s="1318" t="n">
        <v>0.0666892929419877</v>
      </c>
      <c r="Y62" s="1318" t="n">
        <v>0.0601783052720535</v>
      </c>
      <c r="Z62" s="1318" t="n">
        <v>0.0621955593327838</v>
      </c>
      <c r="AA62" s="1318" t="n">
        <v>0.0562704674980809</v>
      </c>
      <c r="AB62" s="1318" t="n">
        <v>0.0605390461688007</v>
      </c>
      <c r="AC62" s="1318" t="n">
        <v>0.0572921731911457</v>
      </c>
      <c r="AD62" s="1318" t="n">
        <v>0.0495064501727519</v>
      </c>
      <c r="AE62" s="1330" t="n">
        <v>0.0515523634280286</v>
      </c>
    </row>
    <row r="63" customFormat="false" ht="20.1" hidden="false" customHeight="true" outlineLevel="0" collapsed="false">
      <c r="A63" s="1272" t="s">
        <v>538</v>
      </c>
      <c r="B63" s="1274" t="n">
        <v>176.388113402654</v>
      </c>
      <c r="C63" s="1318" t="n">
        <v>75.109684151008</v>
      </c>
      <c r="D63" s="1318" t="n">
        <v>70.7824156172385</v>
      </c>
      <c r="E63" s="1318" t="n">
        <v>65.458647170782</v>
      </c>
      <c r="F63" s="1318" t="n">
        <v>65.5913476517656</v>
      </c>
      <c r="G63" s="1318" t="n">
        <v>70.9246043263343</v>
      </c>
      <c r="H63" s="1318" t="n">
        <v>67.1053739537307</v>
      </c>
      <c r="I63" s="1318" t="n">
        <v>69.0051738112664</v>
      </c>
      <c r="J63" s="1318" t="n">
        <v>70.7696179119563</v>
      </c>
      <c r="K63" s="1318" t="n">
        <v>71.4317288780045</v>
      </c>
      <c r="L63" s="1318" t="n">
        <v>105.241986929453</v>
      </c>
      <c r="M63" s="1318" t="n">
        <v>98.5893119655423</v>
      </c>
      <c r="N63" s="1318" t="n">
        <v>94.9775193856185</v>
      </c>
      <c r="O63" s="1318" t="n">
        <v>94.5120327529994</v>
      </c>
      <c r="P63" s="1318" t="n">
        <v>95.1537070535792</v>
      </c>
      <c r="Q63" s="1318" t="n">
        <v>93.0830607581405</v>
      </c>
      <c r="R63" s="1318" t="n">
        <v>92.1658932567795</v>
      </c>
      <c r="S63" s="1318" t="n">
        <v>92.4563298577636</v>
      </c>
      <c r="T63" s="1318" t="n">
        <v>88.5150773289512</v>
      </c>
      <c r="U63" s="1318" t="n">
        <v>70.4024643574035</v>
      </c>
      <c r="V63" s="1318" t="n">
        <v>79.1503442311467</v>
      </c>
      <c r="W63" s="1318" t="n">
        <v>79.8937616879464</v>
      </c>
      <c r="X63" s="1318" t="n">
        <v>75.7775941014388</v>
      </c>
      <c r="Y63" s="1318" t="n">
        <v>75.1928841683559</v>
      </c>
      <c r="Z63" s="1318" t="n">
        <v>72.8916977606564</v>
      </c>
      <c r="AA63" s="1318" t="n">
        <v>71.9081956587854</v>
      </c>
      <c r="AB63" s="1318" t="n">
        <v>69.2560585213008</v>
      </c>
      <c r="AC63" s="1318" t="n">
        <v>71.1834978276917</v>
      </c>
      <c r="AD63" s="1318" t="n">
        <v>69.5673098337814</v>
      </c>
      <c r="AE63" s="1330" t="n">
        <v>67.8988685105369</v>
      </c>
    </row>
    <row r="64" customFormat="false" ht="20.1" hidden="false" customHeight="true" outlineLevel="0" collapsed="false">
      <c r="A64" s="1331" t="s">
        <v>541</v>
      </c>
      <c r="B64" s="1278" t="n">
        <v>0.105411686001932</v>
      </c>
      <c r="C64" s="1332" t="n">
        <v>0.106851107999311</v>
      </c>
      <c r="D64" s="1332" t="n">
        <v>0.106578015001165</v>
      </c>
      <c r="E64" s="1332" t="n">
        <v>0.117224337995558</v>
      </c>
      <c r="F64" s="1332" t="n">
        <v>0.119419164999616</v>
      </c>
      <c r="G64" s="1332" t="n">
        <v>0.11862220399817</v>
      </c>
      <c r="H64" s="1332" t="n">
        <v>0.119841389003072</v>
      </c>
      <c r="I64" s="1332" t="n">
        <v>0.118382812997758</v>
      </c>
      <c r="J64" s="1332" t="n">
        <v>0.119041517998674</v>
      </c>
      <c r="K64" s="1332" t="n">
        <v>0.118362981004648</v>
      </c>
      <c r="L64" s="1332" t="n">
        <v>0.116495232000806</v>
      </c>
      <c r="M64" s="1332" t="n">
        <v>0.116273780001634</v>
      </c>
      <c r="N64" s="1332" t="n">
        <v>0.116978928004266</v>
      </c>
      <c r="O64" s="1332" t="n">
        <v>0.119684175998539</v>
      </c>
      <c r="P64" s="1332" t="n">
        <v>0.119380799003684</v>
      </c>
      <c r="Q64" s="1332" t="n">
        <v>0.117286371996362</v>
      </c>
      <c r="R64" s="1332" t="n">
        <v>0.116638231995958</v>
      </c>
      <c r="S64" s="1332" t="n">
        <v>0.11709771799758</v>
      </c>
      <c r="T64" s="1332" t="n">
        <v>0.118798395996583</v>
      </c>
      <c r="U64" s="1332" t="n">
        <v>0.119618804003914</v>
      </c>
      <c r="V64" s="1332" t="n">
        <v>0.120865447999696</v>
      </c>
      <c r="W64" s="1332" t="n">
        <v>0.12342695999781</v>
      </c>
      <c r="X64" s="1332" t="n">
        <v>0.123569367998913</v>
      </c>
      <c r="Y64" s="1332" t="n">
        <v>0.124950255999849</v>
      </c>
      <c r="Z64" s="1332" t="n">
        <v>0.129237503996211</v>
      </c>
      <c r="AA64" s="1332" t="n">
        <v>0.133965451997455</v>
      </c>
      <c r="AB64" s="1332" t="n">
        <v>0.13177833449</v>
      </c>
      <c r="AC64" s="1332" t="n">
        <v>0.13365094425</v>
      </c>
      <c r="AD64" s="1332" t="n">
        <v>0.13939920654</v>
      </c>
      <c r="AE64" s="1333" t="n">
        <v>0.137313216</v>
      </c>
    </row>
    <row r="65" customFormat="false" ht="20.1" hidden="false" customHeight="true" outlineLevel="0" collapsed="false">
      <c r="A65" s="1334" t="s">
        <v>544</v>
      </c>
      <c r="B65" s="1282"/>
      <c r="C65" s="1282"/>
      <c r="D65" s="1282"/>
      <c r="E65" s="1282"/>
      <c r="F65" s="1282"/>
      <c r="G65" s="1282"/>
      <c r="H65" s="1282"/>
      <c r="I65" s="1282"/>
      <c r="J65" s="1282"/>
      <c r="K65" s="1282"/>
      <c r="L65" s="1282"/>
      <c r="M65" s="1282"/>
      <c r="N65" s="1282"/>
      <c r="O65" s="1282"/>
      <c r="P65" s="1282"/>
      <c r="Q65" s="1282"/>
      <c r="R65" s="1282"/>
      <c r="S65" s="1282"/>
      <c r="Y65" s="0"/>
    </row>
    <row r="66" customFormat="false" ht="20.1" hidden="false" customHeight="true" outlineLevel="0" collapsed="false">
      <c r="A66" s="1251" t="s">
        <v>511</v>
      </c>
      <c r="B66" s="1335" t="n">
        <v>13203.9017204537</v>
      </c>
      <c r="C66" s="1312" t="n">
        <v>10944.1390496935</v>
      </c>
      <c r="D66" s="1312" t="n">
        <v>9461.38520051685</v>
      </c>
      <c r="E66" s="1312" t="n">
        <v>8569.55274918</v>
      </c>
      <c r="F66" s="1312" t="n">
        <v>7580.75512490819</v>
      </c>
      <c r="G66" s="1312" t="n">
        <v>7181.30142830508</v>
      </c>
      <c r="H66" s="1312" t="n">
        <v>6621.23887703657</v>
      </c>
      <c r="I66" s="1312" t="n">
        <v>6386.42472110215</v>
      </c>
      <c r="J66" s="1312" t="n">
        <v>5867.67939959144</v>
      </c>
      <c r="K66" s="1312" t="n">
        <v>5460.56146538988</v>
      </c>
      <c r="L66" s="1312" t="n">
        <v>5147.21977835852</v>
      </c>
      <c r="M66" s="1312" t="n">
        <v>4948.81182191724</v>
      </c>
      <c r="N66" s="1312" t="n">
        <v>4647.08559116564</v>
      </c>
      <c r="O66" s="1312" t="n">
        <v>4397.22028187485</v>
      </c>
      <c r="P66" s="1312" t="n">
        <v>4147.90458867056</v>
      </c>
      <c r="Q66" s="1312" t="n">
        <v>3920.83358369293</v>
      </c>
      <c r="R66" s="1312" t="n">
        <v>3903.29613460681</v>
      </c>
      <c r="S66" s="1312" t="n">
        <v>3864.90939920212</v>
      </c>
      <c r="T66" s="1312" t="n">
        <v>3856.43365911543</v>
      </c>
      <c r="U66" s="1312" t="n">
        <v>3298.29361324825</v>
      </c>
      <c r="V66" s="1312" t="n">
        <v>3621.01071426451</v>
      </c>
      <c r="W66" s="1312" t="n">
        <v>3555.22330706492</v>
      </c>
      <c r="X66" s="1312" t="n">
        <v>3295.09907647502</v>
      </c>
      <c r="Y66" s="1312" t="n">
        <v>3254.91917571306</v>
      </c>
      <c r="Z66" s="1312" t="n">
        <v>3091.24555432492</v>
      </c>
      <c r="AA66" s="1312" t="n">
        <v>3193.56731862479</v>
      </c>
      <c r="AB66" s="1312" t="n">
        <v>3060.8677005969</v>
      </c>
      <c r="AC66" s="1312" t="n">
        <v>3081.61172093656</v>
      </c>
      <c r="AD66" s="1252" t="n">
        <v>2956.75564977009</v>
      </c>
      <c r="AE66" s="1313" t="n">
        <v>2881.05039927009</v>
      </c>
    </row>
    <row r="67" customFormat="false" ht="20.1" hidden="false" customHeight="true" outlineLevel="0" collapsed="false">
      <c r="A67" s="1314" t="s">
        <v>533</v>
      </c>
      <c r="B67" s="1328" t="n">
        <v>11967.0464842042</v>
      </c>
      <c r="C67" s="1315" t="n">
        <v>9779.62941612495</v>
      </c>
      <c r="D67" s="1315" t="n">
        <v>8398.91606438817</v>
      </c>
      <c r="E67" s="1315" t="n">
        <v>7560.39011850447</v>
      </c>
      <c r="F67" s="1315" t="n">
        <v>6512.24487386397</v>
      </c>
      <c r="G67" s="1315" t="n">
        <v>6066.09407840108</v>
      </c>
      <c r="H67" s="1315" t="n">
        <v>5570.78322498717</v>
      </c>
      <c r="I67" s="1315" t="n">
        <v>5275.60681505906</v>
      </c>
      <c r="J67" s="1315" t="n">
        <v>4777.49276361665</v>
      </c>
      <c r="K67" s="1315" t="n">
        <v>4446.57195305207</v>
      </c>
      <c r="L67" s="1315" t="n">
        <v>4084.43553400022</v>
      </c>
      <c r="M67" s="1315" t="n">
        <v>3932.90081788742</v>
      </c>
      <c r="N67" s="1315" t="n">
        <v>3659.11475534199</v>
      </c>
      <c r="O67" s="1315" t="n">
        <v>3417.45229233168</v>
      </c>
      <c r="P67" s="1315" t="n">
        <v>3156.50089921585</v>
      </c>
      <c r="Q67" s="1315" t="n">
        <v>2955.39051053868</v>
      </c>
      <c r="R67" s="1315" t="n">
        <v>2947.04583282469</v>
      </c>
      <c r="S67" s="1315" t="n">
        <v>2887.28837683401</v>
      </c>
      <c r="T67" s="1315" t="n">
        <v>2920.27380931584</v>
      </c>
      <c r="U67" s="1315" t="n">
        <v>2651.19020824554</v>
      </c>
      <c r="V67" s="1315" t="n">
        <v>2776.87299126301</v>
      </c>
      <c r="W67" s="1315" t="n">
        <v>2706.03893618663</v>
      </c>
      <c r="X67" s="1315" t="n">
        <v>2482.04750115773</v>
      </c>
      <c r="Y67" s="1315" t="n">
        <v>2423.24161195476</v>
      </c>
      <c r="Z67" s="1315" t="n">
        <v>2243.06725708382</v>
      </c>
      <c r="AA67" s="1315" t="n">
        <v>2337.95554607299</v>
      </c>
      <c r="AB67" s="1315" t="n">
        <v>2234.03119037328</v>
      </c>
      <c r="AC67" s="1315" t="n">
        <v>2210.2101262574</v>
      </c>
      <c r="AD67" s="1316" t="n">
        <v>2114.34404140605</v>
      </c>
      <c r="AE67" s="1317" t="n">
        <v>2059.39649852679</v>
      </c>
    </row>
    <row r="68" customFormat="false" ht="20.1" hidden="false" customHeight="true" outlineLevel="0" collapsed="false">
      <c r="A68" s="1272" t="s">
        <v>534</v>
      </c>
      <c r="B68" s="1274" t="n">
        <v>7324.31714915768</v>
      </c>
      <c r="C68" s="1318" t="n">
        <v>6391.49635082069</v>
      </c>
      <c r="D68" s="1318" t="n">
        <v>5793.2921872958</v>
      </c>
      <c r="E68" s="1318" t="n">
        <v>5257.30155907872</v>
      </c>
      <c r="F68" s="1318" t="n">
        <v>4534.09821385862</v>
      </c>
      <c r="G68" s="1318" t="n">
        <v>4198.58527506656</v>
      </c>
      <c r="H68" s="1318" t="n">
        <v>3798.51068230292</v>
      </c>
      <c r="I68" s="1318" t="n">
        <v>3417.04965317282</v>
      </c>
      <c r="J68" s="1318" t="n">
        <v>3111.0161954512</v>
      </c>
      <c r="K68" s="1318" t="n">
        <v>2831.34022052523</v>
      </c>
      <c r="L68" s="1318" t="n">
        <v>2487.63932906777</v>
      </c>
      <c r="M68" s="1318" t="n">
        <v>2292.04246989334</v>
      </c>
      <c r="N68" s="1318" t="n">
        <v>2103.95797482303</v>
      </c>
      <c r="O68" s="1318" t="n">
        <v>1903.07744136935</v>
      </c>
      <c r="P68" s="1318" t="n">
        <v>1772.5656263808</v>
      </c>
      <c r="Q68" s="1318" t="n">
        <v>1593.85384306565</v>
      </c>
      <c r="R68" s="1318" t="n">
        <v>1473.66891713887</v>
      </c>
      <c r="S68" s="1318" t="n">
        <v>1390.52239747354</v>
      </c>
      <c r="T68" s="1318" t="n">
        <v>1314.29825467444</v>
      </c>
      <c r="U68" s="1318" t="n">
        <v>1267.07325721681</v>
      </c>
      <c r="V68" s="1318" t="n">
        <v>1195.74096619272</v>
      </c>
      <c r="W68" s="1318" t="n">
        <v>1186.87652162794</v>
      </c>
      <c r="X68" s="1318" t="n">
        <v>1116.64204386382</v>
      </c>
      <c r="Y68" s="1318" t="n">
        <v>1105.62330343317</v>
      </c>
      <c r="Z68" s="1318" t="n">
        <v>1094.39972810366</v>
      </c>
      <c r="AA68" s="1318" t="n">
        <v>1059.66182113146</v>
      </c>
      <c r="AB68" s="1318" t="n">
        <v>1035.8508441843</v>
      </c>
      <c r="AC68" s="1318" t="n">
        <v>1017.50961780013</v>
      </c>
      <c r="AD68" s="1319" t="n">
        <v>958.53205484565</v>
      </c>
      <c r="AE68" s="1320" t="n">
        <v>945.256468806801</v>
      </c>
    </row>
    <row r="69" customFormat="false" ht="20.1" hidden="false" customHeight="true" outlineLevel="0" collapsed="false">
      <c r="A69" s="1336" t="s">
        <v>535</v>
      </c>
      <c r="B69" s="1274" t="n">
        <v>71.0438887037153</v>
      </c>
      <c r="C69" s="1318" t="n">
        <v>69.5472508106905</v>
      </c>
      <c r="D69" s="1318" t="n">
        <v>58.5430462157065</v>
      </c>
      <c r="E69" s="1318" t="n">
        <v>50.4647837342218</v>
      </c>
      <c r="F69" s="1318" t="n">
        <v>48.6721410138189</v>
      </c>
      <c r="G69" s="1318" t="n">
        <v>45.2778961514159</v>
      </c>
      <c r="H69" s="1318" t="n">
        <v>42.0651919935435</v>
      </c>
      <c r="I69" s="1318" t="n">
        <v>43.5240348557886</v>
      </c>
      <c r="J69" s="1318" t="n">
        <v>40.4394090083915</v>
      </c>
      <c r="K69" s="1318" t="n">
        <v>40.070228664114</v>
      </c>
      <c r="L69" s="1318" t="n">
        <v>39.580632554595</v>
      </c>
      <c r="M69" s="1318" t="n">
        <v>35.7293212843415</v>
      </c>
      <c r="N69" s="1318" t="n">
        <v>32.1010716254123</v>
      </c>
      <c r="O69" s="1318" t="n">
        <v>30.8455252363562</v>
      </c>
      <c r="P69" s="1318" t="n">
        <v>27.4300396772242</v>
      </c>
      <c r="Q69" s="1318" t="n">
        <v>28.0261208914274</v>
      </c>
      <c r="R69" s="1318" t="n">
        <v>26.6473590697997</v>
      </c>
      <c r="S69" s="1318" t="n">
        <v>25.6703523128785</v>
      </c>
      <c r="T69" s="1318" t="n">
        <v>25.6611614759229</v>
      </c>
      <c r="U69" s="1318" t="n">
        <v>24.0651680151018</v>
      </c>
      <c r="V69" s="1318" t="n">
        <v>22.7617416475766</v>
      </c>
      <c r="W69" s="1318" t="n">
        <v>23.5890281710685</v>
      </c>
      <c r="X69" s="1318" t="n">
        <v>22.2970065991738</v>
      </c>
      <c r="Y69" s="1318" t="n">
        <v>21.041306253936</v>
      </c>
      <c r="Z69" s="1318" t="n">
        <v>20.6059673376026</v>
      </c>
      <c r="AA69" s="1318" t="n">
        <v>21.5742477384031</v>
      </c>
      <c r="AB69" s="1318" t="n">
        <v>18.4075523578199</v>
      </c>
      <c r="AC69" s="1318" t="n">
        <v>18.0350437051195</v>
      </c>
      <c r="AD69" s="1319" t="n">
        <v>17.5789977065064</v>
      </c>
      <c r="AE69" s="1320" t="n">
        <v>16.0037450216283</v>
      </c>
    </row>
    <row r="70" customFormat="false" ht="20.1" hidden="false" customHeight="true" outlineLevel="0" collapsed="false">
      <c r="A70" s="1272" t="s">
        <v>517</v>
      </c>
      <c r="B70" s="1274" t="n">
        <v>1981.13402657718</v>
      </c>
      <c r="C70" s="1318" t="n">
        <v>1489.34283008066</v>
      </c>
      <c r="D70" s="1318" t="n">
        <v>1170.35209301589</v>
      </c>
      <c r="E70" s="1318" t="n">
        <v>1111.98843080042</v>
      </c>
      <c r="F70" s="1318" t="n">
        <v>1027.47863222096</v>
      </c>
      <c r="G70" s="1318" t="n">
        <v>900.160926952347</v>
      </c>
      <c r="H70" s="1318" t="n">
        <v>885.028194511899</v>
      </c>
      <c r="I70" s="1318" t="n">
        <v>957.167972278018</v>
      </c>
      <c r="J70" s="1318" t="n">
        <v>887.38042465037</v>
      </c>
      <c r="K70" s="1318" t="n">
        <v>875.65310648087</v>
      </c>
      <c r="L70" s="1318" t="n">
        <v>847.813847385269</v>
      </c>
      <c r="M70" s="1318" t="n">
        <v>915.318972046689</v>
      </c>
      <c r="N70" s="1318" t="n">
        <v>848.507675791779</v>
      </c>
      <c r="O70" s="1318" t="n">
        <v>802.841023294498</v>
      </c>
      <c r="P70" s="1318" t="n">
        <v>743.556199095036</v>
      </c>
      <c r="Q70" s="1318" t="n">
        <v>715.808308470397</v>
      </c>
      <c r="R70" s="1318" t="n">
        <v>804.354279477612</v>
      </c>
      <c r="S70" s="1318" t="n">
        <v>798.906647226422</v>
      </c>
      <c r="T70" s="1318" t="n">
        <v>885.545555276792</v>
      </c>
      <c r="U70" s="1318" t="n">
        <v>782.376127676943</v>
      </c>
      <c r="V70" s="1318" t="n">
        <v>912.559338390818</v>
      </c>
      <c r="W70" s="1318" t="n">
        <v>854.994328037245</v>
      </c>
      <c r="X70" s="1318" t="n">
        <v>815.099016592307</v>
      </c>
      <c r="Y70" s="1318" t="n">
        <v>783.147915139821</v>
      </c>
      <c r="Z70" s="1318" t="n">
        <v>624.775684364017</v>
      </c>
      <c r="AA70" s="1318" t="n">
        <v>632.721214149381</v>
      </c>
      <c r="AB70" s="1318" t="n">
        <v>572.080038366565</v>
      </c>
      <c r="AC70" s="1318" t="n">
        <v>566.544604825143</v>
      </c>
      <c r="AD70" s="1319" t="n">
        <v>562.106141666392</v>
      </c>
      <c r="AE70" s="1320" t="n">
        <v>537.88012393381</v>
      </c>
    </row>
    <row r="71" customFormat="false" ht="20.1" hidden="false" customHeight="true" outlineLevel="0" collapsed="false">
      <c r="A71" s="1272" t="s">
        <v>518</v>
      </c>
      <c r="B71" s="1274" t="n">
        <v>1345.62655940829</v>
      </c>
      <c r="C71" s="1318" t="n">
        <v>863.086800784366</v>
      </c>
      <c r="D71" s="1318" t="n">
        <v>529.309967716842</v>
      </c>
      <c r="E71" s="1318" t="n">
        <v>388.691274228298</v>
      </c>
      <c r="F71" s="1318" t="n">
        <v>205.373778974922</v>
      </c>
      <c r="G71" s="1318" t="n">
        <v>243.129557224503</v>
      </c>
      <c r="H71" s="1318" t="n">
        <v>202.029078307862</v>
      </c>
      <c r="I71" s="1318" t="n">
        <v>224.546092266118</v>
      </c>
      <c r="J71" s="1318" t="n">
        <v>140.465783388715</v>
      </c>
      <c r="K71" s="1318" t="n">
        <v>118.084844663721</v>
      </c>
      <c r="L71" s="1318" t="n">
        <v>118.240551066053</v>
      </c>
      <c r="M71" s="1318" t="n">
        <v>111.542641606585</v>
      </c>
      <c r="N71" s="1318" t="n">
        <v>106.092957945131</v>
      </c>
      <c r="O71" s="1318" t="n">
        <v>51.6685602024331</v>
      </c>
      <c r="P71" s="1318" t="n">
        <v>49.214626609788</v>
      </c>
      <c r="Q71" s="1318" t="n">
        <v>54.0096528019605</v>
      </c>
      <c r="R71" s="1318" t="n">
        <v>60.0242202230099</v>
      </c>
      <c r="S71" s="1318" t="n">
        <v>68.4279649282956</v>
      </c>
      <c r="T71" s="1318" t="n">
        <v>83.0953926370662</v>
      </c>
      <c r="U71" s="1318" t="n">
        <v>75.6198042178957</v>
      </c>
      <c r="V71" s="1318" t="n">
        <v>101.291094380921</v>
      </c>
      <c r="W71" s="1318" t="n">
        <v>81.7779663228928</v>
      </c>
      <c r="X71" s="1318" t="n">
        <v>64.6872463940591</v>
      </c>
      <c r="Y71" s="1318" t="n">
        <v>61.3745009408895</v>
      </c>
      <c r="Z71" s="1318" t="n">
        <v>47.6219067724785</v>
      </c>
      <c r="AA71" s="1318" t="n">
        <v>53.7670685801478</v>
      </c>
      <c r="AB71" s="1318" t="n">
        <v>50.7716607329581</v>
      </c>
      <c r="AC71" s="1318" t="n">
        <v>50.7279968103453</v>
      </c>
      <c r="AD71" s="1319" t="n">
        <v>46.5831413118889</v>
      </c>
      <c r="AE71" s="1320" t="n">
        <v>49.1010067009101</v>
      </c>
    </row>
    <row r="72" customFormat="false" ht="20.1" hidden="false" customHeight="true" outlineLevel="0" collapsed="false">
      <c r="A72" s="1272" t="s">
        <v>519</v>
      </c>
      <c r="B72" s="1274" t="n">
        <v>391.562988183751</v>
      </c>
      <c r="C72" s="1318" t="n">
        <v>374.50115750243</v>
      </c>
      <c r="D72" s="1318" t="n">
        <v>384.933991710127</v>
      </c>
      <c r="E72" s="1318" t="n">
        <v>361.855581228537</v>
      </c>
      <c r="F72" s="1318" t="n">
        <v>372.396252637923</v>
      </c>
      <c r="G72" s="1318" t="n">
        <v>374.780623169657</v>
      </c>
      <c r="H72" s="1318" t="n">
        <v>360.702997246161</v>
      </c>
      <c r="I72" s="1318" t="n">
        <v>354.774748943675</v>
      </c>
      <c r="J72" s="1318" t="n">
        <v>329.47968014899</v>
      </c>
      <c r="K72" s="1318" t="n">
        <v>330.1216336711</v>
      </c>
      <c r="L72" s="1318" t="n">
        <v>326.32652783532</v>
      </c>
      <c r="M72" s="1318" t="n">
        <v>328.501824131211</v>
      </c>
      <c r="N72" s="1318" t="n">
        <v>318.656892190368</v>
      </c>
      <c r="O72" s="1318" t="n">
        <v>385.330253246926</v>
      </c>
      <c r="P72" s="1318" t="n">
        <v>335.61491380335</v>
      </c>
      <c r="Q72" s="1318" t="n">
        <v>331.281596015591</v>
      </c>
      <c r="R72" s="1318" t="n">
        <v>350.175360582413</v>
      </c>
      <c r="S72" s="1318" t="n">
        <v>355.482528675286</v>
      </c>
      <c r="T72" s="1318" t="n">
        <v>375.92041681765</v>
      </c>
      <c r="U72" s="1318" t="n">
        <v>288.015111040723</v>
      </c>
      <c r="V72" s="1318" t="n">
        <v>324.408247755662</v>
      </c>
      <c r="W72" s="1318" t="n">
        <v>338.160554176685</v>
      </c>
      <c r="X72" s="1318" t="n">
        <v>256.679348684297</v>
      </c>
      <c r="Y72" s="1318" t="n">
        <v>247.55720464778</v>
      </c>
      <c r="Z72" s="1318" t="n">
        <v>257.635969638919</v>
      </c>
      <c r="AA72" s="1318" t="n">
        <v>352.051997703776</v>
      </c>
      <c r="AB72" s="1318" t="n">
        <v>345.672660392029</v>
      </c>
      <c r="AC72" s="1318" t="n">
        <v>351.889178743624</v>
      </c>
      <c r="AD72" s="1319" t="n">
        <v>326.682304087067</v>
      </c>
      <c r="AE72" s="1320" t="n">
        <v>319.391682281435</v>
      </c>
    </row>
    <row r="73" customFormat="false" ht="20.1" hidden="false" customHeight="true" outlineLevel="0" collapsed="false">
      <c r="A73" s="1272" t="s">
        <v>520</v>
      </c>
      <c r="B73" s="1274" t="n">
        <v>236.400422684</v>
      </c>
      <c r="C73" s="1318" t="n">
        <v>201.634653046222</v>
      </c>
      <c r="D73" s="1318" t="n">
        <v>175.254821879111</v>
      </c>
      <c r="E73" s="1318" t="n">
        <v>154.273564614</v>
      </c>
      <c r="F73" s="1318" t="n">
        <v>140.376205250889</v>
      </c>
      <c r="G73" s="1318" t="n">
        <v>129.651707330463</v>
      </c>
      <c r="H73" s="1318" t="n">
        <v>124.932450553567</v>
      </c>
      <c r="I73" s="1318" t="n">
        <v>119.758498118626</v>
      </c>
      <c r="J73" s="1318" t="n">
        <v>115.515200476107</v>
      </c>
      <c r="K73" s="1318" t="n">
        <v>111.213599266133</v>
      </c>
      <c r="L73" s="1318" t="n">
        <v>114.549500501891</v>
      </c>
      <c r="M73" s="1318" t="n">
        <v>113.445110481449</v>
      </c>
      <c r="N73" s="1318" t="n">
        <v>113.280344078892</v>
      </c>
      <c r="O73" s="1318" t="n">
        <v>121.477197851503</v>
      </c>
      <c r="P73" s="1318" t="n">
        <v>109.327112660016</v>
      </c>
      <c r="Q73" s="1318" t="n">
        <v>108.492877869568</v>
      </c>
      <c r="R73" s="1318" t="n">
        <v>110.306994789127</v>
      </c>
      <c r="S73" s="1318" t="n">
        <v>121.877120401278</v>
      </c>
      <c r="T73" s="1318" t="n">
        <v>120.262889226561</v>
      </c>
      <c r="U73" s="1318" t="n">
        <v>118.419046266173</v>
      </c>
      <c r="V73" s="1318" t="n">
        <v>122.983083089581</v>
      </c>
      <c r="W73" s="1318" t="n">
        <v>126.12107494858</v>
      </c>
      <c r="X73" s="1318" t="n">
        <v>137.092799631907</v>
      </c>
      <c r="Y73" s="1318" t="n">
        <v>133.675536824422</v>
      </c>
      <c r="Z73" s="1318" t="n">
        <v>128.530149456046</v>
      </c>
      <c r="AA73" s="1318" t="n">
        <v>126.290717311167</v>
      </c>
      <c r="AB73" s="1318" t="n">
        <v>122.936257331684</v>
      </c>
      <c r="AC73" s="1318" t="n">
        <v>120.548719687894</v>
      </c>
      <c r="AD73" s="1319" t="n">
        <v>119.031676360794</v>
      </c>
      <c r="AE73" s="1320" t="n">
        <v>107.363292557677</v>
      </c>
    </row>
    <row r="74" customFormat="false" ht="20.1" hidden="false" customHeight="true" outlineLevel="0" collapsed="false">
      <c r="A74" s="1272" t="s">
        <v>521</v>
      </c>
      <c r="B74" s="1274" t="n">
        <v>249.748431483915</v>
      </c>
      <c r="C74" s="1318" t="n">
        <v>141.446263975605</v>
      </c>
      <c r="D74" s="1318" t="n">
        <v>105.939507191952</v>
      </c>
      <c r="E74" s="1318" t="n">
        <v>104.54048039895</v>
      </c>
      <c r="F74" s="1318" t="n">
        <v>93.5672783808884</v>
      </c>
      <c r="G74" s="1318" t="n">
        <v>110.895048720855</v>
      </c>
      <c r="H74" s="1318" t="n">
        <v>108.485658085199</v>
      </c>
      <c r="I74" s="1318" t="n">
        <v>108.240217589958</v>
      </c>
      <c r="J74" s="1318" t="n">
        <v>105.351841170484</v>
      </c>
      <c r="K74" s="1318" t="n">
        <v>100.749270808369</v>
      </c>
      <c r="L74" s="1318" t="n">
        <v>108.750203629379</v>
      </c>
      <c r="M74" s="1318" t="n">
        <v>97.4567487546145</v>
      </c>
      <c r="N74" s="1318" t="n">
        <v>97.0902915151681</v>
      </c>
      <c r="O74" s="1318" t="n">
        <v>86.2643228598244</v>
      </c>
      <c r="P74" s="1318" t="n">
        <v>87.2591460296939</v>
      </c>
      <c r="Q74" s="1318" t="n">
        <v>88.4216185346186</v>
      </c>
      <c r="R74" s="1318" t="n">
        <v>90.8469250955927</v>
      </c>
      <c r="S74" s="1318" t="n">
        <v>98.9546631732668</v>
      </c>
      <c r="T74" s="1318" t="n">
        <v>87.3758857096924</v>
      </c>
      <c r="U74" s="1318" t="n">
        <v>66.3620260899048</v>
      </c>
      <c r="V74" s="1318" t="n">
        <v>68.835424253889</v>
      </c>
      <c r="W74" s="1318" t="n">
        <v>65.9204493540437</v>
      </c>
      <c r="X74" s="1318" t="n">
        <v>45.3560441573384</v>
      </c>
      <c r="Y74" s="1318" t="n">
        <v>45.6416898374442</v>
      </c>
      <c r="Z74" s="1318" t="n">
        <v>45.3222336374975</v>
      </c>
      <c r="AA74" s="1318" t="n">
        <v>69.0682048567761</v>
      </c>
      <c r="AB74" s="1318" t="n">
        <v>67.1753059605734</v>
      </c>
      <c r="AC74" s="1318" t="n">
        <v>67.5350733494672</v>
      </c>
      <c r="AD74" s="1319" t="n">
        <v>67.2060939038141</v>
      </c>
      <c r="AE74" s="1320" t="n">
        <v>66.8393552949282</v>
      </c>
    </row>
    <row r="75" customFormat="false" ht="20.1" hidden="false" customHeight="true" outlineLevel="0" collapsed="false">
      <c r="A75" s="1272" t="s">
        <v>543</v>
      </c>
      <c r="B75" s="1274" t="n">
        <v>34.0629328025131</v>
      </c>
      <c r="C75" s="1318" t="n">
        <v>29.5698212876083</v>
      </c>
      <c r="D75" s="1318" t="n">
        <v>20.902660548406</v>
      </c>
      <c r="E75" s="1318" t="n">
        <v>12.1952455770693</v>
      </c>
      <c r="F75" s="1318" t="n">
        <v>7.51814281273404</v>
      </c>
      <c r="G75" s="1318" t="n">
        <v>5.22397498959069</v>
      </c>
      <c r="H75" s="1318" t="n">
        <v>5.3753075370685</v>
      </c>
      <c r="I75" s="1318" t="n">
        <v>6.28976769896139</v>
      </c>
      <c r="J75" s="1318" t="n">
        <v>5.18320239480882</v>
      </c>
      <c r="K75" s="1318" t="n">
        <v>4.48400006527689</v>
      </c>
      <c r="L75" s="1318" t="n">
        <v>5.44031514047384</v>
      </c>
      <c r="M75" s="1318" t="n">
        <v>4.25350218537676</v>
      </c>
      <c r="N75" s="1318" t="n">
        <v>3.97374601299709</v>
      </c>
      <c r="O75" s="1318" t="n">
        <v>4.23511758113678</v>
      </c>
      <c r="P75" s="1318" t="n">
        <v>4.78035351681898</v>
      </c>
      <c r="Q75" s="1318" t="n">
        <v>5.0231581727029</v>
      </c>
      <c r="R75" s="1318" t="n">
        <v>3.69793758950237</v>
      </c>
      <c r="S75" s="1318" t="n">
        <v>5.42884337106513</v>
      </c>
      <c r="T75" s="1318" t="n">
        <v>5.23412143690001</v>
      </c>
      <c r="U75" s="1318" t="n">
        <v>6.10142531526672</v>
      </c>
      <c r="V75" s="1318" t="n">
        <v>5.64159845121931</v>
      </c>
      <c r="W75" s="1318" t="n">
        <v>6.26380235336489</v>
      </c>
      <c r="X75" s="1318" t="n">
        <v>5.12698987230905</v>
      </c>
      <c r="Y75" s="1318" t="n">
        <v>6.02633107038186</v>
      </c>
      <c r="Z75" s="1318" t="n">
        <v>6.00754481057816</v>
      </c>
      <c r="AA75" s="1318" t="n">
        <v>5.90729074038416</v>
      </c>
      <c r="AB75" s="1318" t="n">
        <v>5.44105087734315</v>
      </c>
      <c r="AC75" s="1318" t="n">
        <v>4.95608037670206</v>
      </c>
      <c r="AD75" s="1319" t="n">
        <v>5.15445572883824</v>
      </c>
      <c r="AE75" s="1320" t="n">
        <v>5.28961636852039</v>
      </c>
    </row>
    <row r="76" customFormat="false" ht="20.1" hidden="false" customHeight="true" outlineLevel="0" collapsed="false">
      <c r="A76" s="1272" t="s">
        <v>522</v>
      </c>
      <c r="B76" s="1274" t="n">
        <v>333.150085203193</v>
      </c>
      <c r="C76" s="1318" t="n">
        <v>219.004287816674</v>
      </c>
      <c r="D76" s="1318" t="n">
        <v>160.387788814335</v>
      </c>
      <c r="E76" s="1318" t="n">
        <v>119.079198844255</v>
      </c>
      <c r="F76" s="1318" t="n">
        <v>82.7642287132122</v>
      </c>
      <c r="G76" s="1318" t="n">
        <v>58.3890687956807</v>
      </c>
      <c r="H76" s="1318" t="n">
        <v>43.653664448946</v>
      </c>
      <c r="I76" s="1318" t="n">
        <v>44.2558301350989</v>
      </c>
      <c r="J76" s="1318" t="n">
        <v>42.6610269275888</v>
      </c>
      <c r="K76" s="1318" t="n">
        <v>34.8550489072538</v>
      </c>
      <c r="L76" s="1318" t="n">
        <v>36.0946268194623</v>
      </c>
      <c r="M76" s="1318" t="n">
        <v>34.6102275038083</v>
      </c>
      <c r="N76" s="1318" t="n">
        <v>35.4538013592071</v>
      </c>
      <c r="O76" s="1318" t="n">
        <v>31.7128506896434</v>
      </c>
      <c r="P76" s="1318" t="n">
        <v>26.752881443125</v>
      </c>
      <c r="Q76" s="1318" t="n">
        <v>30.473334716771</v>
      </c>
      <c r="R76" s="1318" t="n">
        <v>27.3238388587695</v>
      </c>
      <c r="S76" s="1318" t="n">
        <v>22.017859271975</v>
      </c>
      <c r="T76" s="1318" t="n">
        <v>22.8801320608136</v>
      </c>
      <c r="U76" s="1318" t="n">
        <v>23.1582424067272</v>
      </c>
      <c r="V76" s="1318" t="n">
        <v>22.6514971006164</v>
      </c>
      <c r="W76" s="1318" t="n">
        <v>22.3352111948094</v>
      </c>
      <c r="X76" s="1318" t="n">
        <v>19.0670053625188</v>
      </c>
      <c r="Y76" s="1318" t="n">
        <v>19.1538238069222</v>
      </c>
      <c r="Z76" s="1318" t="n">
        <v>18.1680729630181</v>
      </c>
      <c r="AA76" s="1318" t="n">
        <v>16.9129838614961</v>
      </c>
      <c r="AB76" s="1318" t="n">
        <v>15.6958201700102</v>
      </c>
      <c r="AC76" s="1318" t="n">
        <v>12.4638109589799</v>
      </c>
      <c r="AD76" s="1319" t="n">
        <v>11.4691757950944</v>
      </c>
      <c r="AE76" s="1320" t="n">
        <v>12.2712075610775</v>
      </c>
    </row>
    <row r="77" customFormat="false" ht="20.1" hidden="false" customHeight="true" outlineLevel="0" collapsed="false">
      <c r="A77" s="1272" t="s">
        <v>538</v>
      </c>
      <c r="B77" s="1274" t="n">
        <v>1211.81069364945</v>
      </c>
      <c r="C77" s="1318" t="n">
        <v>1139.66103732859</v>
      </c>
      <c r="D77" s="1318" t="n">
        <v>1037.81860794868</v>
      </c>
      <c r="E77" s="1318" t="n">
        <v>984.69664207554</v>
      </c>
      <c r="F77" s="1318" t="n">
        <v>1044.23927290422</v>
      </c>
      <c r="G77" s="1318" t="n">
        <v>1091.135088864</v>
      </c>
      <c r="H77" s="1318" t="n">
        <v>1026.5796102294</v>
      </c>
      <c r="I77" s="1318" t="n">
        <v>1087.14140102309</v>
      </c>
      <c r="J77" s="1318" t="n">
        <v>1066.70704457479</v>
      </c>
      <c r="K77" s="1318" t="n">
        <v>990.708491317808</v>
      </c>
      <c r="L77" s="1318" t="n">
        <v>1039.7032670783</v>
      </c>
      <c r="M77" s="1318" t="n">
        <v>993.028030829823</v>
      </c>
      <c r="N77" s="1318" t="n">
        <v>965.284718703654</v>
      </c>
      <c r="O77" s="1318" t="n">
        <v>957.276250503177</v>
      </c>
      <c r="P77" s="1318" t="n">
        <v>969.110055994708</v>
      </c>
      <c r="Q77" s="1318" t="n">
        <v>943.349764274254</v>
      </c>
      <c r="R77" s="1318" t="n">
        <v>934.355525622123</v>
      </c>
      <c r="S77" s="1318" t="n">
        <v>955.923406648108</v>
      </c>
      <c r="T77" s="1318" t="n">
        <v>914.6578567596</v>
      </c>
      <c r="U77" s="1318" t="n">
        <v>625.7981252427</v>
      </c>
      <c r="V77" s="1318" t="n">
        <v>823.0286284415</v>
      </c>
      <c r="W77" s="1318" t="n">
        <v>828.2698324783</v>
      </c>
      <c r="X77" s="1318" t="n">
        <v>792.3345901973</v>
      </c>
      <c r="Y77" s="1318" t="n">
        <v>811.1565975183</v>
      </c>
      <c r="Z77" s="1318" t="n">
        <v>827.8497490811</v>
      </c>
      <c r="AA77" s="1318" t="n">
        <v>835.4750964718</v>
      </c>
      <c r="AB77" s="1318" t="n">
        <v>806.900273561414</v>
      </c>
      <c r="AC77" s="1318" t="n">
        <v>851.660767684161</v>
      </c>
      <c r="AD77" s="1319" t="n">
        <v>822.861389342843</v>
      </c>
      <c r="AE77" s="1320" t="n">
        <v>803.2926444233</v>
      </c>
    </row>
    <row r="78" customFormat="false" ht="20.1" hidden="false" customHeight="true" outlineLevel="0" collapsed="false">
      <c r="A78" s="1331" t="s">
        <v>545</v>
      </c>
      <c r="B78" s="1278" t="n">
        <v>25.0445426000024</v>
      </c>
      <c r="C78" s="1332" t="n">
        <v>24.8485962399991</v>
      </c>
      <c r="D78" s="1332" t="n">
        <v>24.6505281800014</v>
      </c>
      <c r="E78" s="1332" t="n">
        <v>24.4659885999945</v>
      </c>
      <c r="F78" s="1332" t="n">
        <v>24.2709781399995</v>
      </c>
      <c r="G78" s="1332" t="n">
        <v>24.0722610399977</v>
      </c>
      <c r="H78" s="1332" t="n">
        <v>23.8760418200038</v>
      </c>
      <c r="I78" s="1332" t="n">
        <v>23.6765050199972</v>
      </c>
      <c r="J78" s="1332" t="n">
        <v>23.4795913999984</v>
      </c>
      <c r="K78" s="1332" t="n">
        <v>23.2810210200058</v>
      </c>
      <c r="L78" s="1332" t="n">
        <v>23.080977280001</v>
      </c>
      <c r="M78" s="1332" t="n">
        <v>22.882973200002</v>
      </c>
      <c r="N78" s="1332" t="n">
        <v>22.6861171200053</v>
      </c>
      <c r="O78" s="1332" t="n">
        <v>22.4917390399982</v>
      </c>
      <c r="P78" s="1332" t="n">
        <v>22.2936334600046</v>
      </c>
      <c r="Q78" s="1332" t="n">
        <v>22.0933088799955</v>
      </c>
      <c r="R78" s="1332" t="n">
        <v>21.894776159995</v>
      </c>
      <c r="S78" s="1332" t="n">
        <v>21.697615719997</v>
      </c>
      <c r="T78" s="1332" t="n">
        <v>21.5019930399958</v>
      </c>
      <c r="U78" s="1332" t="n">
        <v>21.3052797600048</v>
      </c>
      <c r="V78" s="1332" t="n">
        <v>21.1090945599996</v>
      </c>
      <c r="W78" s="1332" t="n">
        <v>20.9145383999973</v>
      </c>
      <c r="X78" s="1332" t="n">
        <v>20.7169851199986</v>
      </c>
      <c r="Y78" s="1332" t="n">
        <v>20.5209662399998</v>
      </c>
      <c r="Z78" s="1332" t="n">
        <v>20.3285481599953</v>
      </c>
      <c r="AA78" s="1332" t="n">
        <v>20.1366760799968</v>
      </c>
      <c r="AB78" s="1332" t="n">
        <v>19.9362366622</v>
      </c>
      <c r="AC78" s="1332" t="n">
        <v>19.740826995</v>
      </c>
      <c r="AD78" s="1337" t="n">
        <v>19.5502190212</v>
      </c>
      <c r="AE78" s="1338" t="n">
        <v>18.36125632</v>
      </c>
    </row>
    <row r="79" customFormat="false" ht="20.1" hidden="false" customHeight="true" outlineLevel="0" collapsed="false">
      <c r="A79" s="1249" t="s">
        <v>546</v>
      </c>
      <c r="B79" s="1282"/>
      <c r="C79" s="1282"/>
      <c r="D79" s="1282"/>
      <c r="E79" s="1282"/>
      <c r="F79" s="1282"/>
      <c r="G79" s="1282"/>
      <c r="H79" s="1282"/>
      <c r="I79" s="1282"/>
      <c r="J79" s="1282"/>
      <c r="K79" s="1282"/>
      <c r="L79" s="1282"/>
      <c r="M79" s="1282"/>
      <c r="N79" s="1282"/>
      <c r="O79" s="1282"/>
      <c r="P79" s="1282"/>
      <c r="Q79" s="1282"/>
      <c r="R79" s="1282"/>
      <c r="S79" s="1282"/>
      <c r="T79" s="1325"/>
      <c r="U79" s="1325"/>
      <c r="V79" s="1325"/>
      <c r="W79" s="1325"/>
      <c r="X79" s="1325"/>
      <c r="Y79" s="1325"/>
      <c r="Z79" s="1325"/>
    </row>
    <row r="80" customFormat="false" ht="20.1" hidden="false" customHeight="true" outlineLevel="0" collapsed="false">
      <c r="A80" s="1251" t="s">
        <v>511</v>
      </c>
      <c r="B80" s="1335" t="n">
        <v>2050.57913064494</v>
      </c>
      <c r="C80" s="1312" t="n">
        <v>1253.26254736399</v>
      </c>
      <c r="D80" s="1312" t="n">
        <v>936.042860686758</v>
      </c>
      <c r="E80" s="1312" t="n">
        <v>774.392918264805</v>
      </c>
      <c r="F80" s="1312" t="n">
        <v>664.722226635679</v>
      </c>
      <c r="G80" s="1312" t="n">
        <v>577.439473789257</v>
      </c>
      <c r="H80" s="1312" t="n">
        <v>555.717985213919</v>
      </c>
      <c r="I80" s="1312" t="n">
        <v>573.343708909963</v>
      </c>
      <c r="J80" s="1312" t="n">
        <v>560.654994335818</v>
      </c>
      <c r="K80" s="1312" t="n">
        <v>553.994184151722</v>
      </c>
      <c r="L80" s="1312" t="n">
        <v>531.253144701055</v>
      </c>
      <c r="M80" s="1312" t="n">
        <v>496.369258261402</v>
      </c>
      <c r="N80" s="1312" t="n">
        <v>490.864818921037</v>
      </c>
      <c r="O80" s="1312" t="n">
        <v>461.963550822196</v>
      </c>
      <c r="P80" s="1312" t="n">
        <v>447.832553795597</v>
      </c>
      <c r="Q80" s="1312" t="n">
        <v>431.478329372295</v>
      </c>
      <c r="R80" s="1312" t="n">
        <v>426.617001273912</v>
      </c>
      <c r="S80" s="1312" t="n">
        <v>409.940292699651</v>
      </c>
      <c r="T80" s="1312" t="n">
        <v>408.256607706345</v>
      </c>
      <c r="U80" s="1312" t="n">
        <v>383.961887922296</v>
      </c>
      <c r="V80" s="1312" t="n">
        <v>395.603391391938</v>
      </c>
      <c r="W80" s="1312" t="n">
        <v>399.807388718836</v>
      </c>
      <c r="X80" s="1312" t="n">
        <v>396.259496382915</v>
      </c>
      <c r="Y80" s="1312" t="n">
        <v>405.788774446503</v>
      </c>
      <c r="Z80" s="1312" t="n">
        <v>396.457522639827</v>
      </c>
      <c r="AA80" s="1312" t="n">
        <v>387.74872220018</v>
      </c>
      <c r="AB80" s="1312" t="n">
        <v>360.937501946495</v>
      </c>
      <c r="AC80" s="1312" t="n">
        <v>373.257684528753</v>
      </c>
      <c r="AD80" s="1312" t="n">
        <v>383.553841122043</v>
      </c>
      <c r="AE80" s="1313" t="n">
        <v>379.573728786017</v>
      </c>
    </row>
    <row r="81" customFormat="false" ht="20.1" hidden="false" customHeight="true" outlineLevel="0" collapsed="false">
      <c r="A81" s="1314" t="s">
        <v>533</v>
      </c>
      <c r="B81" s="1328" t="n">
        <v>1256.67140684312</v>
      </c>
      <c r="C81" s="1315" t="n">
        <v>771.957685692001</v>
      </c>
      <c r="D81" s="1315" t="n">
        <v>505.083050776709</v>
      </c>
      <c r="E81" s="1315" t="n">
        <v>357.914615958725</v>
      </c>
      <c r="F81" s="1315" t="n">
        <v>246.900768151964</v>
      </c>
      <c r="G81" s="1315" t="n">
        <v>181.112857177031</v>
      </c>
      <c r="H81" s="1315" t="n">
        <v>169.460375277819</v>
      </c>
      <c r="I81" s="1315" t="n">
        <v>166.911339348817</v>
      </c>
      <c r="J81" s="1315" t="n">
        <v>158.597495314343</v>
      </c>
      <c r="K81" s="1315" t="n">
        <v>153.667749073252</v>
      </c>
      <c r="L81" s="1315" t="n">
        <v>146.236174467589</v>
      </c>
      <c r="M81" s="1315" t="n">
        <v>143.806432738286</v>
      </c>
      <c r="N81" s="1315" t="n">
        <v>138.110720383498</v>
      </c>
      <c r="O81" s="1315" t="n">
        <v>133.661182703069</v>
      </c>
      <c r="P81" s="1315" t="n">
        <v>130.219760339034</v>
      </c>
      <c r="Q81" s="1315" t="n">
        <v>125.342754807239</v>
      </c>
      <c r="R81" s="1315" t="n">
        <v>124.625278494544</v>
      </c>
      <c r="S81" s="1315" t="n">
        <v>121.198635235474</v>
      </c>
      <c r="T81" s="1315" t="n">
        <v>119.426079299571</v>
      </c>
      <c r="U81" s="1315" t="n">
        <v>109.373042926434</v>
      </c>
      <c r="V81" s="1315" t="n">
        <v>112.997593753491</v>
      </c>
      <c r="W81" s="1315" t="n">
        <v>106.491462756018</v>
      </c>
      <c r="X81" s="1315" t="n">
        <v>105.736031196818</v>
      </c>
      <c r="Y81" s="1315" t="n">
        <v>103.887067113576</v>
      </c>
      <c r="Z81" s="1315" t="n">
        <v>95.6805514609483</v>
      </c>
      <c r="AA81" s="1315" t="n">
        <v>94.8425073997015</v>
      </c>
      <c r="AB81" s="1315" t="n">
        <v>91.7383543237562</v>
      </c>
      <c r="AC81" s="1315" t="n">
        <v>89.8395089394279</v>
      </c>
      <c r="AD81" s="1315" t="n">
        <v>87.5858375456677</v>
      </c>
      <c r="AE81" s="1317" t="n">
        <v>85.4820977998138</v>
      </c>
      <c r="AF81" s="1339"/>
    </row>
    <row r="82" customFormat="false" ht="20.1" hidden="false" customHeight="true" outlineLevel="0" collapsed="false">
      <c r="A82" s="1340" t="str">
        <f aca="false">'[15]Tabelle 1'!A90</f>
        <v>Energiewirtschaft</v>
      </c>
      <c r="B82" s="1274" t="n">
        <v>588.0773962695</v>
      </c>
      <c r="C82" s="1318" t="n">
        <v>388.871630046</v>
      </c>
      <c r="D82" s="1318" t="n">
        <v>247.4082210976</v>
      </c>
      <c r="E82" s="1318" t="n">
        <v>155.03630164</v>
      </c>
      <c r="F82" s="1318" t="n">
        <v>82.838281411</v>
      </c>
      <c r="G82" s="1318" t="n">
        <v>24.7648935315452</v>
      </c>
      <c r="H82" s="1318" t="n">
        <v>22.3854388873654</v>
      </c>
      <c r="I82" s="1318" t="n">
        <v>19.0671154082748</v>
      </c>
      <c r="J82" s="1318" t="n">
        <v>17.4960208364368</v>
      </c>
      <c r="K82" s="1318" t="n">
        <v>15.3791064918688</v>
      </c>
      <c r="L82" s="1318" t="n">
        <v>14.5716730261056</v>
      </c>
      <c r="M82" s="1318" t="n">
        <v>14.6073177281764</v>
      </c>
      <c r="N82" s="1318" t="n">
        <v>13.9377698172419</v>
      </c>
      <c r="O82" s="1318" t="n">
        <v>14.3161157790316</v>
      </c>
      <c r="P82" s="1318" t="n">
        <v>14.3291071180839</v>
      </c>
      <c r="Q82" s="1318" t="n">
        <v>13.7501773805807</v>
      </c>
      <c r="R82" s="1318" t="n">
        <v>13.1903935617673</v>
      </c>
      <c r="S82" s="1318" t="n">
        <v>12.827128971987</v>
      </c>
      <c r="T82" s="1318" t="n">
        <v>11.4197273811004</v>
      </c>
      <c r="U82" s="1318" t="n">
        <v>10.4193780149632</v>
      </c>
      <c r="V82" s="1318" t="n">
        <v>9.87526229132935</v>
      </c>
      <c r="W82" s="1318" t="n">
        <v>9.28047558037015</v>
      </c>
      <c r="X82" s="1318" t="n">
        <v>9.14814158332673</v>
      </c>
      <c r="Y82" s="1318" t="n">
        <v>8.56235351397149</v>
      </c>
      <c r="Z82" s="1318" t="n">
        <v>8.07046522828584</v>
      </c>
      <c r="AA82" s="1318" t="n">
        <v>7.75660225589798</v>
      </c>
      <c r="AB82" s="1318" t="n">
        <v>7.37853665974876</v>
      </c>
      <c r="AC82" s="1318" t="n">
        <v>7.03103571196952</v>
      </c>
      <c r="AD82" s="1318" t="n">
        <v>6.68992532662653</v>
      </c>
      <c r="AE82" s="1320" t="n">
        <v>5.75698654720246</v>
      </c>
    </row>
    <row r="83" customFormat="false" ht="20.1" hidden="false" customHeight="true" outlineLevel="0" collapsed="false">
      <c r="A83" s="1340" t="str">
        <f aca="false">'[15]Tabelle 1'!A91</f>
        <v>Verarbeitendes Gewerbe</v>
      </c>
      <c r="B83" s="1274" t="n">
        <v>230.000795777722</v>
      </c>
      <c r="C83" s="1318" t="n">
        <v>104.749240804253</v>
      </c>
      <c r="D83" s="1318" t="n">
        <v>51.4972388997315</v>
      </c>
      <c r="E83" s="1318" t="n">
        <v>27.4455653603027</v>
      </c>
      <c r="F83" s="1318" t="n">
        <v>15.0427124603135</v>
      </c>
      <c r="G83" s="1318" t="n">
        <v>10.3905014812701</v>
      </c>
      <c r="H83" s="1318" t="n">
        <v>9.20895942969019</v>
      </c>
      <c r="I83" s="1318" t="n">
        <v>9.36228449668943</v>
      </c>
      <c r="J83" s="1318" t="n">
        <v>8.10096023420593</v>
      </c>
      <c r="K83" s="1318" t="n">
        <v>7.75025391291103</v>
      </c>
      <c r="L83" s="1318" t="n">
        <v>6.78650912973954</v>
      </c>
      <c r="M83" s="1318" t="n">
        <v>5.97457052383497</v>
      </c>
      <c r="N83" s="1318" t="n">
        <v>5.70898447909485</v>
      </c>
      <c r="O83" s="1318" t="n">
        <v>6.13630016534361</v>
      </c>
      <c r="P83" s="1318" t="n">
        <v>5.85579636411025</v>
      </c>
      <c r="Q83" s="1318" t="n">
        <v>5.59015458993051</v>
      </c>
      <c r="R83" s="1318" t="n">
        <v>5.27499277783947</v>
      </c>
      <c r="S83" s="1318" t="n">
        <v>5.07290534314785</v>
      </c>
      <c r="T83" s="1318" t="n">
        <v>4.81608058871797</v>
      </c>
      <c r="U83" s="1318" t="n">
        <v>4.42617439812548</v>
      </c>
      <c r="V83" s="1318" t="n">
        <v>4.24834280858298</v>
      </c>
      <c r="W83" s="1318" t="n">
        <v>4.31675451882807</v>
      </c>
      <c r="X83" s="1318" t="n">
        <v>4.20629003766788</v>
      </c>
      <c r="Y83" s="1318" t="n">
        <v>3.95075962904072</v>
      </c>
      <c r="Z83" s="1318" t="n">
        <v>3.94208709625207</v>
      </c>
      <c r="AA83" s="1318" t="n">
        <v>4.07071212935091</v>
      </c>
      <c r="AB83" s="1318" t="n">
        <v>4.15127083859837</v>
      </c>
      <c r="AC83" s="1318" t="n">
        <v>3.90322677042876</v>
      </c>
      <c r="AD83" s="1318" t="n">
        <v>3.62994921557595</v>
      </c>
      <c r="AE83" s="1320" t="n">
        <v>3.52147310894283</v>
      </c>
    </row>
    <row r="84" customFormat="false" ht="20.1" hidden="false" customHeight="true" outlineLevel="0" collapsed="false">
      <c r="A84" s="1340" t="s">
        <v>547</v>
      </c>
      <c r="B84" s="1274" t="n">
        <v>100.308840702246</v>
      </c>
      <c r="C84" s="1318" t="n">
        <v>99.434146453332</v>
      </c>
      <c r="D84" s="1318" t="n">
        <v>101.044172985167</v>
      </c>
      <c r="E84" s="1318" t="n">
        <v>101.90349597929</v>
      </c>
      <c r="F84" s="1318" t="n">
        <v>100.417577498355</v>
      </c>
      <c r="G84" s="1318" t="n">
        <v>100.622096295174</v>
      </c>
      <c r="H84" s="1318" t="n">
        <v>95.6005656531705</v>
      </c>
      <c r="I84" s="1318" t="n">
        <v>93.1149949473181</v>
      </c>
      <c r="J84" s="1318" t="n">
        <v>93.1026017886451</v>
      </c>
      <c r="K84" s="1318" t="n">
        <v>92.0286859652835</v>
      </c>
      <c r="L84" s="1318" t="n">
        <v>89.0091414583555</v>
      </c>
      <c r="M84" s="1318" t="n">
        <v>85.6768780737235</v>
      </c>
      <c r="N84" s="1318" t="n">
        <v>83.062357774578</v>
      </c>
      <c r="O84" s="1318" t="n">
        <v>80.0061288075571</v>
      </c>
      <c r="P84" s="1318" t="n">
        <v>78.6768036430548</v>
      </c>
      <c r="Q84" s="1318" t="n">
        <v>75.3565716097839</v>
      </c>
      <c r="R84" s="1318" t="n">
        <v>72.442950353949</v>
      </c>
      <c r="S84" s="1318" t="n">
        <v>70.1282812524512</v>
      </c>
      <c r="T84" s="1318" t="n">
        <v>66.0770371132553</v>
      </c>
      <c r="U84" s="1318" t="n">
        <v>61.3047214951681</v>
      </c>
      <c r="V84" s="1318" t="n">
        <v>59.4288443271356</v>
      </c>
      <c r="W84" s="1318" t="n">
        <v>58.365682594883</v>
      </c>
      <c r="X84" s="1318" t="n">
        <v>56.7058786667722</v>
      </c>
      <c r="Y84" s="1318" t="n">
        <v>55.3998699823937</v>
      </c>
      <c r="Z84" s="1318" t="n">
        <v>55.1650320160736</v>
      </c>
      <c r="AA84" s="1318" t="n">
        <v>53.7978868357383</v>
      </c>
      <c r="AB84" s="1318" t="n">
        <v>53.2196894470899</v>
      </c>
      <c r="AC84" s="1318" t="n">
        <v>52.3184818173463</v>
      </c>
      <c r="AD84" s="1318" t="n">
        <v>51.5597030815306</v>
      </c>
      <c r="AE84" s="1320" t="n">
        <v>51.2442701494973</v>
      </c>
    </row>
    <row r="85" customFormat="false" ht="20.1" hidden="false" customHeight="true" outlineLevel="0" collapsed="false">
      <c r="A85" s="1340" t="s">
        <v>548</v>
      </c>
      <c r="B85" s="1274" t="n">
        <v>338.284374093648</v>
      </c>
      <c r="C85" s="1318" t="n">
        <v>178.902668388416</v>
      </c>
      <c r="D85" s="1318" t="n">
        <v>105.133417794211</v>
      </c>
      <c r="E85" s="1318" t="n">
        <v>73.5292529791323</v>
      </c>
      <c r="F85" s="1318" t="n">
        <v>48.6021967822957</v>
      </c>
      <c r="G85" s="1318" t="n">
        <v>45.3353658690424</v>
      </c>
      <c r="H85" s="1318" t="n">
        <v>42.2654113075928</v>
      </c>
      <c r="I85" s="1318" t="n">
        <v>45.3669444965348</v>
      </c>
      <c r="J85" s="1318" t="n">
        <v>39.8979124550557</v>
      </c>
      <c r="K85" s="1318" t="n">
        <v>38.5097027031882</v>
      </c>
      <c r="L85" s="1318" t="n">
        <v>35.8688508533883</v>
      </c>
      <c r="M85" s="1318" t="n">
        <v>37.5476664125514</v>
      </c>
      <c r="N85" s="1318" t="n">
        <v>35.4016083125832</v>
      </c>
      <c r="O85" s="1318" t="n">
        <v>33.2026379511367</v>
      </c>
      <c r="P85" s="1318" t="n">
        <v>31.3580532137846</v>
      </c>
      <c r="Q85" s="1318" t="n">
        <v>30.6458512269439</v>
      </c>
      <c r="R85" s="1318" t="n">
        <v>33.7169418009881</v>
      </c>
      <c r="S85" s="1318" t="n">
        <v>33.1703196678878</v>
      </c>
      <c r="T85" s="1318" t="n">
        <v>37.1132342164977</v>
      </c>
      <c r="U85" s="1318" t="n">
        <v>33.2227690181773</v>
      </c>
      <c r="V85" s="1318" t="n">
        <v>39.445144326443</v>
      </c>
      <c r="W85" s="1318" t="n">
        <v>34.5285500619365</v>
      </c>
      <c r="X85" s="1318" t="n">
        <v>35.6757209090509</v>
      </c>
      <c r="Y85" s="1318" t="n">
        <v>35.9740839881698</v>
      </c>
      <c r="Z85" s="1318" t="n">
        <v>28.5029671203368</v>
      </c>
      <c r="AA85" s="1318" t="n">
        <v>29.2173061787143</v>
      </c>
      <c r="AB85" s="1318" t="n">
        <v>26.9888573783192</v>
      </c>
      <c r="AC85" s="1318" t="n">
        <v>26.5867646396833</v>
      </c>
      <c r="AD85" s="1318" t="n">
        <v>25.7062599219346</v>
      </c>
      <c r="AE85" s="1320" t="n">
        <v>24.9593679941713</v>
      </c>
    </row>
    <row r="86" customFormat="false" ht="16.5" hidden="false" customHeight="true" outlineLevel="0" collapsed="false">
      <c r="A86" s="1340" t="str">
        <f aca="false">'[15]Tabelle 1'!A94</f>
        <v>Diffuse Emissionen aus Brennstoffen</v>
      </c>
      <c r="B86" s="1274" t="n">
        <v>150.295272</v>
      </c>
      <c r="C86" s="1318" t="n">
        <v>52.3982414892</v>
      </c>
      <c r="D86" s="1318" t="n">
        <v>40.209915558445</v>
      </c>
      <c r="E86" s="1318" t="n">
        <v>30.91148086191</v>
      </c>
      <c r="F86" s="1318" t="n">
        <v>23.721311455425</v>
      </c>
      <c r="G86" s="1318" t="n">
        <v>17.12079142328</v>
      </c>
      <c r="H86" s="1318" t="n">
        <v>16.6219793498846</v>
      </c>
      <c r="I86" s="1318" t="n">
        <v>16.9046384907877</v>
      </c>
      <c r="J86" s="1318" t="n">
        <v>14.8224844603492</v>
      </c>
      <c r="K86" s="1318" t="n">
        <v>13.6679813902292</v>
      </c>
      <c r="L86" s="1318" t="n">
        <v>14.9886456056831</v>
      </c>
      <c r="M86" s="1318" t="n">
        <v>13.8610498747523</v>
      </c>
      <c r="N86" s="1318" t="n">
        <v>13.8943204083677</v>
      </c>
      <c r="O86" s="1318" t="n">
        <v>14.0381083922785</v>
      </c>
      <c r="P86" s="1318" t="n">
        <v>14.8709115652923</v>
      </c>
      <c r="Q86" s="1318" t="n">
        <v>14.7999183910569</v>
      </c>
      <c r="R86" s="1318" t="n">
        <v>13.1502391772692</v>
      </c>
      <c r="S86" s="1318" t="n">
        <v>15.1683081556708</v>
      </c>
      <c r="T86" s="1318" t="n">
        <v>14.5979267672</v>
      </c>
      <c r="U86" s="1318" t="n">
        <v>15.21958510412</v>
      </c>
      <c r="V86" s="1318" t="n">
        <v>14.79202468784</v>
      </c>
      <c r="W86" s="1318" t="n">
        <v>15.88044154728</v>
      </c>
      <c r="X86" s="1318" t="n">
        <v>15.075422652</v>
      </c>
      <c r="Y86" s="1318" t="n">
        <v>15.836382394</v>
      </c>
      <c r="Z86" s="1318" t="n">
        <v>15.57786497458</v>
      </c>
      <c r="AA86" s="1318" t="n">
        <v>15.41890408</v>
      </c>
      <c r="AB86" s="1318" t="n">
        <v>14.50629142</v>
      </c>
      <c r="AC86" s="1318" t="n">
        <v>14.02146861844</v>
      </c>
      <c r="AD86" s="1318" t="n">
        <v>13.997428814</v>
      </c>
      <c r="AE86" s="1320" t="n">
        <v>12.25725043976</v>
      </c>
    </row>
    <row r="87" customFormat="false" ht="15.75" hidden="false" customHeight="false" outlineLevel="0" collapsed="false">
      <c r="A87" s="1340" t="str">
        <f aca="false">'[15]Tabelle 1'!A95</f>
        <v>Industrieprozesse</v>
      </c>
      <c r="B87" s="1274" t="n">
        <v>565.42992485981</v>
      </c>
      <c r="C87" s="1318" t="n">
        <v>357.630710656547</v>
      </c>
      <c r="D87" s="1318" t="n">
        <v>321.003028928147</v>
      </c>
      <c r="E87" s="1318" t="n">
        <v>316.656006522496</v>
      </c>
      <c r="F87" s="1318" t="n">
        <v>325.197355292574</v>
      </c>
      <c r="G87" s="1318" t="n">
        <v>310.533607048873</v>
      </c>
      <c r="H87" s="1318" t="n">
        <v>300.435797507658</v>
      </c>
      <c r="I87" s="1318" t="n">
        <v>320.022515755845</v>
      </c>
      <c r="J87" s="1318" t="n">
        <v>316.82317312272</v>
      </c>
      <c r="K87" s="1318" t="n">
        <v>317.242945165989</v>
      </c>
      <c r="L87" s="1318" t="n">
        <v>300.821590347287</v>
      </c>
      <c r="M87" s="1318" t="n">
        <v>269.399984382823</v>
      </c>
      <c r="N87" s="1318" t="n">
        <v>269.772086053623</v>
      </c>
      <c r="O87" s="1318" t="n">
        <v>245.10984596851</v>
      </c>
      <c r="P87" s="1318" t="n">
        <v>235.195758587594</v>
      </c>
      <c r="Q87" s="1318" t="n">
        <v>223.599700043604</v>
      </c>
      <c r="R87" s="1318" t="n">
        <v>221.180724510693</v>
      </c>
      <c r="S87" s="1318" t="n">
        <v>205.045166766176</v>
      </c>
      <c r="T87" s="1318" t="n">
        <v>205.227966476929</v>
      </c>
      <c r="U87" s="1318" t="n">
        <v>190.474898887234</v>
      </c>
      <c r="V87" s="1318" t="n">
        <v>200.486930327028</v>
      </c>
      <c r="W87" s="1318" t="n">
        <v>208.326714438281</v>
      </c>
      <c r="X87" s="1318" t="n">
        <v>204.381350581453</v>
      </c>
      <c r="Y87" s="1318" t="n">
        <v>213.900686235459</v>
      </c>
      <c r="Z87" s="1318" t="n">
        <v>212.740406412303</v>
      </c>
      <c r="AA87" s="1318" t="n">
        <v>205.903690868525</v>
      </c>
      <c r="AB87" s="1318" t="n">
        <v>183.484937486301</v>
      </c>
      <c r="AC87" s="1318" t="n">
        <v>198.280870864007</v>
      </c>
      <c r="AD87" s="1318" t="n">
        <v>211.896288877011</v>
      </c>
      <c r="AE87" s="1320" t="n">
        <v>212.785193539479</v>
      </c>
    </row>
    <row r="88" customFormat="false" ht="15.75" hidden="false" customHeight="false" outlineLevel="0" collapsed="false">
      <c r="A88" s="1340" t="str">
        <f aca="false">'[15]Tabelle 1'!A96</f>
        <v>Landwirtschaft</v>
      </c>
      <c r="B88" s="1274" t="n">
        <v>67.4807323633652</v>
      </c>
      <c r="C88" s="1318" t="n">
        <v>60.628835332424</v>
      </c>
      <c r="D88" s="1318" t="n">
        <v>59.1449618394935</v>
      </c>
      <c r="E88" s="1318" t="n">
        <v>58.3454901689307</v>
      </c>
      <c r="F88" s="1318" t="n">
        <v>58.4105064312642</v>
      </c>
      <c r="G88" s="1318" t="n">
        <v>58.2414550988967</v>
      </c>
      <c r="H88" s="1318" t="n">
        <v>58.8277741423152</v>
      </c>
      <c r="I88" s="1318" t="n">
        <v>59.20282844325</v>
      </c>
      <c r="J88" s="1318" t="n">
        <v>60.1784266024265</v>
      </c>
      <c r="K88" s="1318" t="n">
        <v>59.2473219212864</v>
      </c>
      <c r="L88" s="1318" t="n">
        <v>59.1012931412434</v>
      </c>
      <c r="M88" s="1318" t="n">
        <v>59.3698179705581</v>
      </c>
      <c r="N88" s="1318" t="n">
        <v>59.1376252819819</v>
      </c>
      <c r="O88" s="1318" t="n">
        <v>58.8858383882606</v>
      </c>
      <c r="P88" s="1318" t="n">
        <v>57.9786716036907</v>
      </c>
      <c r="Q88" s="1318" t="n">
        <v>58.2641382638423</v>
      </c>
      <c r="R88" s="1318" t="n">
        <v>58.0645610954416</v>
      </c>
      <c r="S88" s="1318" t="n">
        <v>59.0933323578319</v>
      </c>
      <c r="T88" s="1318" t="n">
        <v>59.4493325019633</v>
      </c>
      <c r="U88" s="1318" t="n">
        <v>59.5835242844328</v>
      </c>
      <c r="V88" s="1318" t="n">
        <v>58.121300089268</v>
      </c>
      <c r="W88" s="1318" t="n">
        <v>59.6243674179524</v>
      </c>
      <c r="X88" s="1318" t="n">
        <v>61.7179706378606</v>
      </c>
      <c r="Y88" s="1318" t="n">
        <v>62.9663292894631</v>
      </c>
      <c r="Z88" s="1318" t="n">
        <v>63.2336829991319</v>
      </c>
      <c r="AA88" s="1318" t="n">
        <v>62.2828565764071</v>
      </c>
      <c r="AB88" s="1318" t="n">
        <v>61.9492895270846</v>
      </c>
      <c r="AC88" s="1318" t="n">
        <v>61.9863949680221</v>
      </c>
      <c r="AD88" s="1318" t="n">
        <v>60.9929582394602</v>
      </c>
      <c r="AE88" s="1320" t="n">
        <v>60.3107847093072</v>
      </c>
    </row>
    <row r="89" s="1343" customFormat="true" ht="12.75" hidden="false" customHeight="false" outlineLevel="0" collapsed="false">
      <c r="A89" s="1340" t="s">
        <v>549</v>
      </c>
      <c r="B89" s="1273" t="n">
        <v>10.7017945786456</v>
      </c>
      <c r="C89" s="1341" t="n">
        <v>10.6470741938189</v>
      </c>
      <c r="D89" s="1341" t="n">
        <v>10.6019035839626</v>
      </c>
      <c r="E89" s="1341" t="n">
        <v>10.5653247527431</v>
      </c>
      <c r="F89" s="1341" t="n">
        <v>10.4922853044526</v>
      </c>
      <c r="G89" s="1341" t="n">
        <v>10.4307630411758</v>
      </c>
      <c r="H89" s="1341" t="n">
        <v>10.372058936243</v>
      </c>
      <c r="I89" s="1341" t="n">
        <v>10.302386871264</v>
      </c>
      <c r="J89" s="1341" t="n">
        <v>10.233414835979</v>
      </c>
      <c r="K89" s="1341" t="n">
        <v>10.1681866009662</v>
      </c>
      <c r="L89" s="1341" t="n">
        <v>10.1054411392528</v>
      </c>
      <c r="M89" s="1341" t="n">
        <v>9.93197329498203</v>
      </c>
      <c r="N89" s="1341" t="n">
        <v>9.95006679356705</v>
      </c>
      <c r="O89" s="1341" t="n">
        <v>10.2685753700782</v>
      </c>
      <c r="P89" s="1341" t="n">
        <v>9.56745169998612</v>
      </c>
      <c r="Q89" s="1341" t="n">
        <v>9.47181786655247</v>
      </c>
      <c r="R89" s="1341" t="n">
        <v>9.59619799596372</v>
      </c>
      <c r="S89" s="1341" t="n">
        <v>9.43485018449844</v>
      </c>
      <c r="T89" s="1341" t="n">
        <v>9.55530266068095</v>
      </c>
      <c r="U89" s="1341" t="n">
        <v>9.31083672007538</v>
      </c>
      <c r="V89" s="1341" t="n">
        <v>9.20554253431115</v>
      </c>
      <c r="W89" s="1341" t="n">
        <v>9.48440255930565</v>
      </c>
      <c r="X89" s="1341" t="n">
        <v>9.34872131478347</v>
      </c>
      <c r="Y89" s="1341" t="n">
        <v>9.19830941400429</v>
      </c>
      <c r="Z89" s="1341" t="n">
        <v>9.22501679286416</v>
      </c>
      <c r="AA89" s="1341" t="n">
        <v>9.30076327554685</v>
      </c>
      <c r="AB89" s="1341" t="n">
        <v>9.25862918935297</v>
      </c>
      <c r="AC89" s="1341" t="n">
        <v>9.12944113885589</v>
      </c>
      <c r="AD89" s="1341" t="n">
        <v>9.08132764590435</v>
      </c>
      <c r="AE89" s="1342" t="n">
        <v>8.73840229765714</v>
      </c>
    </row>
    <row r="90" s="1343" customFormat="true" ht="13.5" hidden="false" customHeight="true" outlineLevel="0" collapsed="false">
      <c r="A90" s="1340"/>
      <c r="B90" s="1344"/>
      <c r="C90" s="1345"/>
      <c r="D90" s="1345"/>
      <c r="E90" s="1345"/>
      <c r="F90" s="1345"/>
      <c r="G90" s="1345"/>
      <c r="H90" s="1345"/>
      <c r="I90" s="1345"/>
      <c r="J90" s="1345"/>
      <c r="K90" s="1345"/>
      <c r="L90" s="1345"/>
      <c r="M90" s="1345"/>
      <c r="N90" s="1345"/>
      <c r="O90" s="1345"/>
      <c r="P90" s="1345"/>
      <c r="Q90" s="1345"/>
      <c r="R90" s="1345"/>
      <c r="S90" s="1345"/>
      <c r="T90" s="1345"/>
      <c r="U90" s="1345"/>
      <c r="V90" s="1345"/>
      <c r="W90" s="1345"/>
      <c r="X90" s="1345"/>
      <c r="Y90" s="1345"/>
      <c r="Z90" s="1345"/>
      <c r="AA90" s="1345"/>
      <c r="AB90" s="1345"/>
      <c r="AC90" s="1345"/>
      <c r="AD90" s="1345"/>
      <c r="AE90" s="1346"/>
    </row>
    <row r="91" s="1343" customFormat="true" ht="12.75" hidden="false" customHeight="false" outlineLevel="0" collapsed="false">
      <c r="A91" s="1347"/>
      <c r="B91" s="1274"/>
      <c r="C91" s="1318"/>
      <c r="D91" s="1318"/>
      <c r="E91" s="1318"/>
      <c r="F91" s="1318"/>
      <c r="G91" s="1318"/>
      <c r="H91" s="1318"/>
      <c r="I91" s="1318"/>
      <c r="J91" s="1318"/>
      <c r="K91" s="1318"/>
      <c r="L91" s="1318"/>
      <c r="M91" s="1318"/>
      <c r="N91" s="1318"/>
      <c r="O91" s="1318"/>
      <c r="P91" s="1318"/>
      <c r="Q91" s="1318"/>
      <c r="R91" s="1318"/>
      <c r="S91" s="1318"/>
      <c r="T91" s="1318"/>
      <c r="U91" s="1318"/>
      <c r="V91" s="1318"/>
      <c r="W91" s="1318"/>
      <c r="X91" s="1318"/>
      <c r="Y91" s="1318"/>
      <c r="Z91" s="1318"/>
      <c r="AA91" s="1318"/>
      <c r="AB91" s="1318"/>
      <c r="AC91" s="1318"/>
      <c r="AD91" s="1318"/>
      <c r="AE91" s="1320"/>
    </row>
    <row r="92" customFormat="false" ht="14.25" hidden="false" customHeight="true" outlineLevel="0" collapsed="false">
      <c r="A92" s="1277"/>
      <c r="B92" s="1278"/>
      <c r="C92" s="1332"/>
      <c r="D92" s="1332"/>
      <c r="E92" s="1332"/>
      <c r="F92" s="1332"/>
      <c r="G92" s="1332"/>
      <c r="H92" s="1332"/>
      <c r="I92" s="1332"/>
      <c r="J92" s="1332"/>
      <c r="K92" s="1332"/>
      <c r="L92" s="1332"/>
      <c r="M92" s="1332"/>
      <c r="N92" s="1332"/>
      <c r="O92" s="1332"/>
      <c r="P92" s="1332"/>
      <c r="Q92" s="1332"/>
      <c r="R92" s="1332"/>
      <c r="S92" s="1332"/>
      <c r="T92" s="1332"/>
      <c r="U92" s="1332"/>
      <c r="V92" s="1332"/>
      <c r="W92" s="1332"/>
      <c r="X92" s="1332"/>
      <c r="Y92" s="1332"/>
      <c r="Z92" s="1332"/>
      <c r="AA92" s="1332"/>
      <c r="AB92" s="1332"/>
      <c r="AC92" s="1332"/>
      <c r="AD92" s="1332"/>
      <c r="AE92" s="1338"/>
    </row>
    <row r="93" customFormat="false" ht="15.75" hidden="false" customHeight="false" outlineLevel="0" collapsed="false">
      <c r="B93" s="1348"/>
      <c r="C93" s="1348"/>
      <c r="D93" s="1348"/>
      <c r="E93" s="1348"/>
      <c r="F93" s="1348"/>
      <c r="G93" s="1348"/>
      <c r="H93" s="1348"/>
      <c r="I93" s="1348"/>
      <c r="J93" s="1348"/>
      <c r="K93" s="1348"/>
      <c r="L93" s="1348"/>
      <c r="M93" s="1348"/>
      <c r="N93" s="1348"/>
      <c r="O93" s="1348"/>
      <c r="P93" s="1348"/>
      <c r="Q93" s="1348"/>
      <c r="R93" s="1348"/>
      <c r="S93" s="1348"/>
      <c r="T93" s="1348"/>
      <c r="U93" s="1348"/>
      <c r="V93" s="1348"/>
      <c r="W93" s="1348"/>
      <c r="X93" s="1348"/>
    </row>
    <row r="94" customFormat="false" ht="15.75" hidden="false" customHeight="false" outlineLevel="0" collapsed="false">
      <c r="A94" s="1349" t="s">
        <v>550</v>
      </c>
    </row>
    <row r="95" customFormat="false" ht="15.75" hidden="false" customHeight="false" outlineLevel="0" collapsed="false">
      <c r="B95" s="1350"/>
      <c r="C95" s="1350"/>
      <c r="D95" s="1350"/>
      <c r="E95" s="1350"/>
      <c r="F95" s="1350"/>
      <c r="G95" s="1350"/>
      <c r="H95" s="1350"/>
      <c r="I95" s="1350"/>
      <c r="J95" s="1350"/>
      <c r="K95" s="1350"/>
      <c r="L95" s="1350"/>
      <c r="M95" s="1350"/>
      <c r="N95" s="1350"/>
      <c r="O95" s="1350"/>
      <c r="P95" s="1350"/>
      <c r="Q95" s="1350"/>
      <c r="R95" s="1350"/>
      <c r="S95" s="1350"/>
      <c r="T95" s="1350"/>
      <c r="U95" s="1350"/>
      <c r="V95" s="1350"/>
      <c r="W95" s="1350"/>
      <c r="X95" s="1350"/>
    </row>
    <row r="96" customFormat="false" ht="15.75" hidden="false" customHeight="true" outlineLevel="0" collapsed="false">
      <c r="A96" s="1351" t="s">
        <v>551</v>
      </c>
      <c r="B96" s="1351"/>
      <c r="C96" s="1351"/>
      <c r="D96" s="1351"/>
      <c r="E96" s="1351"/>
      <c r="F96" s="1352"/>
      <c r="G96" s="1352"/>
      <c r="H96" s="1352"/>
      <c r="I96" s="1352"/>
      <c r="J96" s="1352"/>
      <c r="K96" s="1352"/>
      <c r="L96" s="1352"/>
      <c r="M96" s="1352"/>
      <c r="N96" s="1352"/>
      <c r="O96" s="1352"/>
      <c r="P96" s="1353"/>
      <c r="Q96" s="1353"/>
      <c r="R96" s="1353"/>
      <c r="S96" s="1353"/>
      <c r="T96" s="1353"/>
      <c r="U96" s="1343"/>
      <c r="V96" s="1343"/>
      <c r="W96" s="1343"/>
      <c r="X96" s="1343"/>
      <c r="Y96" s="1343"/>
      <c r="Z96" s="1343"/>
      <c r="AA96" s="1343"/>
      <c r="AB96" s="1343"/>
      <c r="AC96" s="1343"/>
      <c r="AD96" s="1343"/>
      <c r="AE96" s="1343"/>
    </row>
    <row r="97" customFormat="false" ht="15.75" hidden="false" customHeight="true" outlineLevel="0" collapsed="false">
      <c r="A97" s="1351" t="s">
        <v>552</v>
      </c>
      <c r="B97" s="1351"/>
      <c r="C97" s="1351"/>
      <c r="D97" s="1351"/>
      <c r="E97" s="1352"/>
      <c r="F97" s="1352"/>
      <c r="G97" s="1352"/>
      <c r="H97" s="1352"/>
      <c r="I97" s="1352"/>
      <c r="J97" s="1352"/>
      <c r="K97" s="1352"/>
      <c r="L97" s="1352"/>
      <c r="M97" s="1352"/>
      <c r="N97" s="1352"/>
      <c r="O97" s="1352"/>
      <c r="P97" s="1353"/>
      <c r="Q97" s="1353"/>
      <c r="R97" s="1353"/>
      <c r="S97" s="1353"/>
      <c r="T97" s="1353"/>
      <c r="U97" s="1343"/>
      <c r="V97" s="1343"/>
      <c r="W97" s="1343"/>
      <c r="X97" s="1343"/>
      <c r="Y97" s="1343"/>
      <c r="Z97" s="1343"/>
      <c r="AA97" s="1343"/>
      <c r="AB97" s="1343"/>
      <c r="AC97" s="1343"/>
      <c r="AD97" s="1343"/>
      <c r="AE97" s="1343"/>
    </row>
    <row r="98" customFormat="false" ht="21" hidden="false" customHeight="false" outlineLevel="0" collapsed="false">
      <c r="A98" s="1354" t="s">
        <v>553</v>
      </c>
      <c r="B98" s="1354"/>
      <c r="C98" s="1354"/>
      <c r="D98" s="1354"/>
      <c r="E98" s="1354"/>
      <c r="F98" s="1354"/>
      <c r="G98" s="1354"/>
      <c r="H98" s="1354"/>
      <c r="I98" s="1354"/>
      <c r="J98" s="1354"/>
      <c r="K98" s="1354"/>
      <c r="L98" s="1354"/>
    </row>
    <row r="99" customFormat="false" ht="21" hidden="false" customHeight="false" outlineLevel="0" collapsed="false">
      <c r="A99" s="1354" t="s">
        <v>554</v>
      </c>
      <c r="B99" s="1354"/>
      <c r="C99" s="1354"/>
      <c r="D99" s="1354"/>
      <c r="E99" s="1354"/>
      <c r="F99" s="1354"/>
      <c r="G99" s="1354"/>
      <c r="H99" s="1354"/>
      <c r="I99" s="1354"/>
      <c r="J99" s="1354"/>
      <c r="K99" s="1354"/>
      <c r="L99" s="1354"/>
    </row>
  </sheetData>
  <mergeCells count="13">
    <mergeCell ref="B2:AE2"/>
    <mergeCell ref="AF2:AI2"/>
    <mergeCell ref="B3:AE3"/>
    <mergeCell ref="AF3:AI3"/>
    <mergeCell ref="B4:AE4"/>
    <mergeCell ref="AF4:AI4"/>
    <mergeCell ref="B5:AE5"/>
    <mergeCell ref="A96:E96"/>
    <mergeCell ref="F96:O96"/>
    <mergeCell ref="A97:D97"/>
    <mergeCell ref="E97:O97"/>
    <mergeCell ref="A98:L98"/>
    <mergeCell ref="A99:L99"/>
  </mergeCells>
  <printOptions headings="false" gridLines="false" gridLinesSet="true" horizontalCentered="true" verticalCentered="true"/>
  <pageMargins left="0" right="0" top="0.788194444444444" bottom="0.7875" header="0.315277777777778" footer="0.315277777777778"/>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&amp;C&amp;F</oddHeader>
    <oddFooter>&amp;RQuelle: Umweltbundesamt</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M8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1" sqref="AD8:AF76 A1"/>
    </sheetView>
  </sheetViews>
  <sheetFormatPr defaultColWidth="11.01953125" defaultRowHeight="12.75" zeroHeight="false" outlineLevelRow="0" outlineLevelCol="0"/>
  <cols>
    <col collapsed="false" customWidth="true" hidden="false" outlineLevel="0" max="1" min="1" style="12" width="4.13"/>
    <col collapsed="false" customWidth="true" hidden="false" outlineLevel="0" max="4" min="2" style="12" width="6.62"/>
    <col collapsed="false" customWidth="true" hidden="false" outlineLevel="0" max="5" min="5" style="12" width="74.13"/>
    <col collapsed="false" customWidth="false" hidden="false" outlineLevel="0" max="1024" min="6" style="12" width="11"/>
  </cols>
  <sheetData>
    <row r="1" customFormat="false" ht="19.5" hidden="false" customHeight="true" outlineLevel="0" collapsed="false">
      <c r="A1" s="13"/>
      <c r="B1" s="14" t="s">
        <v>3</v>
      </c>
    </row>
    <row r="2" customFormat="false" ht="5.1" hidden="false" customHeight="true" outlineLevel="0" collapsed="false">
      <c r="A2" s="12" t="s">
        <v>4</v>
      </c>
    </row>
    <row r="3" customFormat="false" ht="20.85" hidden="false" customHeight="true" outlineLevel="0" collapsed="false">
      <c r="A3" s="15" t="n">
        <v>0</v>
      </c>
      <c r="B3" s="16" t="s">
        <v>5</v>
      </c>
      <c r="C3" s="17"/>
      <c r="D3" s="17"/>
      <c r="E3" s="18"/>
    </row>
    <row r="4" customFormat="false" ht="5.1" hidden="false" customHeight="true" outlineLevel="0" collapsed="false">
      <c r="A4" s="15"/>
      <c r="B4" s="16"/>
      <c r="C4" s="17"/>
      <c r="D4" s="17"/>
      <c r="E4" s="18"/>
    </row>
    <row r="5" s="23" customFormat="true" ht="14.1" hidden="false" customHeight="true" outlineLevel="0" collapsed="false">
      <c r="A5" s="19"/>
      <c r="B5" s="20" t="s">
        <v>6</v>
      </c>
      <c r="C5" s="21" t="s">
        <v>7</v>
      </c>
      <c r="D5" s="22"/>
      <c r="E5" s="22" t="s">
        <v>8</v>
      </c>
    </row>
    <row r="6" s="23" customFormat="true" ht="14.1" hidden="false" customHeight="true" outlineLevel="0" collapsed="false">
      <c r="A6" s="19"/>
      <c r="B6" s="20" t="s">
        <v>6</v>
      </c>
      <c r="C6" s="21" t="s">
        <v>9</v>
      </c>
      <c r="D6" s="22"/>
      <c r="E6" s="22" t="s">
        <v>10</v>
      </c>
    </row>
    <row r="7" s="24" customFormat="true" ht="14.1" hidden="false" customHeight="true" outlineLevel="0" collapsed="false">
      <c r="A7" s="19"/>
      <c r="B7" s="20" t="s">
        <v>6</v>
      </c>
      <c r="C7" s="21" t="s">
        <v>11</v>
      </c>
      <c r="D7" s="22"/>
      <c r="E7" s="22" t="s">
        <v>12</v>
      </c>
    </row>
    <row r="8" s="25" customFormat="true" ht="14.1" hidden="false" customHeight="true" outlineLevel="0" collapsed="false">
      <c r="A8" s="19"/>
      <c r="B8" s="20"/>
      <c r="C8" s="22"/>
      <c r="D8" s="22"/>
      <c r="E8" s="22" t="s">
        <v>13</v>
      </c>
    </row>
    <row r="9" customFormat="false" ht="14.1" hidden="false" customHeight="true" outlineLevel="0" collapsed="false">
      <c r="A9" s="19"/>
      <c r="B9" s="20"/>
      <c r="C9" s="22"/>
      <c r="D9" s="22"/>
      <c r="E9" s="22"/>
    </row>
    <row r="10" customFormat="false" ht="5.1" hidden="false" customHeight="true" outlineLevel="0" collapsed="false">
      <c r="A10" s="26"/>
      <c r="B10" s="27"/>
      <c r="C10" s="25"/>
      <c r="D10" s="25"/>
      <c r="E10" s="25"/>
    </row>
    <row r="11" customFormat="false" ht="20.85" hidden="false" customHeight="true" outlineLevel="0" collapsed="false">
      <c r="A11" s="28" t="n">
        <v>1</v>
      </c>
      <c r="B11" s="29" t="s">
        <v>14</v>
      </c>
      <c r="C11" s="30"/>
      <c r="D11" s="30"/>
      <c r="E11" s="30"/>
    </row>
    <row r="12" customFormat="false" ht="5.1" hidden="false" customHeight="true" outlineLevel="0" collapsed="false">
      <c r="A12" s="28"/>
      <c r="B12" s="29"/>
      <c r="C12" s="30"/>
      <c r="D12" s="30"/>
      <c r="E12" s="30"/>
    </row>
    <row r="13" customFormat="false" ht="14.1" hidden="false" customHeight="true" outlineLevel="0" collapsed="false">
      <c r="A13" s="31"/>
      <c r="B13" s="32" t="s">
        <v>6</v>
      </c>
      <c r="C13" s="33" t="n">
        <v>1</v>
      </c>
      <c r="D13" s="33"/>
      <c r="E13" s="33" t="s">
        <v>15</v>
      </c>
    </row>
    <row r="14" customFormat="false" ht="14.1" hidden="false" customHeight="true" outlineLevel="0" collapsed="false">
      <c r="A14" s="31"/>
      <c r="B14" s="32" t="s">
        <v>6</v>
      </c>
      <c r="C14" s="33" t="n">
        <v>2</v>
      </c>
      <c r="D14" s="33"/>
      <c r="E14" s="33" t="s">
        <v>16</v>
      </c>
    </row>
    <row r="15" customFormat="false" ht="5.1" hidden="false" customHeight="true" outlineLevel="0" collapsed="false">
      <c r="A15" s="34" t="s">
        <v>4</v>
      </c>
      <c r="B15" s="25"/>
      <c r="C15" s="25"/>
      <c r="D15" s="25"/>
      <c r="E15" s="35"/>
    </row>
    <row r="16" customFormat="false" ht="20.85" hidden="false" customHeight="true" outlineLevel="0" collapsed="false">
      <c r="A16" s="36" t="n">
        <v>2</v>
      </c>
      <c r="B16" s="37" t="s">
        <v>17</v>
      </c>
      <c r="C16" s="38"/>
      <c r="D16" s="38"/>
      <c r="E16" s="39"/>
    </row>
    <row r="17" customFormat="false" ht="5.1" hidden="false" customHeight="true" outlineLevel="0" collapsed="false">
      <c r="A17" s="36"/>
      <c r="B17" s="37"/>
      <c r="C17" s="38"/>
      <c r="D17" s="38"/>
      <c r="E17" s="39"/>
    </row>
    <row r="18" customFormat="false" ht="14.1" hidden="false" customHeight="true" outlineLevel="0" collapsed="false">
      <c r="A18" s="36"/>
      <c r="B18" s="40" t="s">
        <v>6</v>
      </c>
      <c r="C18" s="41" t="n">
        <v>3</v>
      </c>
      <c r="D18" s="41"/>
      <c r="E18" s="41" t="s">
        <v>18</v>
      </c>
    </row>
    <row r="19" customFormat="false" ht="14.1" hidden="false" customHeight="true" outlineLevel="0" collapsed="false">
      <c r="A19" s="36"/>
      <c r="B19" s="40" t="s">
        <v>6</v>
      </c>
      <c r="C19" s="41" t="n">
        <v>4</v>
      </c>
      <c r="D19" s="41"/>
      <c r="E19" s="41" t="s">
        <v>19</v>
      </c>
    </row>
    <row r="20" customFormat="false" ht="14.1" hidden="false" customHeight="true" outlineLevel="0" collapsed="false">
      <c r="A20" s="36"/>
      <c r="B20" s="40" t="s">
        <v>6</v>
      </c>
      <c r="C20" s="41" t="n">
        <v>5</v>
      </c>
      <c r="D20" s="41"/>
      <c r="E20" s="41" t="s">
        <v>20</v>
      </c>
    </row>
    <row r="21" customFormat="false" ht="14.1" hidden="false" customHeight="true" outlineLevel="0" collapsed="false">
      <c r="A21" s="36"/>
      <c r="B21" s="40" t="s">
        <v>6</v>
      </c>
      <c r="C21" s="41" t="n">
        <v>6</v>
      </c>
      <c r="D21" s="41"/>
      <c r="E21" s="41" t="s">
        <v>21</v>
      </c>
    </row>
    <row r="22" customFormat="false" ht="14.1" hidden="false" customHeight="true" outlineLevel="0" collapsed="false">
      <c r="A22" s="36"/>
      <c r="B22" s="40" t="s">
        <v>6</v>
      </c>
      <c r="C22" s="41" t="n">
        <v>7</v>
      </c>
      <c r="D22" s="41"/>
      <c r="E22" s="41" t="s">
        <v>22</v>
      </c>
    </row>
    <row r="23" customFormat="false" ht="14.1" hidden="false" customHeight="true" outlineLevel="0" collapsed="false">
      <c r="A23" s="36"/>
      <c r="B23" s="40" t="s">
        <v>6</v>
      </c>
      <c r="C23" s="41" t="n">
        <v>8</v>
      </c>
      <c r="D23" s="41"/>
      <c r="E23" s="41" t="s">
        <v>23</v>
      </c>
    </row>
    <row r="24" customFormat="false" ht="5.1" hidden="false" customHeight="true" outlineLevel="0" collapsed="false">
      <c r="A24" s="26"/>
      <c r="B24" s="25"/>
      <c r="C24" s="25"/>
      <c r="D24" s="25"/>
      <c r="E24" s="35"/>
    </row>
    <row r="25" customFormat="false" ht="20.85" hidden="false" customHeight="true" outlineLevel="0" collapsed="false">
      <c r="A25" s="42" t="n">
        <v>3</v>
      </c>
      <c r="B25" s="43" t="s">
        <v>24</v>
      </c>
      <c r="C25" s="44"/>
      <c r="D25" s="44"/>
      <c r="E25" s="45"/>
    </row>
    <row r="26" customFormat="false" ht="14.1" hidden="false" customHeight="true" outlineLevel="0" collapsed="false">
      <c r="A26" s="42"/>
      <c r="B26" s="46" t="s">
        <v>6</v>
      </c>
      <c r="C26" s="47" t="n">
        <v>9</v>
      </c>
      <c r="D26" s="47"/>
      <c r="E26" s="47" t="s">
        <v>25</v>
      </c>
    </row>
    <row r="27" customFormat="false" ht="14.1" hidden="false" customHeight="true" outlineLevel="0" collapsed="false">
      <c r="A27" s="42"/>
      <c r="B27" s="46" t="s">
        <v>6</v>
      </c>
      <c r="C27" s="47" t="n">
        <v>10</v>
      </c>
      <c r="D27" s="44"/>
      <c r="E27" s="47" t="s">
        <v>26</v>
      </c>
    </row>
    <row r="28" customFormat="false" ht="14.1" hidden="false" customHeight="true" outlineLevel="0" collapsed="false">
      <c r="A28" s="42"/>
      <c r="B28" s="46" t="s">
        <v>6</v>
      </c>
      <c r="C28" s="47" t="n">
        <v>11</v>
      </c>
      <c r="D28" s="47"/>
      <c r="E28" s="47" t="s">
        <v>27</v>
      </c>
    </row>
    <row r="29" customFormat="false" ht="14.1" hidden="false" customHeight="true" outlineLevel="0" collapsed="false">
      <c r="A29" s="42"/>
      <c r="B29" s="46" t="s">
        <v>6</v>
      </c>
      <c r="C29" s="47" t="n">
        <v>12</v>
      </c>
      <c r="D29" s="47"/>
      <c r="E29" s="47" t="s">
        <v>28</v>
      </c>
    </row>
    <row r="30" customFormat="false" ht="5.1" hidden="false" customHeight="true" outlineLevel="0" collapsed="false">
      <c r="A30" s="26" t="s">
        <v>4</v>
      </c>
      <c r="B30" s="25"/>
      <c r="C30" s="25"/>
      <c r="D30" s="25"/>
      <c r="E30" s="35"/>
    </row>
    <row r="31" customFormat="false" ht="20.85" hidden="false" customHeight="true" outlineLevel="0" collapsed="false">
      <c r="A31" s="48" t="n">
        <v>4</v>
      </c>
      <c r="B31" s="49" t="s">
        <v>29</v>
      </c>
      <c r="C31" s="50"/>
      <c r="D31" s="50"/>
      <c r="E31" s="51"/>
    </row>
    <row r="32" customFormat="false" ht="5.1" hidden="false" customHeight="true" outlineLevel="0" collapsed="false">
      <c r="A32" s="48"/>
      <c r="B32" s="49"/>
      <c r="C32" s="50"/>
      <c r="D32" s="50"/>
      <c r="E32" s="51"/>
    </row>
    <row r="33" customFormat="false" ht="14.1" hidden="false" customHeight="true" outlineLevel="0" collapsed="false">
      <c r="A33" s="48"/>
      <c r="B33" s="52" t="s">
        <v>6</v>
      </c>
      <c r="C33" s="53" t="n">
        <v>13</v>
      </c>
      <c r="D33" s="53"/>
      <c r="E33" s="53" t="s">
        <v>30</v>
      </c>
    </row>
    <row r="34" customFormat="false" ht="14.1" hidden="false" customHeight="true" outlineLevel="0" collapsed="false">
      <c r="A34" s="48"/>
      <c r="B34" s="52" t="s">
        <v>6</v>
      </c>
      <c r="C34" s="53" t="n">
        <v>14</v>
      </c>
      <c r="D34" s="53"/>
      <c r="E34" s="53" t="s">
        <v>31</v>
      </c>
    </row>
    <row r="35" customFormat="false" ht="14.1" hidden="false" customHeight="true" outlineLevel="0" collapsed="false">
      <c r="A35" s="48"/>
      <c r="B35" s="52" t="s">
        <v>6</v>
      </c>
      <c r="C35" s="53" t="n">
        <v>15</v>
      </c>
      <c r="D35" s="53"/>
      <c r="E35" s="53" t="s">
        <v>32</v>
      </c>
    </row>
    <row r="36" customFormat="false" ht="14.1" hidden="false" customHeight="true" outlineLevel="0" collapsed="false">
      <c r="A36" s="48"/>
      <c r="B36" s="52" t="s">
        <v>6</v>
      </c>
      <c r="C36" s="53" t="n">
        <v>16</v>
      </c>
      <c r="D36" s="53"/>
      <c r="E36" s="53" t="s">
        <v>33</v>
      </c>
    </row>
    <row r="37" customFormat="false" ht="14.1" hidden="false" customHeight="true" outlineLevel="0" collapsed="false">
      <c r="A37" s="48"/>
      <c r="B37" s="52" t="s">
        <v>6</v>
      </c>
      <c r="C37" s="53" t="n">
        <v>17</v>
      </c>
      <c r="D37" s="53"/>
      <c r="E37" s="53" t="s">
        <v>34</v>
      </c>
    </row>
    <row r="38" customFormat="false" ht="14.1" hidden="false" customHeight="true" outlineLevel="0" collapsed="false">
      <c r="A38" s="48"/>
      <c r="B38" s="52" t="s">
        <v>6</v>
      </c>
      <c r="C38" s="53" t="n">
        <v>18</v>
      </c>
      <c r="D38" s="53"/>
      <c r="E38" s="53" t="s">
        <v>35</v>
      </c>
    </row>
    <row r="39" customFormat="false" ht="14.1" hidden="false" customHeight="true" outlineLevel="0" collapsed="false">
      <c r="A39" s="48"/>
      <c r="B39" s="52" t="s">
        <v>6</v>
      </c>
      <c r="C39" s="53" t="n">
        <v>19</v>
      </c>
      <c r="D39" s="53"/>
      <c r="E39" s="53" t="s">
        <v>36</v>
      </c>
    </row>
    <row r="40" customFormat="false" ht="14.1" hidden="false" customHeight="true" outlineLevel="0" collapsed="false">
      <c r="A40" s="48"/>
      <c r="B40" s="52" t="s">
        <v>6</v>
      </c>
      <c r="C40" s="53" t="n">
        <v>20</v>
      </c>
      <c r="D40" s="53"/>
      <c r="E40" s="53" t="s">
        <v>37</v>
      </c>
    </row>
    <row r="41" customFormat="false" ht="14.1" hidden="false" customHeight="true" outlineLevel="0" collapsed="false">
      <c r="A41" s="48"/>
      <c r="B41" s="52" t="s">
        <v>6</v>
      </c>
      <c r="C41" s="53" t="n">
        <v>21</v>
      </c>
      <c r="D41" s="53"/>
      <c r="E41" s="53" t="s">
        <v>38</v>
      </c>
      <c r="F41" s="54"/>
      <c r="G41" s="54"/>
      <c r="H41" s="54"/>
      <c r="I41" s="54"/>
      <c r="J41" s="54"/>
      <c r="K41" s="54"/>
      <c r="L41" s="54"/>
      <c r="M41" s="55"/>
    </row>
    <row r="42" customFormat="false" ht="14.1" hidden="false" customHeight="true" outlineLevel="0" collapsed="false">
      <c r="A42" s="48"/>
      <c r="B42" s="52" t="s">
        <v>6</v>
      </c>
      <c r="C42" s="53" t="n">
        <v>22</v>
      </c>
      <c r="D42" s="53"/>
      <c r="E42" s="53" t="s">
        <v>39</v>
      </c>
    </row>
    <row r="43" customFormat="false" ht="14.1" hidden="false" customHeight="true" outlineLevel="0" collapsed="false">
      <c r="A43" s="48"/>
      <c r="B43" s="52" t="s">
        <v>6</v>
      </c>
      <c r="C43" s="56" t="s">
        <v>40</v>
      </c>
      <c r="D43" s="53"/>
      <c r="E43" s="53" t="str">
        <f aca="false">22a!B2</f>
        <v>Erzeugung und Brennstoffeinsatz der Kraft-Wärme-Kopplung sowie KWK-Anteil an der Stromerzeugung 1)</v>
      </c>
    </row>
    <row r="44" customFormat="false" ht="14.1" hidden="false" customHeight="true" outlineLevel="0" collapsed="false">
      <c r="A44" s="48"/>
      <c r="B44" s="52" t="s">
        <v>6</v>
      </c>
      <c r="C44" s="53" t="n">
        <v>23</v>
      </c>
      <c r="D44" s="53"/>
      <c r="E44" s="53" t="s">
        <v>41</v>
      </c>
    </row>
    <row r="45" customFormat="false" ht="14.1" hidden="false" customHeight="true" outlineLevel="0" collapsed="false">
      <c r="A45" s="48"/>
      <c r="B45" s="52" t="s">
        <v>6</v>
      </c>
      <c r="C45" s="53" t="n">
        <v>24</v>
      </c>
      <c r="D45" s="53"/>
      <c r="E45" s="53" t="s">
        <v>42</v>
      </c>
    </row>
    <row r="46" customFormat="false" ht="14.1" hidden="false" customHeight="true" outlineLevel="0" collapsed="false">
      <c r="A46" s="48"/>
      <c r="B46" s="52" t="s">
        <v>6</v>
      </c>
      <c r="C46" s="53" t="n">
        <v>25</v>
      </c>
      <c r="D46" s="53"/>
      <c r="E46" s="53" t="s">
        <v>43</v>
      </c>
    </row>
    <row r="47" customFormat="false" ht="5.1" hidden="false" customHeight="true" outlineLevel="0" collapsed="false">
      <c r="A47" s="26"/>
      <c r="B47" s="25" t="s">
        <v>4</v>
      </c>
      <c r="C47" s="25"/>
      <c r="D47" s="25"/>
      <c r="E47" s="35"/>
    </row>
    <row r="48" customFormat="false" ht="20.85" hidden="false" customHeight="true" outlineLevel="0" collapsed="false">
      <c r="A48" s="57" t="n">
        <v>5</v>
      </c>
      <c r="B48" s="58" t="s">
        <v>44</v>
      </c>
      <c r="C48" s="59"/>
      <c r="D48" s="59"/>
      <c r="E48" s="60"/>
    </row>
    <row r="49" customFormat="false" ht="5.1" hidden="false" customHeight="true" outlineLevel="0" collapsed="false">
      <c r="A49" s="57"/>
      <c r="B49" s="58"/>
      <c r="C49" s="59"/>
      <c r="D49" s="59"/>
      <c r="E49" s="60"/>
    </row>
    <row r="50" customFormat="false" ht="14.1" hidden="false" customHeight="true" outlineLevel="0" collapsed="false">
      <c r="A50" s="57"/>
      <c r="B50" s="61" t="s">
        <v>6</v>
      </c>
      <c r="C50" s="62" t="n">
        <v>26</v>
      </c>
      <c r="D50" s="62"/>
      <c r="E50" s="62" t="s">
        <v>45</v>
      </c>
    </row>
    <row r="51" customFormat="false" ht="14.1" hidden="false" customHeight="true" outlineLevel="0" collapsed="false">
      <c r="A51" s="57"/>
      <c r="B51" s="61" t="s">
        <v>6</v>
      </c>
      <c r="C51" s="62" t="n">
        <v>27</v>
      </c>
      <c r="D51" s="62"/>
      <c r="E51" s="62" t="s">
        <v>46</v>
      </c>
    </row>
    <row r="52" customFormat="false" ht="14.1" hidden="false" customHeight="true" outlineLevel="0" collapsed="false">
      <c r="A52" s="57"/>
      <c r="B52" s="61"/>
      <c r="C52" s="62"/>
      <c r="D52" s="62"/>
      <c r="E52" s="62" t="s">
        <v>47</v>
      </c>
    </row>
    <row r="53" customFormat="false" ht="14.1" hidden="false" customHeight="true" outlineLevel="0" collapsed="false">
      <c r="A53" s="57"/>
      <c r="B53" s="61" t="s">
        <v>6</v>
      </c>
      <c r="C53" s="62" t="n">
        <v>28</v>
      </c>
      <c r="D53" s="62"/>
      <c r="E53" s="62" t="s">
        <v>48</v>
      </c>
    </row>
    <row r="54" customFormat="false" ht="14.1" hidden="false" customHeight="true" outlineLevel="0" collapsed="false">
      <c r="A54" s="57"/>
      <c r="B54" s="61" t="s">
        <v>6</v>
      </c>
      <c r="C54" s="62" t="n">
        <v>29</v>
      </c>
      <c r="D54" s="62"/>
      <c r="E54" s="62" t="s">
        <v>49</v>
      </c>
    </row>
    <row r="55" customFormat="false" ht="14.1" hidden="false" customHeight="true" outlineLevel="0" collapsed="false">
      <c r="A55" s="59"/>
      <c r="B55" s="61" t="s">
        <v>6</v>
      </c>
      <c r="C55" s="63" t="s">
        <v>50</v>
      </c>
      <c r="D55" s="59"/>
      <c r="E55" s="62" t="s">
        <v>51</v>
      </c>
    </row>
    <row r="56" customFormat="false" ht="5.1" hidden="false" customHeight="true" outlineLevel="0" collapsed="false">
      <c r="A56" s="26" t="s">
        <v>4</v>
      </c>
      <c r="B56" s="25"/>
      <c r="C56" s="25"/>
      <c r="D56" s="25"/>
      <c r="E56" s="35"/>
    </row>
    <row r="57" customFormat="false" ht="20.85" hidden="false" customHeight="true" outlineLevel="0" collapsed="false">
      <c r="A57" s="64" t="n">
        <v>6</v>
      </c>
      <c r="B57" s="65" t="s">
        <v>52</v>
      </c>
      <c r="C57" s="66"/>
      <c r="D57" s="66"/>
      <c r="E57" s="67"/>
    </row>
    <row r="58" customFormat="false" ht="5.1" hidden="false" customHeight="true" outlineLevel="0" collapsed="false">
      <c r="A58" s="64"/>
      <c r="B58" s="65"/>
      <c r="C58" s="66"/>
      <c r="D58" s="66"/>
      <c r="E58" s="67"/>
    </row>
    <row r="59" customFormat="false" ht="14.1" hidden="false" customHeight="true" outlineLevel="0" collapsed="false">
      <c r="A59" s="64"/>
      <c r="B59" s="68" t="s">
        <v>6</v>
      </c>
      <c r="C59" s="69" t="n">
        <v>31</v>
      </c>
      <c r="D59" s="69"/>
      <c r="E59" s="69" t="s">
        <v>53</v>
      </c>
    </row>
    <row r="60" customFormat="false" ht="14.1" hidden="false" customHeight="true" outlineLevel="0" collapsed="false">
      <c r="A60" s="64"/>
      <c r="B60" s="68" t="s">
        <v>6</v>
      </c>
      <c r="C60" s="70" t="s">
        <v>54</v>
      </c>
      <c r="D60" s="69"/>
      <c r="E60" s="69" t="s">
        <v>55</v>
      </c>
    </row>
    <row r="61" customFormat="false" ht="14.1" hidden="false" customHeight="true" outlineLevel="0" collapsed="false">
      <c r="A61" s="64"/>
      <c r="B61" s="68" t="s">
        <v>6</v>
      </c>
      <c r="C61" s="69" t="n">
        <v>32</v>
      </c>
      <c r="D61" s="69"/>
      <c r="E61" s="69" t="s">
        <v>56</v>
      </c>
    </row>
    <row r="62" customFormat="false" ht="14.1" hidden="false" customHeight="true" outlineLevel="0" collapsed="false">
      <c r="A62" s="64"/>
      <c r="B62" s="68" t="s">
        <v>6</v>
      </c>
      <c r="C62" s="70" t="s">
        <v>57</v>
      </c>
      <c r="D62" s="69"/>
      <c r="E62" s="69" t="s">
        <v>58</v>
      </c>
    </row>
    <row r="63" customFormat="false" ht="14.1" hidden="false" customHeight="true" outlineLevel="0" collapsed="false">
      <c r="A63" s="64"/>
      <c r="B63" s="68" t="s">
        <v>6</v>
      </c>
      <c r="C63" s="69" t="n">
        <v>33</v>
      </c>
      <c r="D63" s="69"/>
      <c r="E63" s="69" t="s">
        <v>59</v>
      </c>
    </row>
    <row r="64" customFormat="false" ht="14.1" hidden="false" customHeight="true" outlineLevel="0" collapsed="false">
      <c r="A64" s="64"/>
      <c r="B64" s="68" t="s">
        <v>6</v>
      </c>
      <c r="C64" s="69" t="n">
        <v>34</v>
      </c>
      <c r="D64" s="69"/>
      <c r="E64" s="69" t="s">
        <v>60</v>
      </c>
    </row>
    <row r="65" customFormat="false" ht="14.1" hidden="false" customHeight="true" outlineLevel="0" collapsed="false">
      <c r="A65" s="64"/>
      <c r="B65" s="68" t="s">
        <v>6</v>
      </c>
      <c r="C65" s="69" t="n">
        <v>35</v>
      </c>
      <c r="D65" s="69"/>
      <c r="E65" s="69" t="s">
        <v>61</v>
      </c>
    </row>
    <row r="66" customFormat="false" ht="14.1" hidden="false" customHeight="true" outlineLevel="0" collapsed="false">
      <c r="A66" s="64"/>
      <c r="B66" s="68" t="s">
        <v>6</v>
      </c>
      <c r="C66" s="69" t="n">
        <v>36</v>
      </c>
      <c r="D66" s="69"/>
      <c r="E66" s="69" t="s">
        <v>62</v>
      </c>
    </row>
    <row r="67" customFormat="false" ht="14.1" hidden="false" customHeight="true" outlineLevel="0" collapsed="false">
      <c r="A67" s="64"/>
      <c r="B67" s="68" t="s">
        <v>6</v>
      </c>
      <c r="C67" s="69" t="n">
        <v>37</v>
      </c>
      <c r="D67" s="69"/>
      <c r="E67" s="69" t="s">
        <v>63</v>
      </c>
    </row>
    <row r="68" customFormat="false" ht="14.1" hidden="false" customHeight="true" outlineLevel="0" collapsed="false">
      <c r="A68" s="64"/>
      <c r="B68" s="68" t="s">
        <v>6</v>
      </c>
      <c r="C68" s="69" t="n">
        <v>38</v>
      </c>
      <c r="D68" s="69"/>
      <c r="E68" s="69" t="s">
        <v>64</v>
      </c>
    </row>
    <row r="69" customFormat="false" ht="14.1" hidden="false" customHeight="true" outlineLevel="0" collapsed="false">
      <c r="A69" s="64"/>
      <c r="B69" s="68" t="s">
        <v>6</v>
      </c>
      <c r="C69" s="69" t="n">
        <v>39</v>
      </c>
      <c r="D69" s="69"/>
      <c r="E69" s="69" t="s">
        <v>65</v>
      </c>
    </row>
    <row r="70" customFormat="false" ht="5.1" hidden="false" customHeight="true" outlineLevel="0" collapsed="false">
      <c r="A70" s="26" t="s">
        <v>4</v>
      </c>
      <c r="B70" s="25"/>
      <c r="C70" s="25"/>
      <c r="D70" s="25"/>
      <c r="E70" s="35"/>
    </row>
    <row r="71" customFormat="false" ht="20.85" hidden="false" customHeight="true" outlineLevel="0" collapsed="false">
      <c r="A71" s="71" t="n">
        <v>7</v>
      </c>
      <c r="B71" s="72" t="s">
        <v>66</v>
      </c>
      <c r="C71" s="73"/>
      <c r="D71" s="73"/>
      <c r="E71" s="74"/>
    </row>
    <row r="72" customFormat="false" ht="5.1" hidden="false" customHeight="true" outlineLevel="0" collapsed="false">
      <c r="A72" s="71"/>
      <c r="B72" s="72"/>
      <c r="C72" s="73"/>
      <c r="D72" s="73"/>
      <c r="E72" s="74"/>
    </row>
    <row r="73" customFormat="false" ht="14.1" hidden="false" customHeight="true" outlineLevel="0" collapsed="false">
      <c r="A73" s="71"/>
      <c r="B73" s="75" t="s">
        <v>6</v>
      </c>
      <c r="C73" s="76" t="n">
        <v>40</v>
      </c>
      <c r="D73" s="77"/>
      <c r="E73" s="77" t="s">
        <v>67</v>
      </c>
    </row>
    <row r="74" customFormat="false" ht="14.1" hidden="false" customHeight="true" outlineLevel="0" collapsed="false">
      <c r="A74" s="71"/>
      <c r="B74" s="75" t="s">
        <v>6</v>
      </c>
      <c r="C74" s="78" t="n">
        <v>41</v>
      </c>
      <c r="D74" s="73"/>
      <c r="E74" s="77" t="s">
        <v>68</v>
      </c>
    </row>
    <row r="75" customFormat="false" ht="14.1" hidden="false" customHeight="true" outlineLevel="0" collapsed="false">
      <c r="A75" s="71"/>
      <c r="B75" s="75" t="s">
        <v>6</v>
      </c>
      <c r="C75" s="78" t="n">
        <v>42</v>
      </c>
      <c r="D75" s="77"/>
      <c r="E75" s="77" t="s">
        <v>69</v>
      </c>
    </row>
    <row r="76" customFormat="false" ht="14.1" hidden="false" customHeight="true" outlineLevel="0" collapsed="false">
      <c r="A76" s="71"/>
      <c r="B76" s="75" t="s">
        <v>6</v>
      </c>
      <c r="C76" s="78" t="s">
        <v>70</v>
      </c>
      <c r="D76" s="77"/>
      <c r="E76" s="77" t="s">
        <v>71</v>
      </c>
    </row>
    <row r="77" customFormat="false" ht="5.1" hidden="false" customHeight="true" outlineLevel="0" collapsed="false">
      <c r="A77" s="26"/>
      <c r="B77" s="27"/>
      <c r="C77" s="25"/>
      <c r="D77" s="25"/>
      <c r="E77" s="35"/>
    </row>
    <row r="78" customFormat="false" ht="20.85" hidden="false" customHeight="true" outlineLevel="0" collapsed="false">
      <c r="A78" s="79" t="n">
        <v>8</v>
      </c>
      <c r="B78" s="80" t="s">
        <v>72</v>
      </c>
      <c r="C78" s="81"/>
      <c r="D78" s="81"/>
      <c r="E78" s="82"/>
    </row>
    <row r="79" customFormat="false" ht="5.1" hidden="false" customHeight="true" outlineLevel="0" collapsed="false">
      <c r="A79" s="79"/>
      <c r="B79" s="80"/>
      <c r="C79" s="81"/>
      <c r="D79" s="81"/>
      <c r="E79" s="82"/>
    </row>
    <row r="80" customFormat="false" ht="14.1" hidden="false" customHeight="true" outlineLevel="0" collapsed="false">
      <c r="A80" s="79"/>
      <c r="B80" s="83" t="s">
        <v>6</v>
      </c>
      <c r="C80" s="84" t="n">
        <v>43</v>
      </c>
      <c r="D80" s="84"/>
      <c r="E80" s="84" t="s">
        <v>73</v>
      </c>
    </row>
    <row r="81" customFormat="false" ht="14.1" hidden="false" customHeight="true" outlineLevel="0" collapsed="false">
      <c r="A81" s="79"/>
      <c r="B81" s="83" t="s">
        <v>6</v>
      </c>
      <c r="C81" s="84" t="n">
        <v>44</v>
      </c>
      <c r="D81" s="84"/>
      <c r="E81" s="84" t="s">
        <v>74</v>
      </c>
    </row>
    <row r="82" customFormat="false" ht="5.1" hidden="false" customHeight="true" outlineLevel="0" collapsed="false">
      <c r="A82" s="26"/>
      <c r="E82" s="85"/>
    </row>
  </sheetData>
  <printOptions headings="false" gridLines="false" gridLinesSet="true" horizontalCentered="true" verticalCentered="true"/>
  <pageMargins left="0.7875" right="0.7875" top="0.590277777777778" bottom="0.59027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true"/>
  </sheetPr>
  <dimension ref="A1:AR4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2" ySplit="8" topLeftCell="C9" activePane="bottomRight" state="frozen"/>
      <selection pane="topLeft" activeCell="A1" activeCellId="0" sqref="A1"/>
      <selection pane="topRight" activeCell="C1" activeCellId="0" sqref="C1"/>
      <selection pane="bottomLeft" activeCell="A9" activeCellId="0" sqref="A9"/>
      <selection pane="bottomRight" activeCell="A6" activeCellId="1" sqref="AD8:AF76 A6"/>
    </sheetView>
  </sheetViews>
  <sheetFormatPr defaultColWidth="11.01953125" defaultRowHeight="15.75" zeroHeight="false" outlineLevelRow="0" outlineLevelCol="0"/>
  <cols>
    <col collapsed="false" customWidth="true" hidden="false" outlineLevel="0" max="1" min="1" style="123" width="44.25"/>
    <col collapsed="false" customWidth="true" hidden="false" outlineLevel="0" max="2" min="2" style="123" width="9"/>
    <col collapsed="false" customWidth="true" hidden="false" outlineLevel="0" max="4" min="3" style="123" width="6.75"/>
    <col collapsed="false" customWidth="true" hidden="false" outlineLevel="0" max="33" min="5" style="123" width="6.37"/>
    <col collapsed="false" customWidth="false" hidden="false" outlineLevel="0" max="1024" min="34" style="123" width="11"/>
  </cols>
  <sheetData>
    <row r="1" s="427" customFormat="true" ht="20.85" hidden="false" customHeight="true" outlineLevel="0" collapsed="false">
      <c r="A1" s="1355"/>
      <c r="B1" s="1356"/>
      <c r="C1" s="1357"/>
      <c r="D1" s="1357"/>
      <c r="E1" s="1357"/>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004"/>
      <c r="AI1" s="739"/>
      <c r="AJ1" s="740"/>
    </row>
    <row r="2" s="427" customFormat="true" ht="20.85" hidden="false" customHeight="true" outlineLevel="0" collapsed="false">
      <c r="A2" s="101"/>
      <c r="B2" s="1358" t="s">
        <v>26</v>
      </c>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01" t="s">
        <v>75</v>
      </c>
      <c r="AI2" s="101"/>
      <c r="AJ2" s="101"/>
    </row>
    <row r="3" s="427" customFormat="true" ht="20.85" hidden="false" customHeight="true" outlineLevel="0" collapsed="false">
      <c r="A3" s="101"/>
      <c r="B3" s="1359" t="s">
        <v>555</v>
      </c>
      <c r="C3" s="1359"/>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01" t="s">
        <v>556</v>
      </c>
      <c r="AI3" s="101"/>
      <c r="AJ3" s="101"/>
    </row>
    <row r="4" s="427" customFormat="true" ht="19.5" hidden="false" customHeight="true" outlineLevel="0" collapsed="false">
      <c r="A4" s="101"/>
      <c r="B4" s="1359" t="s">
        <v>276</v>
      </c>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05" t="s">
        <v>557</v>
      </c>
      <c r="AI4" s="105"/>
      <c r="AJ4" s="105"/>
    </row>
    <row r="5" s="427" customFormat="true" ht="16.15" hidden="false" customHeight="true" outlineLevel="0" collapsed="false">
      <c r="A5" s="1240"/>
      <c r="B5" s="1360"/>
      <c r="C5" s="1241"/>
      <c r="D5" s="1241"/>
      <c r="E5" s="1241"/>
      <c r="F5" s="1241"/>
      <c r="G5" s="1241"/>
      <c r="H5" s="1241"/>
      <c r="I5" s="1241"/>
      <c r="J5" s="1241"/>
      <c r="K5" s="1241"/>
      <c r="L5" s="1241"/>
      <c r="M5" s="1241"/>
      <c r="N5" s="1241"/>
      <c r="O5" s="1241"/>
      <c r="P5" s="1241"/>
      <c r="Q5" s="1241"/>
      <c r="R5" s="1241"/>
      <c r="S5" s="1241"/>
      <c r="T5" s="1241"/>
      <c r="U5" s="1241"/>
      <c r="V5" s="1241"/>
      <c r="W5" s="1241"/>
      <c r="X5" s="1241"/>
      <c r="Y5" s="1241"/>
      <c r="Z5" s="1241"/>
      <c r="AA5" s="1241"/>
      <c r="AB5" s="1241"/>
      <c r="AC5" s="1241"/>
      <c r="AD5" s="1241"/>
      <c r="AE5" s="1241"/>
      <c r="AF5" s="1241"/>
      <c r="AG5" s="1241"/>
      <c r="AH5" s="1242"/>
      <c r="AI5" s="1243"/>
      <c r="AJ5" s="1244"/>
    </row>
    <row r="6" s="427" customFormat="true" ht="25.15" hidden="false" customHeight="true" outlineLevel="0" collapsed="false">
      <c r="A6" s="1361"/>
      <c r="B6" s="1361"/>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row>
    <row r="7" s="427" customFormat="true" ht="15.75" hidden="false" customHeight="false" outlineLevel="0" collapsed="false">
      <c r="A7" s="1362"/>
      <c r="B7" s="1363" t="s">
        <v>558</v>
      </c>
      <c r="C7" s="1364" t="n">
        <v>1990</v>
      </c>
      <c r="D7" s="1364" t="n">
        <v>1991</v>
      </c>
      <c r="E7" s="1364" t="n">
        <v>1992</v>
      </c>
      <c r="F7" s="1364" t="n">
        <v>1993</v>
      </c>
      <c r="G7" s="1364" t="n">
        <v>1994</v>
      </c>
      <c r="H7" s="1364" t="n">
        <v>1995</v>
      </c>
      <c r="I7" s="1364" t="n">
        <v>1996</v>
      </c>
      <c r="J7" s="1364" t="n">
        <v>1997</v>
      </c>
      <c r="K7" s="1364" t="n">
        <v>1998</v>
      </c>
      <c r="L7" s="1364" t="n">
        <v>1999</v>
      </c>
      <c r="M7" s="1364" t="n">
        <v>2000</v>
      </c>
      <c r="N7" s="1364" t="n">
        <v>2001</v>
      </c>
      <c r="O7" s="1364" t="n">
        <v>2002</v>
      </c>
      <c r="P7" s="1364" t="n">
        <v>2003</v>
      </c>
      <c r="Q7" s="1364" t="n">
        <v>2004</v>
      </c>
      <c r="R7" s="1364" t="n">
        <v>2005</v>
      </c>
      <c r="S7" s="1364" t="n">
        <v>2006</v>
      </c>
      <c r="T7" s="1364" t="n">
        <v>2007</v>
      </c>
      <c r="U7" s="1364" t="n">
        <v>2008</v>
      </c>
      <c r="V7" s="1364" t="n">
        <v>2009</v>
      </c>
      <c r="W7" s="1364" t="n">
        <v>2010</v>
      </c>
      <c r="X7" s="1364" t="n">
        <v>2011</v>
      </c>
      <c r="Y7" s="1364" t="n">
        <v>2012</v>
      </c>
      <c r="Z7" s="1364" t="n">
        <v>2013</v>
      </c>
      <c r="AA7" s="1364" t="n">
        <v>2014</v>
      </c>
      <c r="AB7" s="1364" t="n">
        <v>2015</v>
      </c>
      <c r="AC7" s="1364" t="n">
        <v>2016</v>
      </c>
      <c r="AD7" s="1364" t="n">
        <v>2017</v>
      </c>
      <c r="AE7" s="1364" t="n">
        <v>2018</v>
      </c>
      <c r="AF7" s="1364" t="s">
        <v>505</v>
      </c>
      <c r="AG7" s="1364" t="s">
        <v>506</v>
      </c>
      <c r="AH7" s="1364" t="s">
        <v>559</v>
      </c>
      <c r="AI7" s="1364" t="s">
        <v>560</v>
      </c>
      <c r="AJ7" s="1364" t="s">
        <v>509</v>
      </c>
    </row>
    <row r="8" s="114" customFormat="true" ht="27" hidden="false" customHeight="true" outlineLevel="0" collapsed="false">
      <c r="A8" s="1365" t="s">
        <v>561</v>
      </c>
      <c r="B8" s="1366" t="s">
        <v>562</v>
      </c>
      <c r="C8" s="1367"/>
      <c r="D8" s="1367"/>
      <c r="E8" s="1367"/>
      <c r="F8" s="1367"/>
      <c r="G8" s="1367"/>
      <c r="H8" s="1367"/>
      <c r="I8" s="1367"/>
      <c r="J8" s="1367"/>
      <c r="K8" s="1367"/>
      <c r="L8" s="1367"/>
      <c r="M8" s="1367"/>
      <c r="N8" s="1367"/>
      <c r="O8" s="1367"/>
      <c r="P8" s="1367"/>
      <c r="Q8" s="1367"/>
    </row>
    <row r="9" s="427" customFormat="true" ht="15.75" hidden="false" customHeight="false" outlineLevel="0" collapsed="false">
      <c r="A9" s="1368" t="s">
        <v>563</v>
      </c>
      <c r="B9" s="1369" t="n">
        <v>1277.13469003232</v>
      </c>
      <c r="C9" s="1312" t="n">
        <v>1273.43856375742</v>
      </c>
      <c r="D9" s="1312" t="n">
        <v>1175.20304957207</v>
      </c>
      <c r="E9" s="1312" t="n">
        <v>1118.59238863927</v>
      </c>
      <c r="F9" s="1312" t="n">
        <v>1109.66960350822</v>
      </c>
      <c r="G9" s="1312" t="n">
        <v>1098.879613196</v>
      </c>
      <c r="H9" s="1312" t="n">
        <v>1086.83588630583</v>
      </c>
      <c r="I9" s="1312" t="n">
        <v>1110.70699269621</v>
      </c>
      <c r="J9" s="1312" t="n">
        <v>1075.48967027354</v>
      </c>
      <c r="K9" s="1312" t="n">
        <v>1049.48179794923</v>
      </c>
      <c r="L9" s="1312" t="n">
        <v>1013.90802752095</v>
      </c>
      <c r="M9" s="1312" t="n">
        <v>1022.05629926023</v>
      </c>
      <c r="N9" s="1312" t="n">
        <v>1034.87108995892</v>
      </c>
      <c r="O9" s="1312" t="n">
        <v>1040.87932221263</v>
      </c>
      <c r="P9" s="1312" t="n">
        <v>1037.41956285082</v>
      </c>
      <c r="Q9" s="1312" t="n">
        <v>1018.84530212226</v>
      </c>
      <c r="R9" s="1312" t="n">
        <v>992.515084998591</v>
      </c>
      <c r="S9" s="1312" t="n">
        <v>996.400859290251</v>
      </c>
      <c r="T9" s="1312" t="n">
        <v>974.514779821788</v>
      </c>
      <c r="U9" s="1312" t="n">
        <v>964.672281124657</v>
      </c>
      <c r="V9" s="1312" t="n">
        <v>891.400344827803</v>
      </c>
      <c r="W9" s="1312" t="n">
        <v>932.008026320095</v>
      </c>
      <c r="X9" s="1312" t="n">
        <v>908.357285136159</v>
      </c>
      <c r="Y9" s="1312" t="n">
        <v>905.567401950834</v>
      </c>
      <c r="Z9" s="1312" t="n">
        <v>922.922264715801</v>
      </c>
      <c r="AA9" s="1312" t="n">
        <v>880.225889005165</v>
      </c>
      <c r="AB9" s="1312" t="n">
        <v>884.945956581259</v>
      </c>
      <c r="AC9" s="1312" t="n">
        <v>887.900116763184</v>
      </c>
      <c r="AD9" s="1312" t="n">
        <v>871.536217984287</v>
      </c>
      <c r="AE9" s="1312" t="n">
        <v>837.604519570099</v>
      </c>
      <c r="AF9" s="1370" t="n">
        <v>793.334588110423</v>
      </c>
      <c r="AG9" s="1370" t="n">
        <v>722.97895157747</v>
      </c>
      <c r="AH9" s="1371" t="n">
        <v>-43.2262401851376</v>
      </c>
      <c r="AI9" s="1371" t="n">
        <v>-5.28530236231269</v>
      </c>
      <c r="AJ9" s="1372" t="n">
        <v>-1.43420210860477</v>
      </c>
    </row>
    <row r="10" s="427" customFormat="true" ht="16.15" hidden="false" customHeight="true" outlineLevel="0" collapsed="false">
      <c r="A10" s="1373" t="s">
        <v>564</v>
      </c>
      <c r="B10" s="1374" t="n">
        <v>1252.27304515589</v>
      </c>
      <c r="C10" s="1374" t="n">
        <v>1248.57691888099</v>
      </c>
      <c r="D10" s="1374" t="n">
        <v>1202.06054602472</v>
      </c>
      <c r="E10" s="1374" t="n">
        <v>1152.17982414717</v>
      </c>
      <c r="F10" s="1374" t="n">
        <v>1142.8452659183</v>
      </c>
      <c r="G10" s="1374" t="n">
        <v>1124.86486238058</v>
      </c>
      <c r="H10" s="1374" t="n">
        <v>1120.55524773222</v>
      </c>
      <c r="I10" s="1374" t="n">
        <v>1138.78613674622</v>
      </c>
      <c r="J10" s="1374" t="n">
        <v>1103.88094494872</v>
      </c>
      <c r="K10" s="1374" t="n">
        <v>1078.77563191976</v>
      </c>
      <c r="L10" s="1374" t="n">
        <v>1044.92744371982</v>
      </c>
      <c r="M10" s="1374" t="n">
        <v>1042.61208712723</v>
      </c>
      <c r="N10" s="1374" t="n">
        <v>1058.74505927469</v>
      </c>
      <c r="O10" s="1374" t="n">
        <v>1037.23457129682</v>
      </c>
      <c r="P10" s="1374" t="n">
        <v>1034.13757553087</v>
      </c>
      <c r="Q10" s="1374" t="n">
        <v>1017.52574835651</v>
      </c>
      <c r="R10" s="1374" t="n">
        <v>992.529514618776</v>
      </c>
      <c r="S10" s="1374" t="n">
        <v>999.354673629158</v>
      </c>
      <c r="T10" s="1374" t="n">
        <v>973.768627240327</v>
      </c>
      <c r="U10" s="1374" t="n">
        <v>974.780346174486</v>
      </c>
      <c r="V10" s="1374" t="n">
        <v>908.688445036013</v>
      </c>
      <c r="W10" s="1374" t="n">
        <v>941.805335363757</v>
      </c>
      <c r="X10" s="1374" t="n">
        <v>917.273598524729</v>
      </c>
      <c r="Y10" s="1374" t="n">
        <v>923.342026817257</v>
      </c>
      <c r="Z10" s="1374" t="n">
        <v>940.41953942414</v>
      </c>
      <c r="AA10" s="1374" t="n">
        <v>901.25514452427</v>
      </c>
      <c r="AB10" s="1374" t="n">
        <v>904.261811766732</v>
      </c>
      <c r="AC10" s="1374" t="n">
        <v>907.967906082463</v>
      </c>
      <c r="AD10" s="1374" t="n">
        <v>892.075666920105</v>
      </c>
      <c r="AE10" s="1375" t="n">
        <v>855.8904134384</v>
      </c>
      <c r="AF10" s="1375" t="n">
        <v>809.798536796111</v>
      </c>
      <c r="AG10" s="1375" t="n">
        <v>739.494599237574</v>
      </c>
      <c r="AH10" s="1376" t="n">
        <v>-40.7730042054333</v>
      </c>
      <c r="AI10" s="1376" t="n">
        <v>-8.68165776597806</v>
      </c>
      <c r="AJ10" s="1377" t="n">
        <v>-1.29368784360477</v>
      </c>
      <c r="AQ10" s="1378"/>
      <c r="AR10" s="1325"/>
    </row>
    <row r="11" s="427" customFormat="true" ht="16.15" hidden="false" customHeight="true" outlineLevel="0" collapsed="false">
      <c r="A11" s="1379" t="s">
        <v>565</v>
      </c>
      <c r="B11" s="1380" t="n">
        <v>1074.78343804842</v>
      </c>
      <c r="C11" s="1380" t="n">
        <v>1074.78343804842</v>
      </c>
      <c r="D11" s="1380" t="n">
        <v>984.791938791464</v>
      </c>
      <c r="E11" s="1380" t="n">
        <v>929.709347680435</v>
      </c>
      <c r="F11" s="1380" t="n">
        <v>920.389277305422</v>
      </c>
      <c r="G11" s="1380" t="n">
        <v>911.269796986195</v>
      </c>
      <c r="H11" s="1380" t="n">
        <v>902.697417491993</v>
      </c>
      <c r="I11" s="1380" t="n">
        <v>928.518881706245</v>
      </c>
      <c r="J11" s="1380" t="n">
        <v>900.388699355135</v>
      </c>
      <c r="K11" s="1380" t="n">
        <v>891.523337342095</v>
      </c>
      <c r="L11" s="1380" t="n">
        <v>862.318191966164</v>
      </c>
      <c r="M11" s="1380" t="n">
        <v>876.760875742787</v>
      </c>
      <c r="N11" s="1380" t="n">
        <v>889.941531489308</v>
      </c>
      <c r="O11" s="1380" t="n">
        <v>900.750389278921</v>
      </c>
      <c r="P11" s="1380" t="n">
        <v>901.526228716399</v>
      </c>
      <c r="Q11" s="1380" t="n">
        <v>885.474646000172</v>
      </c>
      <c r="R11" s="1380" t="n">
        <v>863.714560780187</v>
      </c>
      <c r="S11" s="1380" t="n">
        <v>872.405242779316</v>
      </c>
      <c r="T11" s="1380" t="n">
        <v>849.392854397864</v>
      </c>
      <c r="U11" s="1380" t="n">
        <v>841.820611814893</v>
      </c>
      <c r="V11" s="1380" t="n">
        <v>769.986243819454</v>
      </c>
      <c r="W11" s="1380" t="n">
        <v>820.111544899789</v>
      </c>
      <c r="X11" s="1380" t="n">
        <v>797.190928108538</v>
      </c>
      <c r="Y11" s="1380" t="n">
        <v>793.060744194652</v>
      </c>
      <c r="Z11" s="1380" t="n">
        <v>810.767830020274</v>
      </c>
      <c r="AA11" s="1380" t="n">
        <v>768.328627544615</v>
      </c>
      <c r="AB11" s="1380" t="n">
        <v>773.01797406027</v>
      </c>
      <c r="AC11" s="1380" t="n">
        <v>777.359019444344</v>
      </c>
      <c r="AD11" s="1380" t="n">
        <v>762.063469292029</v>
      </c>
      <c r="AE11" s="1380" t="n">
        <v>732.417454760692</v>
      </c>
      <c r="AF11" s="1380" t="n">
        <v>691.622618104152</v>
      </c>
      <c r="AG11" s="1380" t="n">
        <v>624.713979594375</v>
      </c>
      <c r="AH11" s="1381" t="n">
        <v>-41.8753622842638</v>
      </c>
      <c r="AI11" s="1380" t="n">
        <v>-5.56988864634154</v>
      </c>
      <c r="AJ11" s="1382" t="n">
        <v>-1.31378938562047</v>
      </c>
      <c r="AP11" s="1350"/>
    </row>
    <row r="12" s="427" customFormat="true" ht="15.75" hidden="false" customHeight="false" outlineLevel="0" collapsed="false">
      <c r="A12" s="1272" t="s">
        <v>566</v>
      </c>
      <c r="B12" s="1318" t="n">
        <v>1052.4768348697</v>
      </c>
      <c r="C12" s="1318" t="n">
        <v>1052.4768348697</v>
      </c>
      <c r="D12" s="1318" t="n">
        <v>1014.22452088196</v>
      </c>
      <c r="E12" s="1318" t="n">
        <v>965.893261777313</v>
      </c>
      <c r="F12" s="1318" t="n">
        <v>956.132115703961</v>
      </c>
      <c r="G12" s="1318" t="n">
        <v>939.814629400629</v>
      </c>
      <c r="H12" s="1318" t="n">
        <v>938.968408151412</v>
      </c>
      <c r="I12" s="1318" t="n">
        <v>959.151308051837</v>
      </c>
      <c r="J12" s="1318" t="n">
        <v>931.3242007797</v>
      </c>
      <c r="K12" s="1318" t="n">
        <v>923.356691070816</v>
      </c>
      <c r="L12" s="1318" t="n">
        <v>895.874333670239</v>
      </c>
      <c r="M12" s="1318" t="n">
        <v>899.852056386727</v>
      </c>
      <c r="N12" s="1318" t="n">
        <v>916.648522102239</v>
      </c>
      <c r="O12" s="1318" t="n">
        <v>899.971398789084</v>
      </c>
      <c r="P12" s="1318" t="n">
        <v>901.15190266583</v>
      </c>
      <c r="Q12" s="1318" t="n">
        <v>887.089127305929</v>
      </c>
      <c r="R12" s="1318" t="n">
        <v>866.697224165725</v>
      </c>
      <c r="S12" s="1318" t="n">
        <v>878.32043033147</v>
      </c>
      <c r="T12" s="1318" t="n">
        <v>851.624328733414</v>
      </c>
      <c r="U12" s="1318" t="n">
        <v>854.927145473164</v>
      </c>
      <c r="V12" s="1318" t="n">
        <v>790.294718935571</v>
      </c>
      <c r="W12" s="1318" t="n">
        <v>832.949107789698</v>
      </c>
      <c r="X12" s="1318" t="n">
        <v>809.21691909081</v>
      </c>
      <c r="Y12" s="1318" t="n">
        <v>813.984654485381</v>
      </c>
      <c r="Z12" s="1318" t="n">
        <v>831.453838056209</v>
      </c>
      <c r="AA12" s="1318" t="n">
        <v>792.587770320449</v>
      </c>
      <c r="AB12" s="1318" t="n">
        <v>795.61021464754</v>
      </c>
      <c r="AC12" s="1318" t="n">
        <v>800.686632013265</v>
      </c>
      <c r="AD12" s="1318" t="n">
        <v>785.882918364226</v>
      </c>
      <c r="AE12" s="1318" t="n">
        <v>754.111606513883</v>
      </c>
      <c r="AF12" s="1318" t="n">
        <v>711.427808697312</v>
      </c>
      <c r="AG12" s="1318" t="n">
        <v>644.454319759108</v>
      </c>
      <c r="AH12" s="1318" t="n">
        <v>-32.4044211590285</v>
      </c>
      <c r="AI12" s="1318" t="n">
        <v>-5.66014333261502</v>
      </c>
      <c r="AJ12" s="1320" t="n">
        <v>-1.14293955572641</v>
      </c>
      <c r="AL12" s="754"/>
      <c r="AM12" s="754"/>
    </row>
    <row r="13" s="427" customFormat="true" ht="15.75" hidden="false" customHeight="false" outlineLevel="0" collapsed="false">
      <c r="A13" s="1383" t="s">
        <v>567</v>
      </c>
      <c r="B13" s="1318" t="n">
        <v>117.807450626564</v>
      </c>
      <c r="C13" s="1318" t="n">
        <v>117.807450626564</v>
      </c>
      <c r="D13" s="1318" t="n">
        <v>112.29839324712</v>
      </c>
      <c r="E13" s="1318" t="n">
        <v>108.78803497902</v>
      </c>
      <c r="F13" s="1318" t="n">
        <v>109.547433374588</v>
      </c>
      <c r="G13" s="1318" t="n">
        <v>105.756001375615</v>
      </c>
      <c r="H13" s="1318" t="n">
        <v>103.447386851613</v>
      </c>
      <c r="I13" s="1318" t="n">
        <v>100.907465599574</v>
      </c>
      <c r="J13" s="1318" t="n">
        <v>96.5103644823109</v>
      </c>
      <c r="K13" s="1318" t="n">
        <v>91.5936766408104</v>
      </c>
      <c r="L13" s="1318" t="n">
        <v>90.6941371797716</v>
      </c>
      <c r="M13" s="1318" t="n">
        <v>86.7392340579039</v>
      </c>
      <c r="N13" s="1318" t="n">
        <v>83.2299997101618</v>
      </c>
      <c r="O13" s="1318" t="n">
        <v>79.2995506262931</v>
      </c>
      <c r="P13" s="1318" t="n">
        <v>75.9743561001815</v>
      </c>
      <c r="Q13" s="1318" t="n">
        <v>71.0563574274732</v>
      </c>
      <c r="R13" s="1318" t="n">
        <v>67.8888233053845</v>
      </c>
      <c r="S13" s="1318" t="n">
        <v>64.1233546301557</v>
      </c>
      <c r="T13" s="1318" t="n">
        <v>62.1349429014213</v>
      </c>
      <c r="U13" s="1318" t="n">
        <v>61.0530286782973</v>
      </c>
      <c r="V13" s="1318" t="n">
        <v>58.6316410124858</v>
      </c>
      <c r="W13" s="1318" t="n">
        <v>57.6075373393516</v>
      </c>
      <c r="X13" s="1318" t="n">
        <v>56.5126013593638</v>
      </c>
      <c r="Y13" s="1318" t="n">
        <v>57.2371812427715</v>
      </c>
      <c r="Z13" s="1318" t="n">
        <v>56.5641612207084</v>
      </c>
      <c r="AA13" s="1318" t="n">
        <v>55.3951517043775</v>
      </c>
      <c r="AB13" s="1318" t="n">
        <v>55.094193225265</v>
      </c>
      <c r="AC13" s="1318" t="n">
        <v>53.7931655824968</v>
      </c>
      <c r="AD13" s="1318" t="n">
        <v>53.168450885571</v>
      </c>
      <c r="AE13" s="1318" t="n">
        <v>51.3594934637577</v>
      </c>
      <c r="AF13" s="1318" t="n">
        <v>49.271044400669</v>
      </c>
      <c r="AG13" s="1318" t="n">
        <v>48.2466679739234</v>
      </c>
      <c r="AH13" s="1318" t="n">
        <v>-58.176631326271</v>
      </c>
      <c r="AI13" s="1318" t="n">
        <v>-4.06633500885745</v>
      </c>
      <c r="AJ13" s="1320" t="n">
        <v>-2.82217569226513</v>
      </c>
    </row>
    <row r="14" s="427" customFormat="true" ht="15.75" hidden="false" customHeight="false" outlineLevel="0" collapsed="false">
      <c r="A14" s="1383" t="s">
        <v>568</v>
      </c>
      <c r="B14" s="1318" t="n">
        <v>64.8972026565657</v>
      </c>
      <c r="C14" s="1318" t="n">
        <v>64.8972026565657</v>
      </c>
      <c r="D14" s="1318" t="n">
        <v>62.7027226018643</v>
      </c>
      <c r="E14" s="1318" t="n">
        <v>64.1917537204189</v>
      </c>
      <c r="F14" s="1318" t="n">
        <v>61.0719095671774</v>
      </c>
      <c r="G14" s="1318" t="n">
        <v>62.7983537453345</v>
      </c>
      <c r="H14" s="1318" t="n">
        <v>61.0478957261335</v>
      </c>
      <c r="I14" s="1318" t="n">
        <v>62.6383529919392</v>
      </c>
      <c r="J14" s="1318" t="n">
        <v>59.7624931923</v>
      </c>
      <c r="K14" s="1318" t="n">
        <v>47.0221000364008</v>
      </c>
      <c r="L14" s="1318" t="n">
        <v>43.2816901392593</v>
      </c>
      <c r="M14" s="1318" t="n">
        <v>42.7274707198532</v>
      </c>
      <c r="N14" s="1318" t="n">
        <v>44.8395149215868</v>
      </c>
      <c r="O14" s="1318" t="n">
        <v>43.8130806823301</v>
      </c>
      <c r="P14" s="1318" t="n">
        <v>43.4631697764665</v>
      </c>
      <c r="Q14" s="1318" t="n">
        <v>45.3920430994152</v>
      </c>
      <c r="R14" s="1318" t="n">
        <v>43.759846387647</v>
      </c>
      <c r="S14" s="1318" t="n">
        <v>42.7933476369464</v>
      </c>
      <c r="T14" s="1318" t="n">
        <v>45.816743879087</v>
      </c>
      <c r="U14" s="1318" t="n">
        <v>44.5681167757128</v>
      </c>
      <c r="V14" s="1318" t="n">
        <v>45.0722934913488</v>
      </c>
      <c r="W14" s="1318" t="n">
        <v>37.0019217787235</v>
      </c>
      <c r="X14" s="1318" t="n">
        <v>37.116946700035</v>
      </c>
      <c r="Y14" s="1318" t="n">
        <v>37.5020256721757</v>
      </c>
      <c r="Z14" s="1318" t="n">
        <v>37.7383804675708</v>
      </c>
      <c r="AA14" s="1318" t="n">
        <v>38.5985365467374</v>
      </c>
      <c r="AB14" s="1318" t="n">
        <v>38.4317743800803</v>
      </c>
      <c r="AC14" s="1318" t="n">
        <v>38.2378804644632</v>
      </c>
      <c r="AD14" s="1318" t="n">
        <v>37.6074731475347</v>
      </c>
      <c r="AE14" s="1318" t="n">
        <v>35.8078162456557</v>
      </c>
      <c r="AF14" s="1318" t="n">
        <v>35.121905979071</v>
      </c>
      <c r="AG14" s="1318" t="n">
        <v>34.0685721255469</v>
      </c>
      <c r="AH14" s="1318" t="n">
        <v>-45.8807089653229</v>
      </c>
      <c r="AI14" s="1318" t="n">
        <v>-1.91553224547152</v>
      </c>
      <c r="AJ14" s="1320" t="n">
        <v>-2.02959763855294</v>
      </c>
      <c r="AL14" s="1325"/>
    </row>
    <row r="15" s="427" customFormat="true" ht="15.75" hidden="false" customHeight="false" outlineLevel="0" collapsed="false">
      <c r="A15" s="1383" t="s">
        <v>569</v>
      </c>
      <c r="B15" s="1384" t="n">
        <v>2.6142826490115</v>
      </c>
      <c r="C15" s="1384" t="n">
        <v>0.05032</v>
      </c>
      <c r="D15" s="1384" t="n">
        <v>0.0459220062583135</v>
      </c>
      <c r="E15" s="1384" t="n">
        <v>0.287564459055038</v>
      </c>
      <c r="F15" s="1384" t="n">
        <v>2.49576691227138</v>
      </c>
      <c r="G15" s="1384" t="n">
        <v>2.68786268170503</v>
      </c>
      <c r="H15" s="1384" t="n">
        <v>2.6142826490115</v>
      </c>
      <c r="I15" s="1384" t="n">
        <v>3.4076201154109</v>
      </c>
      <c r="J15" s="1384" t="n">
        <v>4.15737250290975</v>
      </c>
      <c r="K15" s="1384" t="n">
        <v>4.86884222956668</v>
      </c>
      <c r="L15" s="1384" t="n">
        <v>5.20082511189697</v>
      </c>
      <c r="M15" s="1384" t="n">
        <v>6.03199117051767</v>
      </c>
      <c r="N15" s="1384" t="n">
        <v>7.45657511078605</v>
      </c>
      <c r="O15" s="1384" t="n">
        <v>8.09333020306775</v>
      </c>
      <c r="P15" s="1384" t="n">
        <v>8.30351468221783</v>
      </c>
      <c r="Q15" s="1384" t="n">
        <v>8.75456151110446</v>
      </c>
      <c r="R15" s="1384" t="n">
        <v>9.00954777100291</v>
      </c>
      <c r="S15" s="1384" t="n">
        <v>9.37914556427643</v>
      </c>
      <c r="T15" s="1384" t="n">
        <v>9.80514232841977</v>
      </c>
      <c r="U15" s="1384" t="n">
        <v>9.76897188965771</v>
      </c>
      <c r="V15" s="1384" t="n">
        <v>10.0314853926352</v>
      </c>
      <c r="W15" s="1384" t="n">
        <v>10.3392229312821</v>
      </c>
      <c r="X15" s="1384" t="n">
        <v>10.7863146316701</v>
      </c>
      <c r="Y15" s="1384" t="n">
        <v>10.9754146704143</v>
      </c>
      <c r="Z15" s="1384" t="n">
        <v>10.9799301234116</v>
      </c>
      <c r="AA15" s="1384" t="n">
        <v>11.129392873787</v>
      </c>
      <c r="AB15" s="1384" t="n">
        <v>11.3777191117189</v>
      </c>
      <c r="AC15" s="1384" t="n">
        <v>11.3467223383022</v>
      </c>
      <c r="AD15" s="1384" t="n">
        <v>11.1757491094624</v>
      </c>
      <c r="AE15" s="1384" t="n">
        <v>10.2507973918616</v>
      </c>
      <c r="AF15" s="1384" t="n">
        <v>9.61181124565557</v>
      </c>
      <c r="AG15" s="1384"/>
      <c r="AH15" s="1318" t="n">
        <v>19001.3736996335</v>
      </c>
      <c r="AI15" s="1318" t="n">
        <v>-6.23352624951281</v>
      </c>
      <c r="AJ15" s="1320" t="n">
        <v>20.1216465118329</v>
      </c>
      <c r="AK15" s="1325"/>
    </row>
    <row r="16" s="427" customFormat="true" ht="15.75" hidden="false" customHeight="false" outlineLevel="0" collapsed="false">
      <c r="A16" s="1383" t="s">
        <v>570</v>
      </c>
      <c r="B16" s="1384" t="n">
        <v>2.11108511388488</v>
      </c>
      <c r="C16" s="1384" t="n">
        <v>3.069550844</v>
      </c>
      <c r="D16" s="1384" t="n">
        <v>2.66696367</v>
      </c>
      <c r="E16" s="1384" t="n">
        <v>2.42413868</v>
      </c>
      <c r="F16" s="1384" t="n">
        <v>2.27767938631486</v>
      </c>
      <c r="G16" s="1384" t="n">
        <v>1.94011630894193</v>
      </c>
      <c r="H16" s="1384" t="n">
        <v>2.11108511388488</v>
      </c>
      <c r="I16" s="1384" t="n">
        <v>2.07021174532447</v>
      </c>
      <c r="J16" s="1384" t="n">
        <v>1.68467266413906</v>
      </c>
      <c r="K16" s="1384" t="n">
        <v>1.81390930763282</v>
      </c>
      <c r="L16" s="1384" t="n">
        <v>1.51892495005</v>
      </c>
      <c r="M16" s="1384" t="n">
        <v>0.988964960828469</v>
      </c>
      <c r="N16" s="1384" t="n">
        <v>0.901311383158071</v>
      </c>
      <c r="O16" s="1384" t="n">
        <v>0.97746648200235</v>
      </c>
      <c r="P16" s="1384" t="n">
        <v>1.04641916187134</v>
      </c>
      <c r="Q16" s="1384" t="n">
        <v>1.00735900461642</v>
      </c>
      <c r="R16" s="1384" t="n">
        <v>0.870352917395487</v>
      </c>
      <c r="S16" s="1384" t="n">
        <v>0.698330551933467</v>
      </c>
      <c r="T16" s="1384" t="n">
        <v>0.613473854178301</v>
      </c>
      <c r="U16" s="1384" t="n">
        <v>0.588414538436819</v>
      </c>
      <c r="V16" s="1384" t="n">
        <v>0.424591194918653</v>
      </c>
      <c r="W16" s="1384" t="n">
        <v>0.35579065452853</v>
      </c>
      <c r="X16" s="1384" t="n">
        <v>0.28502315851737</v>
      </c>
      <c r="Y16" s="1384" t="n">
        <v>0.24777529827529</v>
      </c>
      <c r="Z16" s="1384" t="n">
        <v>0.26159447022475</v>
      </c>
      <c r="AA16" s="1384" t="n">
        <v>0.2380545761662</v>
      </c>
      <c r="AB16" s="1384" t="n">
        <v>0.246973041769</v>
      </c>
      <c r="AC16" s="1384" t="n">
        <v>0.252127485910525</v>
      </c>
      <c r="AD16" s="1384" t="n">
        <v>0.257157346521625</v>
      </c>
      <c r="AE16" s="1384" t="n">
        <v>0.2895941059135</v>
      </c>
      <c r="AF16" s="1384" t="n">
        <v>0.231756422485238</v>
      </c>
      <c r="AG16" s="1384"/>
      <c r="AH16" s="1318" t="n">
        <v>-92.4498262363613</v>
      </c>
      <c r="AI16" s="1318" t="n">
        <v>-19.9719822493688</v>
      </c>
      <c r="AJ16" s="1320" t="n">
        <v>-7.81816672824314</v>
      </c>
    </row>
    <row r="17" s="427" customFormat="true" ht="15.75" hidden="false" customHeight="false" outlineLevel="0" collapsed="false">
      <c r="A17" s="1385" t="s">
        <v>571</v>
      </c>
      <c r="B17" s="1386" t="n">
        <v>0.0052897166724</v>
      </c>
      <c r="C17" s="1387" t="n">
        <v>0.00688</v>
      </c>
      <c r="D17" s="1387" t="n">
        <v>0.00688</v>
      </c>
      <c r="E17" s="1387" t="n">
        <v>0.00688</v>
      </c>
      <c r="F17" s="1387" t="n">
        <v>0.00688</v>
      </c>
      <c r="G17" s="1387" t="n">
        <v>0.00688</v>
      </c>
      <c r="H17" s="1387" t="n">
        <v>0.0052897166724</v>
      </c>
      <c r="I17" s="1387" t="n">
        <v>0.0072211333276</v>
      </c>
      <c r="J17" s="1387" t="n">
        <v>0.0078518</v>
      </c>
      <c r="K17" s="1387" t="n">
        <v>0.0075837666724</v>
      </c>
      <c r="L17" s="1387" t="n">
        <v>0.0066850666724</v>
      </c>
      <c r="M17" s="1387" t="n">
        <v>0.00891605</v>
      </c>
      <c r="N17" s="1387" t="n">
        <v>0.0078202666724</v>
      </c>
      <c r="O17" s="1387" t="n">
        <v>0.0122191666724</v>
      </c>
      <c r="P17" s="1387" t="n">
        <v>0.0193772333333333</v>
      </c>
      <c r="Q17" s="1387" t="n">
        <v>0.0228143666724</v>
      </c>
      <c r="R17" s="1387" t="n">
        <v>0.03448944</v>
      </c>
      <c r="S17" s="1387" t="n">
        <v>0.02783992</v>
      </c>
      <c r="T17" s="1387" t="n">
        <v>0.0120228</v>
      </c>
      <c r="U17" s="1387" t="n">
        <v>0.029595868</v>
      </c>
      <c r="V17" s="1387" t="n">
        <v>0.0290813333368</v>
      </c>
      <c r="W17" s="1387" t="n">
        <v>0.0614336666632</v>
      </c>
      <c r="X17" s="1387" t="n">
        <v>0.0612066666704</v>
      </c>
      <c r="Y17" s="1387" t="n">
        <v>0.035207000006</v>
      </c>
      <c r="Z17" s="1387" t="n">
        <v>0.0160304</v>
      </c>
      <c r="AA17" s="1387" t="n">
        <v>0.0202788</v>
      </c>
      <c r="AB17" s="1387" t="n">
        <v>0.0118852</v>
      </c>
      <c r="AC17" s="1387" t="n">
        <v>0.0111456</v>
      </c>
      <c r="AD17" s="1387" t="n">
        <v>0.0115068</v>
      </c>
      <c r="AE17" s="1387" t="n">
        <v>0.0117476</v>
      </c>
      <c r="AF17" s="1387" t="n">
        <v>0.0109564</v>
      </c>
      <c r="AG17" s="1387"/>
      <c r="AH17" s="1388"/>
      <c r="AI17" s="1388" t="n">
        <v>-6.7349926793558</v>
      </c>
      <c r="AJ17" s="1389" t="n">
        <v>1.86205613116704</v>
      </c>
    </row>
    <row r="18" s="427" customFormat="true" ht="15.75" hidden="false" customHeight="false" outlineLevel="0" collapsed="false">
      <c r="A18" s="1383" t="s">
        <v>572</v>
      </c>
      <c r="B18" s="1341" t="n">
        <v>6.46714952420212</v>
      </c>
      <c r="C18" s="1384" t="n">
        <v>4.4279981317918</v>
      </c>
      <c r="D18" s="1384" t="n">
        <v>4.7458787692349</v>
      </c>
      <c r="E18" s="1384" t="n">
        <v>5.23780713154837</v>
      </c>
      <c r="F18" s="1384" t="n">
        <v>5.97359137445146</v>
      </c>
      <c r="G18" s="1384" t="n">
        <v>6.2492278687415</v>
      </c>
      <c r="H18" s="1384" t="n">
        <v>6.46714952420212</v>
      </c>
      <c r="I18" s="1384" t="n">
        <v>6.16249251630341</v>
      </c>
      <c r="J18" s="1384" t="n">
        <v>6.10884411831111</v>
      </c>
      <c r="K18" s="1384" t="n">
        <v>5.88891486707727</v>
      </c>
      <c r="L18" s="1384" t="n">
        <v>4.28975218909922</v>
      </c>
      <c r="M18" s="1384" t="n">
        <v>4.07249778366265</v>
      </c>
      <c r="N18" s="1384" t="n">
        <v>3.75177868427867</v>
      </c>
      <c r="O18" s="1384" t="n">
        <v>3.08225228010387</v>
      </c>
      <c r="P18" s="1384" t="n">
        <v>3.01340968757815</v>
      </c>
      <c r="Q18" s="1384" t="n">
        <v>3.24104324569408</v>
      </c>
      <c r="R18" s="1384" t="n">
        <v>3.25203659206123</v>
      </c>
      <c r="S18" s="1384" t="n">
        <v>3.20064326138578</v>
      </c>
      <c r="T18" s="1384" t="n">
        <v>3.08962128622496</v>
      </c>
      <c r="U18" s="1384" t="n">
        <v>2.9426672199832</v>
      </c>
      <c r="V18" s="1384" t="n">
        <v>2.94252231604928</v>
      </c>
      <c r="W18" s="1384" t="n">
        <v>3.002479043758</v>
      </c>
      <c r="X18" s="1384" t="n">
        <v>3.03533112848215</v>
      </c>
      <c r="Y18" s="1384" t="n">
        <v>3.08258840998589</v>
      </c>
      <c r="Z18" s="1384" t="n">
        <v>3.12234612428794</v>
      </c>
      <c r="AA18" s="1384" t="n">
        <v>3.06614785339303</v>
      </c>
      <c r="AB18" s="1384" t="n">
        <v>3.2467428130396</v>
      </c>
      <c r="AC18" s="1384" t="n">
        <v>3.45720559563059</v>
      </c>
      <c r="AD18" s="1384" t="n">
        <v>3.75957288842998</v>
      </c>
      <c r="AE18" s="1384" t="n">
        <v>3.87061427308849</v>
      </c>
      <c r="AF18" s="1384" t="n">
        <v>3.91933019444819</v>
      </c>
      <c r="AG18" s="1384"/>
      <c r="AH18" s="1390" t="n">
        <v>-11.4875373070172</v>
      </c>
      <c r="AI18" s="1390" t="n">
        <v>1.25860956227061</v>
      </c>
      <c r="AJ18" s="1391" t="n">
        <v>-0.462837218285827</v>
      </c>
    </row>
    <row r="19" s="427" customFormat="true" ht="15.75" hidden="false" customHeight="false" outlineLevel="0" collapsed="false">
      <c r="A19" s="1392" t="s">
        <v>573</v>
      </c>
      <c r="B19" s="1322" t="n">
        <v>5.893749999285</v>
      </c>
      <c r="C19" s="1393" t="n">
        <v>5.8406817523648</v>
      </c>
      <c r="D19" s="1393" t="n">
        <v>5.36926484828552</v>
      </c>
      <c r="E19" s="1393" t="n">
        <v>5.35038339981156</v>
      </c>
      <c r="F19" s="1393" t="n">
        <v>5.33988959954071</v>
      </c>
      <c r="G19" s="1393" t="n">
        <v>5.61179099961313</v>
      </c>
      <c r="H19" s="1393" t="n">
        <v>5.893749999285</v>
      </c>
      <c r="I19" s="1393" t="n">
        <v>4.44146459249907</v>
      </c>
      <c r="J19" s="1393" t="n">
        <v>4.32514540904676</v>
      </c>
      <c r="K19" s="1393" t="n">
        <v>4.22391400078359</v>
      </c>
      <c r="L19" s="1393" t="n">
        <v>4.06109541283256</v>
      </c>
      <c r="M19" s="1393" t="n">
        <v>2.19095599774144</v>
      </c>
      <c r="N19" s="1393" t="n">
        <v>1.9095370958028</v>
      </c>
      <c r="O19" s="1393" t="n">
        <v>1.9852730672701</v>
      </c>
      <c r="P19" s="1393" t="n">
        <v>1.16542622338894</v>
      </c>
      <c r="Q19" s="1393" t="n">
        <v>0.9624423956044</v>
      </c>
      <c r="R19" s="1393" t="n">
        <v>1.01719403956</v>
      </c>
      <c r="S19" s="1393" t="n">
        <v>0.81158173298975</v>
      </c>
      <c r="T19" s="1393" t="n">
        <v>0.672351457581</v>
      </c>
      <c r="U19" s="1393" t="n">
        <v>0.90240573123372</v>
      </c>
      <c r="V19" s="1393" t="n">
        <v>1.262111359668</v>
      </c>
      <c r="W19" s="1393" t="n">
        <v>0.487842159752</v>
      </c>
      <c r="X19" s="1393" t="n">
        <v>0.25925578918</v>
      </c>
      <c r="Y19" s="1393" t="n">
        <v>0.277180038248</v>
      </c>
      <c r="Z19" s="1393" t="n">
        <v>0.283258561728</v>
      </c>
      <c r="AA19" s="1393" t="n">
        <v>0.21981184936</v>
      </c>
      <c r="AB19" s="1393" t="n">
        <v>0.24230934732</v>
      </c>
      <c r="AC19" s="1393" t="n">
        <v>0.183027002394</v>
      </c>
      <c r="AD19" s="1393" t="n">
        <v>0.21283837836</v>
      </c>
      <c r="AE19" s="1393" t="n">
        <v>0.18874384424</v>
      </c>
      <c r="AF19" s="1393" t="n">
        <v>0.20392345647</v>
      </c>
      <c r="AG19" s="1393"/>
      <c r="AH19" s="1394"/>
      <c r="AI19" s="1394"/>
      <c r="AJ19" s="1395"/>
    </row>
    <row r="20" s="427" customFormat="true" ht="15.75" hidden="false" customHeight="false" outlineLevel="0" collapsed="false">
      <c r="A20" s="1396"/>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8"/>
      <c r="AI20" s="1398"/>
      <c r="AJ20" s="1398"/>
    </row>
    <row r="21" s="427" customFormat="true" ht="15.75" hidden="false" customHeight="false" outlineLevel="0" collapsed="false">
      <c r="A21" s="1399" t="s">
        <v>574</v>
      </c>
      <c r="B21" s="1312" t="n">
        <v>1271.24094003303</v>
      </c>
      <c r="C21" s="1312" t="n">
        <v>1273.43856375742</v>
      </c>
      <c r="D21" s="1312" t="n">
        <v>1175.20304957207</v>
      </c>
      <c r="E21" s="1312" t="n">
        <v>1118.59238863927</v>
      </c>
      <c r="F21" s="1312" t="n">
        <v>1109.66960350821</v>
      </c>
      <c r="G21" s="1312" t="n">
        <v>1098.879613196</v>
      </c>
      <c r="H21" s="1312" t="n">
        <v>1086.83588630583</v>
      </c>
      <c r="I21" s="1312" t="n">
        <v>1110.70699269621</v>
      </c>
      <c r="J21" s="1312" t="n">
        <v>1075.48967027354</v>
      </c>
      <c r="K21" s="1312" t="n">
        <v>1049.48179794923</v>
      </c>
      <c r="L21" s="1312" t="n">
        <v>1013.90802752095</v>
      </c>
      <c r="M21" s="1312" t="n">
        <v>1022.05629926023</v>
      </c>
      <c r="N21" s="1312" t="n">
        <v>1034.87108995892</v>
      </c>
      <c r="O21" s="1312" t="n">
        <v>1040.87932221263</v>
      </c>
      <c r="P21" s="1312" t="n">
        <v>1037.41956285082</v>
      </c>
      <c r="Q21" s="1312" t="n">
        <v>1018.84530212226</v>
      </c>
      <c r="R21" s="1312" t="n">
        <v>992.515084998591</v>
      </c>
      <c r="S21" s="1312" t="n">
        <v>996.400859290251</v>
      </c>
      <c r="T21" s="1312" t="n">
        <v>974.514779821788</v>
      </c>
      <c r="U21" s="1312" t="n">
        <v>964.672281124656</v>
      </c>
      <c r="V21" s="1312" t="n">
        <v>891.400344827803</v>
      </c>
      <c r="W21" s="1312" t="n">
        <v>932.008026320095</v>
      </c>
      <c r="X21" s="1312" t="n">
        <v>908.357285136159</v>
      </c>
      <c r="Y21" s="1312" t="n">
        <v>905.567401950834</v>
      </c>
      <c r="Z21" s="1312" t="n">
        <v>922.922264715801</v>
      </c>
      <c r="AA21" s="1312" t="n">
        <v>880.225889005165</v>
      </c>
      <c r="AB21" s="1312" t="n">
        <v>884.945956581259</v>
      </c>
      <c r="AC21" s="1312" t="n">
        <v>887.900116763184</v>
      </c>
      <c r="AD21" s="1312" t="n">
        <v>871.536217984287</v>
      </c>
      <c r="AE21" s="1312" t="n">
        <v>837.604519570099</v>
      </c>
      <c r="AF21" s="1370" t="n">
        <v>793.334588110423</v>
      </c>
      <c r="AG21" s="1370" t="n">
        <v>722.97895157747</v>
      </c>
      <c r="AH21" s="1371" t="n">
        <v>-37.7013849989274</v>
      </c>
      <c r="AI21" s="1371" t="n">
        <v>-5.28530236231269</v>
      </c>
      <c r="AJ21" s="1372" t="n">
        <v>-1.6185887713809</v>
      </c>
    </row>
    <row r="22" s="427" customFormat="true" ht="15.75" hidden="false" customHeight="false" outlineLevel="0" collapsed="false">
      <c r="A22" s="1272" t="s">
        <v>575</v>
      </c>
      <c r="B22" s="1381" t="n">
        <v>1036.99848977056</v>
      </c>
      <c r="C22" s="1381" t="n">
        <v>1036.99848977056</v>
      </c>
      <c r="D22" s="1381" t="n">
        <v>999.900226881601</v>
      </c>
      <c r="E22" s="1381" t="n">
        <v>950.944106633292</v>
      </c>
      <c r="F22" s="1381" t="n">
        <v>941.856259305278</v>
      </c>
      <c r="G22" s="1381" t="n">
        <v>919.414840044355</v>
      </c>
      <c r="H22" s="1381" t="n">
        <v>917.794474726693</v>
      </c>
      <c r="I22" s="1381" t="n">
        <v>938.792334477841</v>
      </c>
      <c r="J22" s="1381" t="n">
        <v>907.405920167827</v>
      </c>
      <c r="K22" s="1381" t="n">
        <v>897.772885796877</v>
      </c>
      <c r="L22" s="1381" t="n">
        <v>873.260299585725</v>
      </c>
      <c r="M22" s="1381" t="n">
        <v>870.227890623138</v>
      </c>
      <c r="N22" s="1381" t="n">
        <v>890.650587691513</v>
      </c>
      <c r="O22" s="1381" t="n">
        <v>874.270633747978</v>
      </c>
      <c r="P22" s="1381" t="n">
        <v>869.451096493415</v>
      </c>
      <c r="Q22" s="1381" t="n">
        <v>852.64550856615</v>
      </c>
      <c r="R22" s="1381" t="n">
        <v>832.308018891381</v>
      </c>
      <c r="S22" s="1381" t="n">
        <v>842.089375887257</v>
      </c>
      <c r="T22" s="1381" t="n">
        <v>816.005441189527</v>
      </c>
      <c r="U22" s="1381" t="n">
        <v>821.590773623347</v>
      </c>
      <c r="V22" s="1381" t="n">
        <v>763.670324845564</v>
      </c>
      <c r="W22" s="1381" t="n">
        <v>801.528054284285</v>
      </c>
      <c r="X22" s="1381" t="n">
        <v>777.703686403176</v>
      </c>
      <c r="Y22" s="1381" t="n">
        <v>784.607331656616</v>
      </c>
      <c r="Z22" s="1381" t="n">
        <v>801.909754486888</v>
      </c>
      <c r="AA22" s="1381" t="n">
        <v>761.932157063572</v>
      </c>
      <c r="AB22" s="1381" t="n">
        <v>766.896232427303</v>
      </c>
      <c r="AC22" s="1381" t="n">
        <v>769.781879150832</v>
      </c>
      <c r="AD22" s="1381" t="n">
        <v>751.229274719657</v>
      </c>
      <c r="AE22" s="1381" t="n">
        <v>720.536189423933</v>
      </c>
      <c r="AF22" s="1381" t="n">
        <v>677.361175450888</v>
      </c>
      <c r="AG22" s="1381"/>
      <c r="AH22" s="1400" t="n">
        <v>-34.6806015502724</v>
      </c>
      <c r="AI22" s="1400" t="n">
        <v>-5.99206738076036</v>
      </c>
      <c r="AJ22" s="1401" t="n">
        <v>-1.45782492606793</v>
      </c>
      <c r="AK22" s="1402"/>
    </row>
    <row r="23" s="427" customFormat="true" ht="15.75" hidden="false" customHeight="false" outlineLevel="0" collapsed="false">
      <c r="A23" s="1272" t="s">
        <v>538</v>
      </c>
      <c r="B23" s="1403" t="n">
        <v>94.6358472497799</v>
      </c>
      <c r="C23" s="1403" t="n">
        <v>96.8334709741656</v>
      </c>
      <c r="D23" s="1403" t="n">
        <v>93.1090874414691</v>
      </c>
      <c r="E23" s="1403" t="n">
        <v>93.3319711125977</v>
      </c>
      <c r="F23" s="1403" t="n">
        <v>94.5172137231537</v>
      </c>
      <c r="G23" s="1403" t="n">
        <v>100.296696107501</v>
      </c>
      <c r="H23" s="1403" t="n">
        <v>98.53880774718</v>
      </c>
      <c r="I23" s="1403" t="n">
        <v>96.5902856942102</v>
      </c>
      <c r="J23" s="1403" t="n">
        <v>96.8519700463208</v>
      </c>
      <c r="K23" s="1403" t="n">
        <v>83.0047178162954</v>
      </c>
      <c r="L23" s="1403" t="n">
        <v>74.9292258341495</v>
      </c>
      <c r="M23" s="1403" t="n">
        <v>77.8345731330029</v>
      </c>
      <c r="N23" s="1403" t="n">
        <v>74.4728719120928</v>
      </c>
      <c r="O23" s="1403" t="n">
        <v>73.0857804692288</v>
      </c>
      <c r="P23" s="1403" t="n">
        <v>76.9786119690767</v>
      </c>
      <c r="Q23" s="1403" t="n">
        <v>78.9050858965604</v>
      </c>
      <c r="R23" s="1403" t="n">
        <v>75.6538666387997</v>
      </c>
      <c r="S23" s="1403" t="n">
        <v>75.8181995357546</v>
      </c>
      <c r="T23" s="1403" t="n">
        <v>76.9741710194613</v>
      </c>
      <c r="U23" s="1403" t="n">
        <v>73.2468176943269</v>
      </c>
      <c r="V23" s="1403" t="n">
        <v>65.8014999782258</v>
      </c>
      <c r="W23" s="1403" t="n">
        <v>62.59897894023</v>
      </c>
      <c r="X23" s="1403" t="n">
        <v>62.5303323424065</v>
      </c>
      <c r="Y23" s="1403" t="n">
        <v>61.6216889057815</v>
      </c>
      <c r="Z23" s="1403" t="n">
        <v>61.3869800080646</v>
      </c>
      <c r="AA23" s="1403" t="n">
        <v>61.2588850368734</v>
      </c>
      <c r="AB23" s="1403" t="n">
        <v>60.288802556364</v>
      </c>
      <c r="AC23" s="1403" t="n">
        <v>62.1443579889931</v>
      </c>
      <c r="AD23" s="1403" t="n">
        <v>66.1154598335104</v>
      </c>
      <c r="AE23" s="1403" t="n">
        <v>63.2541749148072</v>
      </c>
      <c r="AF23" s="1403" t="n">
        <v>61.3558747416871</v>
      </c>
      <c r="AG23" s="1403"/>
      <c r="AH23" s="1390" t="n">
        <v>-36.6377409335494</v>
      </c>
      <c r="AI23" s="1390" t="n">
        <v>-3.00106700573801</v>
      </c>
      <c r="AJ23" s="1391" t="n">
        <v>-1.56114030595262</v>
      </c>
    </row>
    <row r="24" s="427" customFormat="true" ht="15.75" hidden="true" customHeight="true" outlineLevel="0" collapsed="false">
      <c r="A24" s="1272"/>
      <c r="B24" s="1403"/>
      <c r="C24" s="1403"/>
      <c r="D24" s="1403"/>
      <c r="E24" s="1403"/>
      <c r="F24" s="1403"/>
      <c r="G24" s="1403"/>
      <c r="H24" s="1403"/>
      <c r="I24" s="1403"/>
      <c r="J24" s="1403"/>
      <c r="K24" s="1403"/>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390" t="e">
        <f aca="false">#DIV/0!</f>
        <v>#DIV/0!</v>
      </c>
      <c r="AI24" s="1390" t="e">
        <f aca="false">#DIV/0!</f>
        <v>#DIV/0!</v>
      </c>
      <c r="AJ24" s="1391" t="e">
        <f aca="false">#DIV/0!</f>
        <v>#DIV/0!</v>
      </c>
    </row>
    <row r="25" s="427" customFormat="true" ht="15.75" hidden="false" customHeight="false" outlineLevel="0" collapsed="false">
      <c r="A25" s="1272" t="s">
        <v>576</v>
      </c>
      <c r="B25" s="1403" t="n">
        <v>76.509488660686</v>
      </c>
      <c r="C25" s="1403" t="n">
        <v>76.509488660686</v>
      </c>
      <c r="D25" s="1403" t="n">
        <v>69.4386796008322</v>
      </c>
      <c r="E25" s="1403" t="n">
        <v>67.7156091722422</v>
      </c>
      <c r="F25" s="1403" t="n">
        <v>66.4719024864988</v>
      </c>
      <c r="G25" s="1403" t="n">
        <v>65.9495152836324</v>
      </c>
      <c r="H25" s="1403" t="n">
        <v>65.9963471843179</v>
      </c>
      <c r="I25" s="1403" t="n">
        <v>66.6311155375266</v>
      </c>
      <c r="J25" s="1403" t="n">
        <v>65.8049420453979</v>
      </c>
      <c r="K25" s="1403" t="n">
        <v>66.3176000704473</v>
      </c>
      <c r="L25" s="1403" t="n">
        <v>66.6995594583864</v>
      </c>
      <c r="M25" s="1403" t="n">
        <v>66.0784030324963</v>
      </c>
      <c r="N25" s="1403" t="n">
        <v>66.8183947609889</v>
      </c>
      <c r="O25" s="1403" t="n">
        <v>64.4599682702438</v>
      </c>
      <c r="P25" s="1403" t="n">
        <v>63.8006114089619</v>
      </c>
      <c r="Q25" s="1403" t="n">
        <v>63.3741630817123</v>
      </c>
      <c r="R25" s="1403" t="n">
        <v>63.3192033585238</v>
      </c>
      <c r="S25" s="1403" t="n">
        <v>62.0398624362583</v>
      </c>
      <c r="T25" s="1403" t="n">
        <v>62.6910962523765</v>
      </c>
      <c r="U25" s="1403" t="n">
        <v>63.0763856143757</v>
      </c>
      <c r="V25" s="1403" t="n">
        <v>63.5721294193015</v>
      </c>
      <c r="W25" s="1403" t="n">
        <v>63.1621953025926</v>
      </c>
      <c r="X25" s="1403" t="n">
        <v>63.3049486283406</v>
      </c>
      <c r="Y25" s="1403" t="n">
        <v>64.1475835927773</v>
      </c>
      <c r="Z25" s="1403" t="n">
        <v>64.9146830308778</v>
      </c>
      <c r="AA25" s="1403" t="n">
        <v>66.4484815582602</v>
      </c>
      <c r="AB25" s="1403" t="n">
        <v>66.0751532500859</v>
      </c>
      <c r="AC25" s="1403" t="n">
        <v>65.5818559006758</v>
      </c>
      <c r="AD25" s="1403" t="n">
        <v>64.6849104707733</v>
      </c>
      <c r="AE25" s="1403" t="n">
        <v>62.4873205721689</v>
      </c>
      <c r="AF25" s="1403" t="n">
        <v>61.8389176727351</v>
      </c>
      <c r="AG25" s="1403"/>
      <c r="AH25" s="1390" t="n">
        <v>-19.1748386308185</v>
      </c>
      <c r="AI25" s="1390" t="n">
        <v>-1.0376551490714</v>
      </c>
      <c r="AJ25" s="1391" t="n">
        <v>-0.731387646764091</v>
      </c>
      <c r="AK25" s="0"/>
    </row>
    <row r="26" s="427" customFormat="true" ht="15.75" hidden="false" customHeight="false" outlineLevel="0" collapsed="false">
      <c r="A26" s="1272" t="s">
        <v>577</v>
      </c>
      <c r="B26" s="1403" t="n">
        <v>24.8616448764304</v>
      </c>
      <c r="C26" s="1403" t="n">
        <v>24.8616448764304</v>
      </c>
      <c r="D26" s="1403" t="n">
        <v>-26.8574964526491</v>
      </c>
      <c r="E26" s="1403" t="n">
        <v>-33.5874355078998</v>
      </c>
      <c r="F26" s="1403" t="n">
        <v>-33.1756624100898</v>
      </c>
      <c r="G26" s="1403" t="n">
        <v>-25.9852491845839</v>
      </c>
      <c r="H26" s="1403" t="n">
        <v>-33.7193614263867</v>
      </c>
      <c r="I26" s="1403" t="n">
        <v>-28.0791440500051</v>
      </c>
      <c r="J26" s="1403" t="n">
        <v>-28.3912746751807</v>
      </c>
      <c r="K26" s="1403" t="n">
        <v>-29.2938339705327</v>
      </c>
      <c r="L26" s="1403" t="n">
        <v>-31.0194161988732</v>
      </c>
      <c r="M26" s="1403" t="n">
        <v>-20.5557878670074</v>
      </c>
      <c r="N26" s="1403" t="n">
        <v>-23.8739693157656</v>
      </c>
      <c r="O26" s="1403" t="n">
        <v>3.64475091580628</v>
      </c>
      <c r="P26" s="1403" t="n">
        <v>3.28198731994909</v>
      </c>
      <c r="Q26" s="1403" t="n">
        <v>1.31955376575051</v>
      </c>
      <c r="R26" s="1403" t="n">
        <v>-0.0144296201850038</v>
      </c>
      <c r="S26" s="1403" t="n">
        <v>-2.95381433890661</v>
      </c>
      <c r="T26" s="1403" t="n">
        <v>0.74615258146088</v>
      </c>
      <c r="U26" s="1403" t="n">
        <v>-10.1080650498295</v>
      </c>
      <c r="V26" s="1403" t="n">
        <v>-17.2881002082102</v>
      </c>
      <c r="W26" s="1403" t="n">
        <v>-9.79730904366239</v>
      </c>
      <c r="X26" s="1403" t="n">
        <v>-8.91631338857041</v>
      </c>
      <c r="Y26" s="1403" t="n">
        <v>-17.7746248664237</v>
      </c>
      <c r="Z26" s="1403" t="n">
        <v>-17.4972747083395</v>
      </c>
      <c r="AA26" s="1403" t="n">
        <v>-21.0292555191054</v>
      </c>
      <c r="AB26" s="1403" t="n">
        <v>-19.3158551854736</v>
      </c>
      <c r="AC26" s="1403" t="n">
        <v>-20.0677893192785</v>
      </c>
      <c r="AD26" s="1403" t="n">
        <v>-20.5394489358188</v>
      </c>
      <c r="AE26" s="1403" t="n">
        <v>-18.2858938683009</v>
      </c>
      <c r="AF26" s="1403" t="n">
        <v>-16.4639486856878</v>
      </c>
      <c r="AG26" s="1403" t="n">
        <v>-16.5156476601043</v>
      </c>
      <c r="AH26" s="1390" t="n">
        <v>-166.222282425473</v>
      </c>
      <c r="AI26" s="1390" t="n">
        <v>-9.96366486503271</v>
      </c>
      <c r="AJ26" s="1391" t="n">
        <v>-198.588833739836</v>
      </c>
    </row>
    <row r="27" s="427" customFormat="true" ht="15.75" hidden="false" customHeight="false" outlineLevel="0" collapsed="false">
      <c r="A27" s="1392" t="s">
        <v>545</v>
      </c>
      <c r="B27" s="1404" t="n">
        <v>38.2354694755809</v>
      </c>
      <c r="C27" s="1404" t="n">
        <v>38.2354694755809</v>
      </c>
      <c r="D27" s="1404" t="n">
        <v>39.6125521008208</v>
      </c>
      <c r="E27" s="1404" t="n">
        <v>40.1881372290362</v>
      </c>
      <c r="F27" s="1404" t="n">
        <v>39.9998904033742</v>
      </c>
      <c r="G27" s="1404" t="n">
        <v>39.2038109450912</v>
      </c>
      <c r="H27" s="1404" t="n">
        <v>38.2256180740243</v>
      </c>
      <c r="I27" s="1404" t="n">
        <v>36.7724010366385</v>
      </c>
      <c r="J27" s="1404" t="n">
        <v>33.818112689172</v>
      </c>
      <c r="K27" s="1404" t="n">
        <v>31.6804282361401</v>
      </c>
      <c r="L27" s="1404" t="n">
        <v>30.0383588415608</v>
      </c>
      <c r="M27" s="1404" t="n">
        <v>28.4712203385968</v>
      </c>
      <c r="N27" s="1404" t="n">
        <v>26.8032049100905</v>
      </c>
      <c r="O27" s="1404" t="n">
        <v>25.4181888093726</v>
      </c>
      <c r="P27" s="1404" t="n">
        <v>23.9072556594144</v>
      </c>
      <c r="Q27" s="1404" t="n">
        <v>22.6009908120864</v>
      </c>
      <c r="R27" s="1404" t="n">
        <v>21.2484257300712</v>
      </c>
      <c r="S27" s="1404" t="n">
        <v>19.4072357698875</v>
      </c>
      <c r="T27" s="1404" t="n">
        <v>18.0979187789616</v>
      </c>
      <c r="U27" s="1404" t="n">
        <v>16.8663692424365</v>
      </c>
      <c r="V27" s="1404" t="n">
        <v>15.6444907929215</v>
      </c>
      <c r="W27" s="1404" t="n">
        <v>14.5161068366497</v>
      </c>
      <c r="X27" s="1404" t="n">
        <v>13.7346311508056</v>
      </c>
      <c r="Y27" s="1404" t="n">
        <v>12.965422662083</v>
      </c>
      <c r="Z27" s="1404" t="n">
        <v>12.2081218983097</v>
      </c>
      <c r="AA27" s="1404" t="n">
        <v>11.6156208655641</v>
      </c>
      <c r="AB27" s="1404" t="n">
        <v>11.0016235329789</v>
      </c>
      <c r="AC27" s="1404" t="n">
        <v>10.4598130419617</v>
      </c>
      <c r="AD27" s="1404" t="n">
        <v>10.046021896165</v>
      </c>
      <c r="AE27" s="1404" t="n">
        <v>9.61272852749125</v>
      </c>
      <c r="AF27" s="1404" t="n">
        <v>9.24256893080089</v>
      </c>
      <c r="AG27" s="1405" t="n">
        <v>8.89532954436626</v>
      </c>
      <c r="AH27" s="1394" t="n">
        <v>-75.8272382749121</v>
      </c>
      <c r="AI27" s="1394" t="n">
        <v>-3.85072350302768</v>
      </c>
      <c r="AJ27" s="1395" t="n">
        <v>-4.77841884514992</v>
      </c>
      <c r="AK27" s="0"/>
    </row>
    <row r="28" customFormat="false" ht="12.2" hidden="false" customHeight="true" outlineLevel="0" collapsed="false">
      <c r="B28" s="1406"/>
      <c r="C28" s="1406"/>
      <c r="D28" s="1406"/>
      <c r="E28" s="1406"/>
      <c r="F28" s="1406"/>
      <c r="G28" s="1406"/>
      <c r="H28" s="1406"/>
      <c r="I28" s="1406"/>
      <c r="J28" s="1406"/>
      <c r="K28" s="0"/>
      <c r="L28" s="1406"/>
      <c r="M28" s="1406"/>
      <c r="N28" s="1406"/>
      <c r="O28" s="1406"/>
      <c r="P28" s="1406"/>
      <c r="Q28" s="1406"/>
      <c r="AH28" s="1407"/>
      <c r="AI28" s="1398"/>
      <c r="AJ28" s="1398"/>
    </row>
    <row r="29" customFormat="false" ht="15.75" hidden="false" customHeight="true" outlineLevel="0" collapsed="false">
      <c r="A29" s="1408" t="s">
        <v>578</v>
      </c>
      <c r="B29" s="1409" t="n">
        <v>1036.99848977056</v>
      </c>
      <c r="C29" s="1409" t="n">
        <v>1036.99848977056</v>
      </c>
      <c r="D29" s="1409" t="n">
        <v>999.900226881601</v>
      </c>
      <c r="E29" s="1409" t="n">
        <v>950.944106633292</v>
      </c>
      <c r="F29" s="1409" t="n">
        <v>941.856259305278</v>
      </c>
      <c r="G29" s="1409" t="n">
        <v>919.414840044355</v>
      </c>
      <c r="H29" s="1409" t="n">
        <v>917.794474726693</v>
      </c>
      <c r="I29" s="1409" t="n">
        <v>938.792334477841</v>
      </c>
      <c r="J29" s="1409" t="n">
        <v>907.405920167827</v>
      </c>
      <c r="K29" s="1409" t="n">
        <v>897.772885796877</v>
      </c>
      <c r="L29" s="1409" t="n">
        <v>873.260299585725</v>
      </c>
      <c r="M29" s="1409" t="n">
        <v>870.227890623138</v>
      </c>
      <c r="N29" s="1409" t="n">
        <v>890.650587691513</v>
      </c>
      <c r="O29" s="1409" t="n">
        <v>874.270633747978</v>
      </c>
      <c r="P29" s="1409" t="n">
        <v>869.451096493415</v>
      </c>
      <c r="Q29" s="1409" t="n">
        <v>852.64550856615</v>
      </c>
      <c r="R29" s="1409" t="n">
        <v>832.308018891381</v>
      </c>
      <c r="S29" s="1409" t="n">
        <v>842.089375887257</v>
      </c>
      <c r="T29" s="1409" t="n">
        <v>816.005441189527</v>
      </c>
      <c r="U29" s="1409" t="n">
        <v>821.590773623347</v>
      </c>
      <c r="V29" s="1409" t="n">
        <v>763.670324845564</v>
      </c>
      <c r="W29" s="1409" t="n">
        <v>801.528054284285</v>
      </c>
      <c r="X29" s="1409" t="n">
        <v>777.703686403176</v>
      </c>
      <c r="Y29" s="1409" t="n">
        <v>784.607331656616</v>
      </c>
      <c r="Z29" s="1409" t="n">
        <v>801.909754486888</v>
      </c>
      <c r="AA29" s="1409" t="n">
        <v>761.932157063572</v>
      </c>
      <c r="AB29" s="1409" t="n">
        <v>766.896232427303</v>
      </c>
      <c r="AC29" s="1409" t="n">
        <v>769.781879150832</v>
      </c>
      <c r="AD29" s="1409" t="n">
        <v>751.229274719657</v>
      </c>
      <c r="AE29" s="1409" t="n">
        <v>720.536189423933</v>
      </c>
      <c r="AF29" s="1409" t="n">
        <v>677.361175450888</v>
      </c>
      <c r="AG29" s="1409"/>
      <c r="AH29" s="1371" t="n">
        <v>-34.6806015502724</v>
      </c>
      <c r="AI29" s="1371" t="n">
        <v>-5.99206738076035</v>
      </c>
      <c r="AJ29" s="1372" t="n">
        <v>-1.45782492606793</v>
      </c>
    </row>
    <row r="30" customFormat="false" ht="15.75" hidden="false" customHeight="false" outlineLevel="0" collapsed="false">
      <c r="A30" s="1272" t="s">
        <v>579</v>
      </c>
      <c r="B30" s="1410" t="n">
        <v>999.301891882349</v>
      </c>
      <c r="C30" s="1410" t="n">
        <v>999.301891882349</v>
      </c>
      <c r="D30" s="1410" t="n">
        <v>963.227279744989</v>
      </c>
      <c r="E30" s="1410" t="n">
        <v>916.552939641813</v>
      </c>
      <c r="F30" s="1410" t="n">
        <v>906.430536921626</v>
      </c>
      <c r="G30" s="1410" t="n">
        <v>887.070632833759</v>
      </c>
      <c r="H30" s="1410" t="n">
        <v>886.75573311395</v>
      </c>
      <c r="I30" s="1410" t="n">
        <v>908.713207799324</v>
      </c>
      <c r="J30" s="1410" t="n">
        <v>877.885998773789</v>
      </c>
      <c r="K30" s="1410" t="n">
        <v>870.92432458477</v>
      </c>
      <c r="L30" s="1410" t="n">
        <v>845.441630605031</v>
      </c>
      <c r="M30" s="1410" t="n">
        <v>844.340551768303</v>
      </c>
      <c r="N30" s="1410" t="n">
        <v>867.141408819657</v>
      </c>
      <c r="O30" s="1410" t="n">
        <v>851.964226592564</v>
      </c>
      <c r="P30" s="1410" t="n">
        <v>848.921267679546</v>
      </c>
      <c r="Q30" s="1410" t="n">
        <v>834.84354609732</v>
      </c>
      <c r="R30" s="1410" t="n">
        <v>816.255207052409</v>
      </c>
      <c r="S30" s="1410" t="n">
        <v>827.729630346754</v>
      </c>
      <c r="T30" s="1410" t="n">
        <v>802.921253892871</v>
      </c>
      <c r="U30" s="1410" t="n">
        <v>808.929292504106</v>
      </c>
      <c r="V30" s="1410" t="n">
        <v>752.631773271751</v>
      </c>
      <c r="W30" s="1410" t="n">
        <v>790.623643575566</v>
      </c>
      <c r="X30" s="1410" t="n">
        <v>766.869972578241</v>
      </c>
      <c r="Y30" s="1410" t="n">
        <v>772.973639360576</v>
      </c>
      <c r="Z30" s="1410" t="n">
        <v>790.729336775734</v>
      </c>
      <c r="AA30" s="1410" t="n">
        <v>751.683699167048</v>
      </c>
      <c r="AB30" s="1410" t="n">
        <v>756.535543290522</v>
      </c>
      <c r="AC30" s="1410" t="n">
        <v>759.995354779178</v>
      </c>
      <c r="AD30" s="1410" t="n">
        <v>741.552867534182</v>
      </c>
      <c r="AE30" s="1410" t="n">
        <v>711.980571591683</v>
      </c>
      <c r="AF30" s="1410" t="n">
        <v>670.22391200862</v>
      </c>
      <c r="AG30" s="1410"/>
      <c r="AH30" s="1411" t="n">
        <v>-32.9307872372639</v>
      </c>
      <c r="AI30" s="1411" t="n">
        <v>-5.86485941459237</v>
      </c>
      <c r="AJ30" s="1412" t="n">
        <v>-1.36795409957732</v>
      </c>
      <c r="AL30" s="0"/>
      <c r="AM30" s="0"/>
    </row>
    <row r="31" s="1417" customFormat="true" ht="15.75" hidden="false" customHeight="false" outlineLevel="0" collapsed="false">
      <c r="A31" s="1275" t="s">
        <v>580</v>
      </c>
      <c r="B31" s="1413" t="n">
        <v>427.353072969089</v>
      </c>
      <c r="C31" s="1413" t="n">
        <v>427.353072969089</v>
      </c>
      <c r="D31" s="1413" t="n">
        <v>413.164017330952</v>
      </c>
      <c r="E31" s="1413" t="n">
        <v>390.616681636101</v>
      </c>
      <c r="F31" s="1413" t="n">
        <v>379.76526090171</v>
      </c>
      <c r="G31" s="1413" t="n">
        <v>376.975007512844</v>
      </c>
      <c r="H31" s="1413" t="n">
        <v>367.537269002464</v>
      </c>
      <c r="I31" s="1413" t="n">
        <v>374.561051863132</v>
      </c>
      <c r="J31" s="1413" t="n">
        <v>353.660290890222</v>
      </c>
      <c r="K31" s="1413" t="n">
        <v>356.296110859278</v>
      </c>
      <c r="L31" s="1413" t="n">
        <v>344.689936947004</v>
      </c>
      <c r="M31" s="1413" t="n">
        <v>358.029301820733</v>
      </c>
      <c r="N31" s="1413" t="n">
        <v>371.290203037803</v>
      </c>
      <c r="O31" s="1413" t="n">
        <v>372.572186675875</v>
      </c>
      <c r="P31" s="1413" t="n">
        <v>386.844150033585</v>
      </c>
      <c r="Q31" s="1413" t="n">
        <v>384.291379543831</v>
      </c>
      <c r="R31" s="1413" t="n">
        <v>379.373497189494</v>
      </c>
      <c r="S31" s="1413" t="n">
        <v>381.122725855964</v>
      </c>
      <c r="T31" s="1413" t="n">
        <v>388.418363728774</v>
      </c>
      <c r="U31" s="1413" t="n">
        <v>368.414168457601</v>
      </c>
      <c r="V31" s="1413" t="n">
        <v>343.962271554692</v>
      </c>
      <c r="W31" s="1413" t="n">
        <v>355.957662572559</v>
      </c>
      <c r="X31" s="1413" t="n">
        <v>353.629262541789</v>
      </c>
      <c r="Y31" s="1413" t="n">
        <v>363.781771262452</v>
      </c>
      <c r="Z31" s="1413" t="n">
        <v>366.768332997792</v>
      </c>
      <c r="AA31" s="1413" t="n">
        <v>347.906871601808</v>
      </c>
      <c r="AB31" s="1413" t="n">
        <v>335.669882011575</v>
      </c>
      <c r="AC31" s="1413" t="n">
        <v>332.714477883596</v>
      </c>
      <c r="AD31" s="1413" t="n">
        <v>311.86440741352</v>
      </c>
      <c r="AE31" s="1413" t="n">
        <v>299.337659763202</v>
      </c>
      <c r="AF31" s="1413" t="n">
        <v>249.69555844997</v>
      </c>
      <c r="AG31" s="1413" t="n">
        <v>212.352954959055</v>
      </c>
      <c r="AH31" s="1414" t="n">
        <v>-50.30971615959</v>
      </c>
      <c r="AI31" s="1415" t="n">
        <v>-16.5839812312634</v>
      </c>
      <c r="AJ31" s="1416" t="n">
        <v>-1.83593117954827</v>
      </c>
      <c r="AK31" s="838"/>
      <c r="AL31" s="838"/>
      <c r="AM31" s="838"/>
    </row>
    <row r="32" customFormat="false" ht="15.75" hidden="false" customHeight="false" outlineLevel="0" collapsed="false">
      <c r="A32" s="1272" t="s">
        <v>581</v>
      </c>
      <c r="B32" s="1418" t="n">
        <v>186.7669938254</v>
      </c>
      <c r="C32" s="1418" t="n">
        <v>186.7669938254</v>
      </c>
      <c r="D32" s="1418" t="n">
        <v>165.35156856124</v>
      </c>
      <c r="E32" s="1418" t="n">
        <v>154.80127607084</v>
      </c>
      <c r="F32" s="1418" t="n">
        <v>143.944659329673</v>
      </c>
      <c r="G32" s="1418" t="n">
        <v>142.326553064797</v>
      </c>
      <c r="H32" s="1418" t="n">
        <v>145.753919741655</v>
      </c>
      <c r="I32" s="1418" t="n">
        <v>136.537588956123</v>
      </c>
      <c r="J32" s="1418" t="n">
        <v>140.624729313242</v>
      </c>
      <c r="K32" s="1418" t="n">
        <v>136.206376142282</v>
      </c>
      <c r="L32" s="1418" t="n">
        <v>133.790803843559</v>
      </c>
      <c r="M32" s="1418" t="n">
        <v>130.258784030002</v>
      </c>
      <c r="N32" s="1418" t="n">
        <v>123.076631839318</v>
      </c>
      <c r="O32" s="1418" t="n">
        <v>122.151680227684</v>
      </c>
      <c r="P32" s="1418" t="n">
        <v>118.958776894511</v>
      </c>
      <c r="Q32" s="1418" t="n">
        <v>118.696364995525</v>
      </c>
      <c r="R32" s="1418" t="n">
        <v>115.554088203845</v>
      </c>
      <c r="S32" s="1418" t="n">
        <v>120.480999129127</v>
      </c>
      <c r="T32" s="1418" t="n">
        <v>128.315647811193</v>
      </c>
      <c r="U32" s="1418" t="n">
        <v>128.511316734756</v>
      </c>
      <c r="V32" s="1418" t="n">
        <v>110.318616985264</v>
      </c>
      <c r="W32" s="1418" t="n">
        <v>125.848211972118</v>
      </c>
      <c r="X32" s="1418" t="n">
        <v>122.928852875903</v>
      </c>
      <c r="Y32" s="1418" t="n">
        <v>118.038943439846</v>
      </c>
      <c r="Z32" s="1418" t="n">
        <v>118.734599109802</v>
      </c>
      <c r="AA32" s="1418" t="n">
        <v>118.558629014627</v>
      </c>
      <c r="AB32" s="1418" t="n">
        <v>127.257707849273</v>
      </c>
      <c r="AC32" s="1418" t="n">
        <v>129.638027041661</v>
      </c>
      <c r="AD32" s="1418" t="n">
        <v>131.583373490134</v>
      </c>
      <c r="AE32" s="1418" t="n">
        <v>126.409597311366</v>
      </c>
      <c r="AF32" s="1418" t="n">
        <v>125.437196164584</v>
      </c>
      <c r="AG32" s="1419" t="n">
        <v>119.94382058043</v>
      </c>
      <c r="AH32" s="1420" t="n">
        <v>-35.7788985496228</v>
      </c>
      <c r="AI32" s="1421" t="n">
        <v>-0.769246297325239</v>
      </c>
      <c r="AJ32" s="1422" t="n">
        <v>-1.36323168741784</v>
      </c>
    </row>
    <row r="33" customFormat="false" ht="15.75" hidden="false" customHeight="false" outlineLevel="0" collapsed="false">
      <c r="A33" s="1272" t="s">
        <v>582</v>
      </c>
      <c r="B33" s="1419" t="n">
        <v>164.924109251419</v>
      </c>
      <c r="C33" s="1419" t="n">
        <v>164.924109251419</v>
      </c>
      <c r="D33" s="1419" t="n">
        <v>167.828662522621</v>
      </c>
      <c r="E33" s="1419" t="n">
        <v>173.567015655402</v>
      </c>
      <c r="F33" s="1419" t="n">
        <v>177.985544893637</v>
      </c>
      <c r="G33" s="1419" t="n">
        <v>174.034017266291</v>
      </c>
      <c r="H33" s="1419" t="n">
        <v>177.824746749737</v>
      </c>
      <c r="I33" s="1419" t="n">
        <v>177.804720134436</v>
      </c>
      <c r="J33" s="1419" t="n">
        <v>178.231429994213</v>
      </c>
      <c r="K33" s="1419" t="n">
        <v>181.669828434351</v>
      </c>
      <c r="L33" s="1419" t="n">
        <v>186.831231844883</v>
      </c>
      <c r="M33" s="1419" t="n">
        <v>182.848067809993</v>
      </c>
      <c r="N33" s="1419" t="n">
        <v>179.011521610802</v>
      </c>
      <c r="O33" s="1419" t="n">
        <v>176.723589605503</v>
      </c>
      <c r="P33" s="1419" t="n">
        <v>170.266355162995</v>
      </c>
      <c r="Q33" s="1419" t="n">
        <v>169.747753561245</v>
      </c>
      <c r="R33" s="1419" t="n">
        <v>161.697524774004</v>
      </c>
      <c r="S33" s="1419" t="n">
        <v>157.916791597369</v>
      </c>
      <c r="T33" s="1419" t="n">
        <v>154.744837897559</v>
      </c>
      <c r="U33" s="1419" t="n">
        <v>154.42001704744</v>
      </c>
      <c r="V33" s="1419" t="n">
        <v>153.692352346417</v>
      </c>
      <c r="W33" s="1419" t="n">
        <v>154.458586917962</v>
      </c>
      <c r="X33" s="1419" t="n">
        <v>156.377256427256</v>
      </c>
      <c r="Y33" s="1419" t="n">
        <v>155.109610560599</v>
      </c>
      <c r="Z33" s="1419" t="n">
        <v>159.543902335567</v>
      </c>
      <c r="AA33" s="1419" t="n">
        <v>160.376327928618</v>
      </c>
      <c r="AB33" s="1419" t="n">
        <v>163.003153829969</v>
      </c>
      <c r="AC33" s="1419" t="n">
        <v>166.259545315741</v>
      </c>
      <c r="AD33" s="1419" t="n">
        <v>169.365196093934</v>
      </c>
      <c r="AE33" s="1419" t="n">
        <v>163.924719336604</v>
      </c>
      <c r="AF33" s="1419" t="n">
        <v>165.532832828239</v>
      </c>
      <c r="AG33" s="1419" t="n">
        <v>142.386599442605</v>
      </c>
      <c r="AH33" s="1420" t="n">
        <v>-13.6653821634148</v>
      </c>
      <c r="AI33" s="1421" t="n">
        <v>0.981007317348386</v>
      </c>
      <c r="AJ33" s="1422" t="n">
        <v>0.0127047264553539</v>
      </c>
    </row>
    <row r="34" customFormat="false" ht="15.75" hidden="false" customHeight="false" outlineLevel="0" collapsed="false">
      <c r="A34" s="1272" t="s">
        <v>583</v>
      </c>
      <c r="B34" s="1403" t="n">
        <v>154.790859237716</v>
      </c>
      <c r="C34" s="1419" t="n">
        <v>154.790859237716</v>
      </c>
      <c r="D34" s="1403" t="n">
        <v>158.351433131368</v>
      </c>
      <c r="E34" s="1403" t="n">
        <v>164.225328518848</v>
      </c>
      <c r="F34" s="1403" t="n">
        <v>168.715284427639</v>
      </c>
      <c r="G34" s="1403" t="n">
        <v>164.977428316007</v>
      </c>
      <c r="H34" s="1403" t="n">
        <v>169.100237953457</v>
      </c>
      <c r="I34" s="1403" t="n">
        <v>169.090370785097</v>
      </c>
      <c r="J34" s="1403" t="n">
        <v>169.915298649912</v>
      </c>
      <c r="K34" s="1403" t="n">
        <v>173.282996331239</v>
      </c>
      <c r="L34" s="1403" t="n">
        <v>178.723486859304</v>
      </c>
      <c r="M34" s="1403" t="n">
        <v>174.705684574497</v>
      </c>
      <c r="N34" s="1403" t="n">
        <v>171.070646230605</v>
      </c>
      <c r="O34" s="1403" t="n">
        <v>168.89965797254</v>
      </c>
      <c r="P34" s="1403" t="n">
        <v>162.545760007728</v>
      </c>
      <c r="Q34" s="1403" t="n">
        <v>162.376577826641</v>
      </c>
      <c r="R34" s="1403" t="n">
        <v>154.350584926323</v>
      </c>
      <c r="S34" s="1403" t="n">
        <v>150.530416746566</v>
      </c>
      <c r="T34" s="1403" t="n">
        <v>147.587898010508</v>
      </c>
      <c r="U34" s="1403" t="n">
        <v>147.254736467407</v>
      </c>
      <c r="V34" s="1403" t="n">
        <v>146.957971528848</v>
      </c>
      <c r="W34" s="1403" t="n">
        <v>148.1080702926</v>
      </c>
      <c r="X34" s="1403" t="n">
        <v>150.111420625501</v>
      </c>
      <c r="Y34" s="1403" t="n">
        <v>148.858615824802</v>
      </c>
      <c r="Z34" s="1403" t="n">
        <v>153.161306689579</v>
      </c>
      <c r="AA34" s="1403" t="n">
        <v>154.354333407616</v>
      </c>
      <c r="AB34" s="1403" t="n">
        <v>157.023155683111</v>
      </c>
      <c r="AC34" s="1403" t="n">
        <v>160.238057144957</v>
      </c>
      <c r="AD34" s="1403" t="n">
        <v>163.368037982096</v>
      </c>
      <c r="AE34" s="1403" t="n">
        <v>157.837408055766</v>
      </c>
      <c r="AF34" s="1403" t="n">
        <v>159.695861164559</v>
      </c>
      <c r="AG34" s="1403" t="n">
        <v>142.386599442605</v>
      </c>
      <c r="AH34" s="1423" t="n">
        <v>-8.01356091451194</v>
      </c>
      <c r="AI34" s="1390" t="n">
        <v>1.17744781271196</v>
      </c>
      <c r="AJ34" s="1391" t="n">
        <v>0.107631080755311</v>
      </c>
    </row>
    <row r="35" customFormat="false" ht="15.75" hidden="false" customHeight="false" outlineLevel="0" collapsed="false">
      <c r="A35" s="1272" t="s">
        <v>584</v>
      </c>
      <c r="B35" s="1403" t="n">
        <v>208.119453508285</v>
      </c>
      <c r="C35" s="1419" t="n">
        <v>208.119453508285</v>
      </c>
      <c r="D35" s="1403" t="n">
        <v>208.215644967551</v>
      </c>
      <c r="E35" s="1403" t="n">
        <v>190.984824346602</v>
      </c>
      <c r="F35" s="1403" t="n">
        <v>199.463776246319</v>
      </c>
      <c r="G35" s="1403" t="n">
        <v>188.880644528439</v>
      </c>
      <c r="H35" s="1403" t="n">
        <v>191.593847032414</v>
      </c>
      <c r="I35" s="1403" t="n">
        <v>216.640835068388</v>
      </c>
      <c r="J35" s="1403" t="n">
        <v>202.308582094964</v>
      </c>
      <c r="K35" s="1403" t="n">
        <v>193.681907471779</v>
      </c>
      <c r="L35" s="1403" t="n">
        <v>177.507378585091</v>
      </c>
      <c r="M35" s="1403" t="n">
        <v>170.853392317675</v>
      </c>
      <c r="N35" s="1403" t="n">
        <v>191.835093609527</v>
      </c>
      <c r="O35" s="1403" t="n">
        <v>178.553194510592</v>
      </c>
      <c r="P35" s="1403" t="n">
        <v>170.869495680011</v>
      </c>
      <c r="Q35" s="1403" t="n">
        <v>160.41023297086</v>
      </c>
      <c r="R35" s="1403" t="n">
        <v>157.901614594208</v>
      </c>
      <c r="S35" s="1403" t="n">
        <v>166.63790736347</v>
      </c>
      <c r="T35" s="1403" t="n">
        <v>130.135766399869</v>
      </c>
      <c r="U35" s="1403" t="n">
        <v>156.251329020458</v>
      </c>
      <c r="V35" s="1403" t="n">
        <v>143.297595258512</v>
      </c>
      <c r="W35" s="1403" t="n">
        <v>153.043564896928</v>
      </c>
      <c r="X35" s="1403" t="n">
        <v>132.713833977555</v>
      </c>
      <c r="Y35" s="1403" t="n">
        <v>135.036348607126</v>
      </c>
      <c r="Z35" s="1403" t="n">
        <v>144.635938946953</v>
      </c>
      <c r="AA35" s="1403" t="n">
        <v>123.853526513276</v>
      </c>
      <c r="AB35" s="1403" t="n">
        <v>129.620621537475</v>
      </c>
      <c r="AC35" s="1403" t="n">
        <v>130.360601436577</v>
      </c>
      <c r="AD35" s="1403" t="n">
        <v>127.894559655909</v>
      </c>
      <c r="AE35" s="1403" t="n">
        <v>121.555540653958</v>
      </c>
      <c r="AF35" s="1403" t="n">
        <v>128.635921446112</v>
      </c>
      <c r="AG35" s="1403"/>
      <c r="AH35" s="1390" t="n">
        <v>-38.1913034665011</v>
      </c>
      <c r="AI35" s="1390" t="n">
        <v>5.82481123777875</v>
      </c>
      <c r="AJ35" s="1391" t="n">
        <v>-1.64536902146925</v>
      </c>
      <c r="AK35" s="0"/>
    </row>
    <row r="36" customFormat="false" ht="15.75" hidden="false" customHeight="false" outlineLevel="0" collapsed="false">
      <c r="A36" s="1383" t="s">
        <v>585</v>
      </c>
      <c r="B36" s="1403" t="n">
        <v>65.7204701320522</v>
      </c>
      <c r="C36" s="1419" t="n">
        <v>65.7204701320522</v>
      </c>
      <c r="D36" s="1403" t="n">
        <v>65.8986884002514</v>
      </c>
      <c r="E36" s="1403" t="n">
        <v>58.6086552262144</v>
      </c>
      <c r="F36" s="1403" t="n">
        <v>56.2211545946885</v>
      </c>
      <c r="G36" s="1403" t="n">
        <v>51.608353058059</v>
      </c>
      <c r="H36" s="1403" t="n">
        <v>53.5168307961273</v>
      </c>
      <c r="I36" s="1403" t="n">
        <v>64.2821548786813</v>
      </c>
      <c r="J36" s="1403" t="n">
        <v>55.2191306569153</v>
      </c>
      <c r="K36" s="1403" t="n">
        <v>53.5519995064088</v>
      </c>
      <c r="L36" s="1403" t="n">
        <v>49.4395109836773</v>
      </c>
      <c r="M36" s="1403" t="n">
        <v>45.7345507969209</v>
      </c>
      <c r="N36" s="1403" t="n">
        <v>52.9604182718645</v>
      </c>
      <c r="O36" s="1403" t="n">
        <v>50.0289416304198</v>
      </c>
      <c r="P36" s="1403" t="n">
        <v>42.0610678345851</v>
      </c>
      <c r="Q36" s="1403" t="n">
        <v>40.6638062654306</v>
      </c>
      <c r="R36" s="1403" t="n">
        <v>40.2065193157357</v>
      </c>
      <c r="S36" s="1403" t="n">
        <v>46.1914670013268</v>
      </c>
      <c r="T36" s="1403" t="n">
        <v>35.4001074206088</v>
      </c>
      <c r="U36" s="1403" t="n">
        <v>42.164186680626</v>
      </c>
      <c r="V36" s="1403" t="n">
        <v>37.7961894883474</v>
      </c>
      <c r="W36" s="1403" t="n">
        <v>40.2299397204892</v>
      </c>
      <c r="X36" s="1403" t="n">
        <v>36.1073676650018</v>
      </c>
      <c r="Y36" s="1403" t="n">
        <v>34.5474481532981</v>
      </c>
      <c r="Z36" s="1403" t="n">
        <v>37.7715150853415</v>
      </c>
      <c r="AA36" s="1403" t="n">
        <v>34.5675949804355</v>
      </c>
      <c r="AB36" s="1403" t="n">
        <v>35.6132520265864</v>
      </c>
      <c r="AC36" s="1403" t="n">
        <v>34.8028746045823</v>
      </c>
      <c r="AD36" s="1403" t="n">
        <v>33.8568380483527</v>
      </c>
      <c r="AE36" s="1403" t="n">
        <v>29.9603306921688</v>
      </c>
      <c r="AF36" s="1403" t="n">
        <v>32.7771603847086</v>
      </c>
      <c r="AG36" s="1403" t="n">
        <v>28.346727510644</v>
      </c>
      <c r="AH36" s="1423" t="n">
        <v>-56.8677347351793</v>
      </c>
      <c r="AI36" s="1390" t="n">
        <v>9.40186449035447</v>
      </c>
      <c r="AJ36" s="1391" t="n">
        <v>-2.37034669979018</v>
      </c>
    </row>
    <row r="37" customFormat="false" ht="15.75" hidden="false" customHeight="false" outlineLevel="0" collapsed="false">
      <c r="A37" s="1383" t="s">
        <v>586</v>
      </c>
      <c r="B37" s="1424" t="n">
        <v>131.889021033888</v>
      </c>
      <c r="C37" s="1418" t="n">
        <v>131.889021033888</v>
      </c>
      <c r="D37" s="1424" t="n">
        <v>133.744083302863</v>
      </c>
      <c r="E37" s="1424" t="n">
        <v>125.16008125807</v>
      </c>
      <c r="F37" s="1424" t="n">
        <v>135.607373128339</v>
      </c>
      <c r="G37" s="1424" t="n">
        <v>129.912847812404</v>
      </c>
      <c r="H37" s="1424" t="n">
        <v>130.304041466654</v>
      </c>
      <c r="I37" s="1424" t="n">
        <v>143.648126216465</v>
      </c>
      <c r="J37" s="1424" t="n">
        <v>139.580093285803</v>
      </c>
      <c r="K37" s="1424" t="n">
        <v>133.1102428535</v>
      </c>
      <c r="L37" s="1424" t="n">
        <v>120.963783423664</v>
      </c>
      <c r="M37" s="1424" t="n">
        <v>118.915314351981</v>
      </c>
      <c r="N37" s="1424" t="n">
        <v>132.39744901948</v>
      </c>
      <c r="O37" s="1424" t="n">
        <v>122.296818589689</v>
      </c>
      <c r="P37" s="1424" t="n">
        <v>122.899676748285</v>
      </c>
      <c r="Q37" s="1424" t="n">
        <v>113.981413266277</v>
      </c>
      <c r="R37" s="1424" t="n">
        <v>111.989777959986</v>
      </c>
      <c r="S37" s="1424" t="n">
        <v>114.492931018546</v>
      </c>
      <c r="T37" s="1424" t="n">
        <v>89.3141539498585</v>
      </c>
      <c r="U37" s="1424" t="n">
        <v>108.195012379669</v>
      </c>
      <c r="V37" s="1424" t="n">
        <v>99.8270213951555</v>
      </c>
      <c r="W37" s="1424" t="n">
        <v>107.001923926123</v>
      </c>
      <c r="X37" s="1424" t="n">
        <v>90.9490040863892</v>
      </c>
      <c r="Y37" s="1424" t="n">
        <v>95.0464415488538</v>
      </c>
      <c r="Z37" s="1424" t="n">
        <v>101.090559859437</v>
      </c>
      <c r="AA37" s="1424" t="n">
        <v>83.5510173807366</v>
      </c>
      <c r="AB37" s="1424" t="n">
        <v>87.8879022405587</v>
      </c>
      <c r="AC37" s="1424" t="n">
        <v>89.3069194489592</v>
      </c>
      <c r="AD37" s="1424" t="n">
        <v>87.6811410837222</v>
      </c>
      <c r="AE37" s="1424" t="n">
        <v>85.638646327388</v>
      </c>
      <c r="AF37" s="1424" t="n">
        <v>89.761457943733</v>
      </c>
      <c r="AG37" s="1403" t="n">
        <v>90.8862633564902</v>
      </c>
      <c r="AH37" s="1423" t="n">
        <v>-31.08883313863</v>
      </c>
      <c r="AI37" s="1390" t="n">
        <v>4.81419521810739</v>
      </c>
      <c r="AJ37" s="1391" t="n">
        <v>-1.31814956047971</v>
      </c>
    </row>
    <row r="38" customFormat="false" ht="15.75" hidden="false" customHeight="false" outlineLevel="0" collapsed="false">
      <c r="A38" s="1392" t="s">
        <v>587</v>
      </c>
      <c r="B38" s="1404" t="n">
        <v>12.1382623281545</v>
      </c>
      <c r="C38" s="1425" t="n">
        <v>12.1382623281545</v>
      </c>
      <c r="D38" s="1404" t="n">
        <v>8.66738636262449</v>
      </c>
      <c r="E38" s="1404" t="n">
        <v>6.58314193286796</v>
      </c>
      <c r="F38" s="1404" t="n">
        <v>5.271295550287</v>
      </c>
      <c r="G38" s="1404" t="n">
        <v>4.85441046138905</v>
      </c>
      <c r="H38" s="1404" t="n">
        <v>4.04595058768088</v>
      </c>
      <c r="I38" s="1404" t="n">
        <v>3.16901177724523</v>
      </c>
      <c r="J38" s="1404" t="n">
        <v>3.06096648114653</v>
      </c>
      <c r="K38" s="1404" t="n">
        <v>3.07010167708019</v>
      </c>
      <c r="L38" s="1404" t="n">
        <v>2.62227938449385</v>
      </c>
      <c r="M38" s="1404" t="n">
        <v>2.35100578990033</v>
      </c>
      <c r="N38" s="1404" t="n">
        <v>1.92795872220696</v>
      </c>
      <c r="O38" s="1404" t="n">
        <v>1.96357557291032</v>
      </c>
      <c r="P38" s="1404" t="n">
        <v>1.98248990844364</v>
      </c>
      <c r="Q38" s="1404" t="n">
        <v>1.69781502585977</v>
      </c>
      <c r="R38" s="1404" t="n">
        <v>1.72848229085679</v>
      </c>
      <c r="S38" s="1404" t="n">
        <v>1.57120640082399</v>
      </c>
      <c r="T38" s="1404" t="n">
        <v>1.30663805547572</v>
      </c>
      <c r="U38" s="1404" t="n">
        <v>1.33246124385144</v>
      </c>
      <c r="V38" s="1404" t="n">
        <v>1.36093712686634</v>
      </c>
      <c r="W38" s="1404" t="n">
        <v>1.31561721599905</v>
      </c>
      <c r="X38" s="1404" t="n">
        <v>1.22076675573825</v>
      </c>
      <c r="Y38" s="1404" t="n">
        <v>1.0069654905529</v>
      </c>
      <c r="Z38" s="1404" t="n">
        <v>1.04656338561999</v>
      </c>
      <c r="AA38" s="1404" t="n">
        <v>0.988344108718999</v>
      </c>
      <c r="AB38" s="1404" t="n">
        <v>0.984178062230382</v>
      </c>
      <c r="AC38" s="1404" t="n">
        <v>1.0227031016033</v>
      </c>
      <c r="AD38" s="1404" t="n">
        <v>0.845330880684994</v>
      </c>
      <c r="AE38" s="1404" t="n">
        <v>0.753054526553441</v>
      </c>
      <c r="AF38" s="1404" t="n">
        <v>0.922403119714534</v>
      </c>
      <c r="AG38" s="1405" t="n">
        <v>0.767179094577386</v>
      </c>
      <c r="AH38" s="1394" t="n">
        <v>-92.400863527434</v>
      </c>
      <c r="AI38" s="1394" t="n">
        <v>22.4882245826425</v>
      </c>
      <c r="AJ38" s="1395" t="n">
        <v>-8.50325093626934</v>
      </c>
    </row>
    <row r="39" customFormat="false" ht="15.75" hidden="false" customHeight="false" outlineLevel="0" collapsed="false">
      <c r="A39" s="1426" t="s">
        <v>588</v>
      </c>
      <c r="B39" s="1410" t="n">
        <v>37.6965978882079</v>
      </c>
      <c r="C39" s="1410" t="n">
        <v>37.6965978882079</v>
      </c>
      <c r="D39" s="1410" t="n">
        <v>36.6729471366122</v>
      </c>
      <c r="E39" s="1410" t="n">
        <v>34.391166991479</v>
      </c>
      <c r="F39" s="1410" t="n">
        <v>35.4257223836522</v>
      </c>
      <c r="G39" s="1410" t="n">
        <v>32.3442072105955</v>
      </c>
      <c r="H39" s="1410" t="n">
        <v>31.0387416127426</v>
      </c>
      <c r="I39" s="1410" t="n">
        <v>30.0791266785167</v>
      </c>
      <c r="J39" s="1410" t="n">
        <v>29.519921394038</v>
      </c>
      <c r="K39" s="1410" t="n">
        <v>26.8485612121073</v>
      </c>
      <c r="L39" s="1410" t="n">
        <v>27.8186689806935</v>
      </c>
      <c r="M39" s="1410" t="n">
        <v>25.8873388548349</v>
      </c>
      <c r="N39" s="1410" t="n">
        <v>23.5091788718561</v>
      </c>
      <c r="O39" s="1410" t="n">
        <v>22.3064071554136</v>
      </c>
      <c r="P39" s="1410" t="n">
        <v>20.529828813869</v>
      </c>
      <c r="Q39" s="1410" t="n">
        <v>17.8019624688303</v>
      </c>
      <c r="R39" s="1410" t="n">
        <v>16.0528118389722</v>
      </c>
      <c r="S39" s="1410" t="n">
        <v>14.3597455405033</v>
      </c>
      <c r="T39" s="1410" t="n">
        <v>13.0841872966561</v>
      </c>
      <c r="U39" s="1410" t="n">
        <v>12.661481119241</v>
      </c>
      <c r="V39" s="1410" t="n">
        <v>11.038551573813</v>
      </c>
      <c r="W39" s="1410" t="n">
        <v>10.9044107087196</v>
      </c>
      <c r="X39" s="1410" t="n">
        <v>10.8337138249351</v>
      </c>
      <c r="Y39" s="1410" t="n">
        <v>11.6336922960399</v>
      </c>
      <c r="Z39" s="1410" t="n">
        <v>11.1804177111542</v>
      </c>
      <c r="AA39" s="1410" t="n">
        <v>10.2484578965246</v>
      </c>
      <c r="AB39" s="1410" t="n">
        <v>10.3606891367813</v>
      </c>
      <c r="AC39" s="1410" t="n">
        <v>9.78652437165376</v>
      </c>
      <c r="AD39" s="1410" t="n">
        <v>9.67640718547478</v>
      </c>
      <c r="AE39" s="1410" t="n">
        <v>8.5556178322497</v>
      </c>
      <c r="AF39" s="1410" t="n">
        <v>7.13726344226818</v>
      </c>
      <c r="AG39" s="1410"/>
      <c r="AH39" s="1411" t="n">
        <v>-81.0665581455539</v>
      </c>
      <c r="AI39" s="1411" t="n">
        <v>-16.5780475214209</v>
      </c>
      <c r="AJ39" s="1412" t="n">
        <v>-5.57719849088848</v>
      </c>
    </row>
    <row r="40" customFormat="false" ht="15.75" hidden="false" customHeight="false" outlineLevel="0" collapsed="false">
      <c r="A40" s="1272" t="s">
        <v>589</v>
      </c>
      <c r="B40" s="1403" t="n">
        <v>27.3862387867146</v>
      </c>
      <c r="C40" s="1403" t="n">
        <v>27.3862387867146</v>
      </c>
      <c r="D40" s="1403" t="n">
        <v>25.8759050015205</v>
      </c>
      <c r="E40" s="1403" t="n">
        <v>22.6197719771572</v>
      </c>
      <c r="F40" s="1403" t="n">
        <v>22.6683672382714</v>
      </c>
      <c r="G40" s="1403" t="n">
        <v>20.0295234029539</v>
      </c>
      <c r="H40" s="1403" t="n">
        <v>20.2808435526375</v>
      </c>
      <c r="I40" s="1403" t="n">
        <v>19.285628531394</v>
      </c>
      <c r="J40" s="1403" t="n">
        <v>19.0911570331942</v>
      </c>
      <c r="K40" s="1403" t="n">
        <v>16.5907197780634</v>
      </c>
      <c r="L40" s="1403" t="n">
        <v>17.8738451016139</v>
      </c>
      <c r="M40" s="1403" t="n">
        <v>17.3875410361145</v>
      </c>
      <c r="N40" s="1403" t="n">
        <v>15.1656303543635</v>
      </c>
      <c r="O40" s="1403" t="n">
        <v>14.283292049203</v>
      </c>
      <c r="P40" s="1403" t="n">
        <v>12.6120140198887</v>
      </c>
      <c r="Q40" s="1403" t="n">
        <v>10.096615040038</v>
      </c>
      <c r="R40" s="1403" t="n">
        <v>8.36064967466343</v>
      </c>
      <c r="S40" s="1403" t="n">
        <v>6.7063404596514</v>
      </c>
      <c r="T40" s="1403" t="n">
        <v>5.68018568675219</v>
      </c>
      <c r="U40" s="1403" t="n">
        <v>5.39291701217528</v>
      </c>
      <c r="V40" s="1403" t="n">
        <v>4.00223240046433</v>
      </c>
      <c r="W40" s="1403" t="n">
        <v>4.10496827899077</v>
      </c>
      <c r="X40" s="1403" t="n">
        <v>3.93033197222468</v>
      </c>
      <c r="Y40" s="1403" t="n">
        <v>4.7926495862145</v>
      </c>
      <c r="Z40" s="1403" t="n">
        <v>4.28712612724885</v>
      </c>
      <c r="AA40" s="1403" t="n">
        <v>3.6167253935742</v>
      </c>
      <c r="AB40" s="1403" t="n">
        <v>3.847640841638</v>
      </c>
      <c r="AC40" s="1403" t="n">
        <v>3.24296635495817</v>
      </c>
      <c r="AD40" s="1403" t="n">
        <v>3.22736711203968</v>
      </c>
      <c r="AE40" s="1403" t="n">
        <v>2.33003223710698</v>
      </c>
      <c r="AF40" s="1403" t="n">
        <v>0.767965068640376</v>
      </c>
      <c r="AG40" s="1403"/>
      <c r="AH40" s="1390" t="n">
        <v>-97.195799413635</v>
      </c>
      <c r="AI40" s="1390" t="n">
        <v>-67.0405818250009</v>
      </c>
      <c r="AJ40" s="1391" t="n">
        <v>-11.5951330180188</v>
      </c>
    </row>
    <row r="41" customFormat="false" ht="15.75" hidden="false" customHeight="false" outlineLevel="0" collapsed="false">
      <c r="A41" s="1277" t="s">
        <v>590</v>
      </c>
      <c r="B41" s="1405" t="n">
        <v>10.3103591014933</v>
      </c>
      <c r="C41" s="1405" t="n">
        <v>10.3103591014933</v>
      </c>
      <c r="D41" s="1405" t="n">
        <v>10.7970421350917</v>
      </c>
      <c r="E41" s="1405" t="n">
        <v>11.7713950143218</v>
      </c>
      <c r="F41" s="1405" t="n">
        <v>12.7573551453808</v>
      </c>
      <c r="G41" s="1405" t="n">
        <v>12.3146838076417</v>
      </c>
      <c r="H41" s="1405" t="n">
        <v>10.7578980601051</v>
      </c>
      <c r="I41" s="1405" t="n">
        <v>10.7934981471227</v>
      </c>
      <c r="J41" s="1405" t="n">
        <v>10.4287643608438</v>
      </c>
      <c r="K41" s="1405" t="n">
        <v>10.2578414340439</v>
      </c>
      <c r="L41" s="1405" t="n">
        <v>9.94482387907957</v>
      </c>
      <c r="M41" s="1405" t="n">
        <v>8.49979781872047</v>
      </c>
      <c r="N41" s="1405" t="n">
        <v>8.34354851749261</v>
      </c>
      <c r="O41" s="1405" t="n">
        <v>8.02311510621067</v>
      </c>
      <c r="P41" s="1405" t="n">
        <v>7.91781479398027</v>
      </c>
      <c r="Q41" s="1405" t="n">
        <v>7.70534742879238</v>
      </c>
      <c r="R41" s="1405" t="n">
        <v>7.69216216430876</v>
      </c>
      <c r="S41" s="1405" t="n">
        <v>7.65340508085191</v>
      </c>
      <c r="T41" s="1405" t="n">
        <v>7.4040016099039</v>
      </c>
      <c r="U41" s="1405" t="n">
        <v>7.26856410706573</v>
      </c>
      <c r="V41" s="1405" t="n">
        <v>7.03631917334867</v>
      </c>
      <c r="W41" s="1405" t="n">
        <v>6.79944242972879</v>
      </c>
      <c r="X41" s="1405" t="n">
        <v>6.9033818527104</v>
      </c>
      <c r="Y41" s="1405" t="n">
        <v>6.84104270982536</v>
      </c>
      <c r="Z41" s="1405" t="n">
        <v>6.89329158390536</v>
      </c>
      <c r="AA41" s="1405" t="n">
        <v>6.63173250295038</v>
      </c>
      <c r="AB41" s="1405" t="n">
        <v>6.51304829514328</v>
      </c>
      <c r="AC41" s="1405" t="n">
        <v>6.54355801669559</v>
      </c>
      <c r="AD41" s="1405" t="n">
        <v>6.4490400734351</v>
      </c>
      <c r="AE41" s="1405" t="n">
        <v>6.22558559514272</v>
      </c>
      <c r="AF41" s="1405" t="n">
        <v>6.3692983736278</v>
      </c>
      <c r="AG41" s="1405"/>
      <c r="AH41" s="1394" t="n">
        <v>-38.2242819000812</v>
      </c>
      <c r="AI41" s="1394" t="n">
        <v>2.30842185508156</v>
      </c>
      <c r="AJ41" s="1395" t="n">
        <v>-1.64717906551768</v>
      </c>
    </row>
    <row r="43" s="427" customFormat="true" ht="16.5" hidden="false" customHeight="false" outlineLevel="0" collapsed="false">
      <c r="A43" s="86" t="s">
        <v>591</v>
      </c>
      <c r="C43" s="1325"/>
      <c r="D43" s="1325"/>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B43" s="1325"/>
      <c r="AC43" s="1325"/>
    </row>
    <row r="44" s="427" customFormat="true" ht="15.75" hidden="false" customHeight="false" outlineLevel="0" collapsed="false">
      <c r="A44" s="86" t="s">
        <v>553</v>
      </c>
      <c r="C44" s="1325"/>
      <c r="D44" s="1325"/>
      <c r="E44" s="1325"/>
      <c r="F44" s="1325"/>
      <c r="G44" s="1325"/>
      <c r="H44" s="1325"/>
      <c r="I44" s="1325"/>
      <c r="J44" s="1325"/>
      <c r="K44" s="1325"/>
      <c r="L44" s="1325"/>
      <c r="M44" s="1325"/>
      <c r="N44" s="1325"/>
      <c r="O44" s="1325"/>
      <c r="P44" s="1325"/>
      <c r="Q44" s="1325"/>
      <c r="R44" s="1325"/>
      <c r="S44" s="1325"/>
      <c r="T44" s="1325"/>
      <c r="U44" s="1325"/>
      <c r="V44" s="1325"/>
      <c r="W44" s="1325"/>
      <c r="X44" s="1325"/>
      <c r="Y44" s="1325"/>
      <c r="Z44" s="1325"/>
      <c r="AA44" s="1325"/>
      <c r="AB44" s="1325"/>
      <c r="AC44" s="1325"/>
    </row>
    <row r="45" s="427" customFormat="true" ht="15.75" hidden="false" customHeight="false" outlineLevel="0" collapsed="false">
      <c r="A45" s="86" t="s">
        <v>554</v>
      </c>
      <c r="K45" s="0"/>
    </row>
    <row r="46" s="427" customFormat="true" ht="15.75" hidden="false" customHeight="false" outlineLevel="0" collapsed="false">
      <c r="A46" s="777" t="s">
        <v>550</v>
      </c>
      <c r="K46" s="0"/>
    </row>
  </sheetData>
  <mergeCells count="6">
    <mergeCell ref="B2:AG2"/>
    <mergeCell ref="AH2:AJ2"/>
    <mergeCell ref="B3:AG3"/>
    <mergeCell ref="AH3:AJ3"/>
    <mergeCell ref="B4:AG4"/>
    <mergeCell ref="AH4:AJ4"/>
  </mergeCells>
  <printOptions headings="false" gridLines="false" gridLinesSet="true" horizontalCentered="true" verticalCentered="true"/>
  <pageMargins left="0" right="0" top="0.472222222222222" bottom="0.984027777777778" header="0.39375" footer="0.236111111111111"/>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&amp;C&amp;F</oddHeader>
    <oddFooter>&amp;RQuelle: Umweltbundesamt</oddFooter>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true"/>
  </sheetPr>
  <dimension ref="A1:AG2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1" activeCellId="1" sqref="AD8:AF76 A1"/>
    </sheetView>
  </sheetViews>
  <sheetFormatPr defaultColWidth="9.01171875" defaultRowHeight="15.75" zeroHeight="false" outlineLevelRow="0" outlineLevelCol="0"/>
  <cols>
    <col collapsed="false" customWidth="true" hidden="false" outlineLevel="0" max="1" min="1" style="427" width="19.51"/>
    <col collapsed="false" customWidth="true" hidden="false" outlineLevel="0" max="15" min="2" style="427" width="6.75"/>
    <col collapsed="false" customWidth="true" hidden="false" outlineLevel="0" max="17" min="16" style="427" width="7.75"/>
    <col collapsed="false" customWidth="false" hidden="false" outlineLevel="0" max="1024" min="18" style="427" width="9"/>
  </cols>
  <sheetData>
    <row r="1" customFormat="false" ht="13.15" hidden="false" customHeight="true" outlineLevel="0" collapsed="false">
      <c r="A1" s="1427"/>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9"/>
      <c r="AD1" s="1004"/>
      <c r="AE1" s="740"/>
    </row>
    <row r="2" customFormat="false" ht="18" hidden="false" customHeight="true" outlineLevel="0" collapsed="false">
      <c r="A2" s="101"/>
      <c r="B2" s="1237" t="s">
        <v>592</v>
      </c>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c r="AD2" s="101" t="s">
        <v>75</v>
      </c>
      <c r="AE2" s="101"/>
    </row>
    <row r="3" customFormat="false" ht="18" hidden="false" customHeight="true" outlineLevel="0" collapsed="false">
      <c r="A3" s="101"/>
      <c r="B3" s="1237" t="s">
        <v>593</v>
      </c>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01" t="s">
        <v>594</v>
      </c>
      <c r="AE3" s="101"/>
    </row>
    <row r="4" customFormat="false" ht="18" hidden="false" customHeight="true" outlineLevel="0" collapsed="false">
      <c r="A4" s="101"/>
      <c r="B4" s="1239" t="s">
        <v>276</v>
      </c>
      <c r="C4" s="1239"/>
      <c r="D4" s="1239"/>
      <c r="E4" s="1239"/>
      <c r="F4" s="1239"/>
      <c r="G4" s="1239"/>
      <c r="H4" s="1239"/>
      <c r="I4" s="1239"/>
      <c r="J4" s="1239"/>
      <c r="K4" s="1239"/>
      <c r="L4" s="1239"/>
      <c r="M4" s="1239"/>
      <c r="N4" s="1239"/>
      <c r="O4" s="1239"/>
      <c r="P4" s="1239"/>
      <c r="Q4" s="1239"/>
      <c r="R4" s="1239"/>
      <c r="S4" s="1239"/>
      <c r="T4" s="1239"/>
      <c r="U4" s="1239"/>
      <c r="V4" s="1239"/>
      <c r="W4" s="1239"/>
      <c r="X4" s="1239"/>
      <c r="Y4" s="1239"/>
      <c r="Z4" s="1239"/>
      <c r="AA4" s="1239"/>
      <c r="AB4" s="1239"/>
      <c r="AC4" s="1239"/>
      <c r="AD4" s="105" t="s">
        <v>595</v>
      </c>
      <c r="AE4" s="105"/>
    </row>
    <row r="5" customFormat="false" ht="13.15" hidden="false" customHeight="true" outlineLevel="0" collapsed="false">
      <c r="A5" s="625"/>
      <c r="B5" s="1430"/>
      <c r="C5" s="1430"/>
      <c r="D5" s="1430"/>
      <c r="E5" s="1430"/>
      <c r="F5" s="1430"/>
      <c r="G5" s="1430"/>
      <c r="H5" s="1430"/>
      <c r="I5" s="1430"/>
      <c r="J5" s="1430"/>
      <c r="K5" s="1430"/>
      <c r="L5" s="1430"/>
      <c r="M5" s="1430"/>
      <c r="N5" s="1430"/>
      <c r="O5" s="1430"/>
      <c r="P5" s="1430"/>
      <c r="Q5" s="1430"/>
      <c r="R5" s="1430"/>
      <c r="S5" s="1430"/>
      <c r="T5" s="1430"/>
      <c r="U5" s="1430"/>
      <c r="V5" s="1430"/>
      <c r="W5" s="1430"/>
      <c r="X5" s="1430"/>
      <c r="Y5" s="1430"/>
      <c r="Z5" s="1430"/>
      <c r="AA5" s="1430"/>
      <c r="AB5" s="1430"/>
      <c r="AC5" s="1431"/>
      <c r="AD5" s="1432"/>
      <c r="AE5" s="1015"/>
    </row>
    <row r="6" customFormat="false" ht="12.2" hidden="false" customHeight="true" outlineLevel="0" collapsed="false"/>
    <row r="7" customFormat="false" ht="15.75" hidden="false" customHeight="false" outlineLevel="0" collapsed="false">
      <c r="A7" s="407" t="s">
        <v>596</v>
      </c>
      <c r="B7" s="407"/>
      <c r="C7" s="407"/>
      <c r="D7" s="407"/>
      <c r="E7" s="407"/>
      <c r="F7" s="407"/>
      <c r="G7" s="407"/>
      <c r="H7" s="407"/>
      <c r="I7" s="407"/>
      <c r="J7" s="407"/>
      <c r="K7" s="407"/>
      <c r="L7" s="407"/>
      <c r="M7" s="407"/>
      <c r="N7" s="407"/>
      <c r="O7" s="407"/>
      <c r="P7" s="717"/>
    </row>
    <row r="8" customFormat="false" ht="27" hidden="false" customHeight="true" outlineLevel="0" collapsed="false">
      <c r="A8" s="1433" t="s">
        <v>597</v>
      </c>
      <c r="B8" s="243" t="n">
        <v>1990</v>
      </c>
      <c r="C8" s="243" t="n">
        <v>1991</v>
      </c>
      <c r="D8" s="243" t="n">
        <v>1992</v>
      </c>
      <c r="E8" s="243" t="n">
        <v>1993</v>
      </c>
      <c r="F8" s="243" t="n">
        <v>1994</v>
      </c>
      <c r="G8" s="243" t="n">
        <v>1995</v>
      </c>
      <c r="H8" s="243" t="n">
        <v>1996</v>
      </c>
      <c r="I8" s="243" t="n">
        <v>1997</v>
      </c>
      <c r="J8" s="243" t="n">
        <v>1998</v>
      </c>
      <c r="K8" s="442" t="n">
        <v>1999</v>
      </c>
      <c r="L8" s="243" t="n">
        <v>2000</v>
      </c>
      <c r="M8" s="243" t="n">
        <v>2001</v>
      </c>
      <c r="N8" s="243" t="n">
        <v>2002</v>
      </c>
      <c r="O8" s="243" t="n">
        <v>2003</v>
      </c>
      <c r="P8" s="1197" t="n">
        <v>2004</v>
      </c>
      <c r="Q8" s="243" t="n">
        <v>2005</v>
      </c>
      <c r="R8" s="1197" t="n">
        <v>2006</v>
      </c>
      <c r="S8" s="243" t="n">
        <v>2007</v>
      </c>
      <c r="T8" s="1197" t="n">
        <v>2008</v>
      </c>
      <c r="U8" s="243" t="n">
        <v>2009</v>
      </c>
      <c r="V8" s="1197" t="n">
        <v>2010</v>
      </c>
      <c r="W8" s="1197" t="n">
        <v>2011</v>
      </c>
      <c r="X8" s="1197" t="n">
        <v>2012</v>
      </c>
      <c r="Y8" s="1197" t="n">
        <v>2013</v>
      </c>
      <c r="Z8" s="1197" t="n">
        <v>2014</v>
      </c>
      <c r="AA8" s="1197" t="n">
        <v>2015</v>
      </c>
      <c r="AB8" s="1197" t="n">
        <v>2016</v>
      </c>
      <c r="AC8" s="1197" t="n">
        <v>2017</v>
      </c>
      <c r="AD8" s="1197" t="n">
        <v>2018</v>
      </c>
      <c r="AE8" s="1197" t="n">
        <v>2019</v>
      </c>
    </row>
    <row r="9" customFormat="false" ht="18" hidden="false" customHeight="true" outlineLevel="0" collapsed="false">
      <c r="A9" s="276" t="s">
        <v>598</v>
      </c>
      <c r="B9" s="1434" t="n">
        <v>318.95920615</v>
      </c>
      <c r="C9" s="1434" t="n">
        <v>341.68310367</v>
      </c>
      <c r="D9" s="1434" t="n">
        <v>343.61947421</v>
      </c>
      <c r="E9" s="1434" t="n">
        <v>350.4908297</v>
      </c>
      <c r="F9" s="1434" t="n">
        <v>340.09119993</v>
      </c>
      <c r="G9" s="1434" t="n">
        <v>340.09236892</v>
      </c>
      <c r="H9" s="1434" t="n">
        <v>349.50682993</v>
      </c>
      <c r="I9" s="1434" t="n">
        <v>341.04350248</v>
      </c>
      <c r="J9" s="1434" t="n">
        <v>338.76136553</v>
      </c>
      <c r="K9" s="1434" t="n">
        <v>327.12586966</v>
      </c>
      <c r="L9" s="1434" t="n">
        <v>317.14397928</v>
      </c>
      <c r="M9" s="1434" t="n">
        <v>326.18589872</v>
      </c>
      <c r="N9" s="1434" t="n">
        <v>311.83448164</v>
      </c>
      <c r="O9" s="1434" t="n">
        <v>304.91540638</v>
      </c>
      <c r="P9" s="1434" t="n">
        <v>295.79076336</v>
      </c>
      <c r="Q9" s="1434" t="n">
        <v>288.19189156</v>
      </c>
      <c r="R9" s="1434" t="n">
        <v>286.49066429</v>
      </c>
      <c r="S9" s="1434" t="n">
        <v>252.00661219</v>
      </c>
      <c r="T9" s="1434" t="n">
        <v>272.69701024</v>
      </c>
      <c r="U9" s="1434" t="n">
        <v>261.33229884</v>
      </c>
      <c r="V9" s="1434" t="n">
        <v>259.83969665</v>
      </c>
      <c r="W9" s="1434" t="n">
        <v>248.75334859</v>
      </c>
      <c r="X9" s="1434" t="n">
        <v>249.33185343</v>
      </c>
      <c r="Y9" s="1434" t="n">
        <v>257.65378565</v>
      </c>
      <c r="Z9" s="1434" t="n">
        <v>247.44529187</v>
      </c>
      <c r="AA9" s="1434" t="n">
        <v>250.01492308</v>
      </c>
      <c r="AB9" s="1434" t="n">
        <v>253.2381052</v>
      </c>
      <c r="AC9" s="1435" t="n">
        <v>255.66001598</v>
      </c>
      <c r="AD9" s="1435" t="n">
        <v>244.18760616</v>
      </c>
      <c r="AE9" s="1436" t="n">
        <v>248.352802508243</v>
      </c>
    </row>
    <row r="10" customFormat="false" ht="18" hidden="false" customHeight="true" outlineLevel="0" collapsed="false">
      <c r="A10" s="276" t="s">
        <v>599</v>
      </c>
      <c r="B10" s="1437" t="n">
        <v>116.9118158</v>
      </c>
      <c r="C10" s="1437" t="n">
        <v>123.69720443</v>
      </c>
      <c r="D10" s="1437" t="n">
        <v>122.82916561</v>
      </c>
      <c r="E10" s="1437" t="n">
        <v>130.1213012</v>
      </c>
      <c r="F10" s="1437" t="n">
        <v>135.88884523</v>
      </c>
      <c r="G10" s="1437" t="n">
        <v>145.51852737</v>
      </c>
      <c r="H10" s="1437" t="n">
        <v>162.50180744</v>
      </c>
      <c r="I10" s="1437" t="n">
        <v>155.34104542</v>
      </c>
      <c r="J10" s="1437" t="n">
        <v>157.66580978</v>
      </c>
      <c r="K10" s="1437" t="n">
        <v>158.16013173</v>
      </c>
      <c r="L10" s="1437" t="n">
        <v>158.38679296</v>
      </c>
      <c r="M10" s="1437" t="n">
        <v>166.38805777</v>
      </c>
      <c r="N10" s="1437" t="n">
        <v>165.54989517</v>
      </c>
      <c r="O10" s="1437" t="n">
        <v>166.74789149</v>
      </c>
      <c r="P10" s="1437" t="n">
        <v>165.72092996</v>
      </c>
      <c r="Q10" s="1437" t="n">
        <v>165.06864647</v>
      </c>
      <c r="R10" s="1437" t="n">
        <v>170.48586523</v>
      </c>
      <c r="S10" s="1437" t="n">
        <v>166.21448218</v>
      </c>
      <c r="T10" s="1437" t="n">
        <v>171.90540263</v>
      </c>
      <c r="U10" s="1437" t="n">
        <v>160.29705705</v>
      </c>
      <c r="V10" s="1437" t="n">
        <v>175.9993627</v>
      </c>
      <c r="W10" s="1437" t="n">
        <v>160.65100203</v>
      </c>
      <c r="X10" s="1437" t="n">
        <v>160.05661772</v>
      </c>
      <c r="Y10" s="1437" t="n">
        <v>162.66838549</v>
      </c>
      <c r="Z10" s="1437" t="n">
        <v>146.25140478</v>
      </c>
      <c r="AA10" s="1437" t="n">
        <v>152.06186053</v>
      </c>
      <c r="AB10" s="1437" t="n">
        <v>163.98865369</v>
      </c>
      <c r="AC10" s="1438" t="n">
        <v>166.94453292</v>
      </c>
      <c r="AD10" s="1438" t="n">
        <v>162.27228755</v>
      </c>
      <c r="AE10" s="1439" t="n">
        <v>167.897415125607</v>
      </c>
    </row>
    <row r="11" customFormat="false" ht="18" hidden="false" customHeight="true" outlineLevel="0" collapsed="false">
      <c r="A11" s="276" t="s">
        <v>600</v>
      </c>
      <c r="B11" s="1437" t="n">
        <v>339.44428472</v>
      </c>
      <c r="C11" s="1437" t="n">
        <v>272.23887216</v>
      </c>
      <c r="D11" s="1437" t="n">
        <v>237.74168085</v>
      </c>
      <c r="E11" s="1437" t="n">
        <v>217.8654091</v>
      </c>
      <c r="F11" s="1437" t="n">
        <v>204.9784274</v>
      </c>
      <c r="G11" s="1437" t="n">
        <v>191.2168745</v>
      </c>
      <c r="H11" s="1437" t="n">
        <v>185.91985327</v>
      </c>
      <c r="I11" s="1437" t="n">
        <v>176.19648949</v>
      </c>
      <c r="J11" s="1437" t="n">
        <v>166.9643097</v>
      </c>
      <c r="K11" s="1437" t="n">
        <v>162.27170525</v>
      </c>
      <c r="L11" s="1437" t="n">
        <v>170.41558863</v>
      </c>
      <c r="M11" s="1437" t="n">
        <v>178.82622534</v>
      </c>
      <c r="N11" s="1437" t="n">
        <v>182.38613561</v>
      </c>
      <c r="O11" s="1437" t="n">
        <v>180.34325494</v>
      </c>
      <c r="P11" s="1437" t="n">
        <v>181.47844713</v>
      </c>
      <c r="Q11" s="1437" t="n">
        <v>176.32915737</v>
      </c>
      <c r="R11" s="1437" t="n">
        <v>173.88839512</v>
      </c>
      <c r="S11" s="1437" t="n">
        <v>178.48938592</v>
      </c>
      <c r="T11" s="1437" t="n">
        <v>173.32954951</v>
      </c>
      <c r="U11" s="1437" t="n">
        <v>167.28718855</v>
      </c>
      <c r="V11" s="1437" t="n">
        <v>166.62196148</v>
      </c>
      <c r="W11" s="1437" t="n">
        <v>172.12051072</v>
      </c>
      <c r="X11" s="1437" t="n">
        <v>181.53481286</v>
      </c>
      <c r="Y11" s="1437" t="n">
        <v>178.64306011</v>
      </c>
      <c r="Z11" s="1437" t="n">
        <v>173.16813636</v>
      </c>
      <c r="AA11" s="1437" t="n">
        <v>171.81521569</v>
      </c>
      <c r="AB11" s="1437" t="n">
        <v>166.84285542</v>
      </c>
      <c r="AC11" s="1438" t="n">
        <v>163.00717785</v>
      </c>
      <c r="AD11" s="1438" t="n">
        <v>158.89082013</v>
      </c>
      <c r="AE11" s="1439" t="n">
        <v>125.607708310821</v>
      </c>
    </row>
    <row r="12" customFormat="false" ht="30" hidden="false" customHeight="true" outlineLevel="0" collapsed="false">
      <c r="A12" s="1440" t="s">
        <v>601</v>
      </c>
      <c r="B12" s="1437" t="n">
        <v>202.07182753</v>
      </c>
      <c r="C12" s="1437" t="n">
        <v>206.70493679</v>
      </c>
      <c r="D12" s="1437" t="n">
        <v>194.85925653</v>
      </c>
      <c r="E12" s="1437" t="n">
        <v>190.70829741</v>
      </c>
      <c r="F12" s="1437" t="n">
        <v>189.6152261</v>
      </c>
      <c r="G12" s="1437" t="n">
        <v>193.38813471</v>
      </c>
      <c r="H12" s="1437" t="n">
        <v>193.93347715</v>
      </c>
      <c r="I12" s="1437" t="n">
        <v>187.84495349</v>
      </c>
      <c r="J12" s="1437" t="n">
        <v>189.37967114</v>
      </c>
      <c r="K12" s="1437" t="n">
        <v>178.76274834</v>
      </c>
      <c r="L12" s="1437" t="n">
        <v>178.67377998</v>
      </c>
      <c r="M12" s="1437" t="n">
        <v>176.36268961</v>
      </c>
      <c r="N12" s="1437" t="n">
        <v>173.63134542</v>
      </c>
      <c r="O12" s="1437" t="n">
        <v>175.74693794</v>
      </c>
      <c r="P12" s="1437" t="n">
        <v>171.07949151</v>
      </c>
      <c r="Q12" s="1437" t="n">
        <v>164.82042501</v>
      </c>
      <c r="R12" s="1437" t="n">
        <v>173.18318131</v>
      </c>
      <c r="S12" s="1437" t="n">
        <v>181.47870305</v>
      </c>
      <c r="T12" s="1437" t="n">
        <v>164.47109144</v>
      </c>
      <c r="U12" s="1437" t="n">
        <v>136.72756839</v>
      </c>
      <c r="V12" s="1437" t="n">
        <v>159.3615951</v>
      </c>
      <c r="W12" s="1437" t="n">
        <v>155.84204714</v>
      </c>
      <c r="X12" s="1437" t="n">
        <v>151.96848216</v>
      </c>
      <c r="Y12" s="1437" t="n">
        <v>161.56302271</v>
      </c>
      <c r="Z12" s="1437" t="n">
        <v>153.72112457</v>
      </c>
      <c r="AA12" s="1437" t="n">
        <v>151.56251793</v>
      </c>
      <c r="AB12" s="1437" t="n">
        <v>143.37770889</v>
      </c>
      <c r="AC12" s="1438" t="n">
        <v>125.7113007</v>
      </c>
      <c r="AD12" s="1438" t="n">
        <v>116.15987243</v>
      </c>
      <c r="AE12" s="1439" t="n">
        <v>92.1204451248931</v>
      </c>
    </row>
    <row r="13" customFormat="false" ht="18" hidden="false" customHeight="true" outlineLevel="0" collapsed="false">
      <c r="A13" s="1441" t="s">
        <v>602</v>
      </c>
      <c r="B13" s="1442" t="n">
        <v>8.24262443</v>
      </c>
      <c r="C13" s="1442" t="n">
        <v>7.47426455</v>
      </c>
      <c r="D13" s="1442" t="n">
        <v>7.55905143</v>
      </c>
      <c r="E13" s="1442" t="n">
        <v>7.76293161</v>
      </c>
      <c r="F13" s="1442" t="n">
        <v>7.66265889</v>
      </c>
      <c r="G13" s="1442" t="n">
        <v>7.89065468</v>
      </c>
      <c r="H13" s="1442" t="n">
        <v>8.19148036</v>
      </c>
      <c r="I13" s="1442" t="n">
        <v>8.90422477</v>
      </c>
      <c r="J13" s="1442" t="n">
        <v>9.99730241</v>
      </c>
      <c r="K13" s="1442" t="n">
        <v>11.08260296</v>
      </c>
      <c r="L13" s="1442" t="n">
        <v>11.86912448</v>
      </c>
      <c r="M13" s="1442" t="n">
        <v>11.55271226</v>
      </c>
      <c r="N13" s="1442" t="n">
        <v>11.18747191</v>
      </c>
      <c r="O13" s="1442" t="n">
        <v>13.61499008</v>
      </c>
      <c r="P13" s="1442" t="n">
        <v>13.28438001</v>
      </c>
      <c r="Q13" s="1442" t="n">
        <v>14.45166663</v>
      </c>
      <c r="R13" s="1442" t="n">
        <v>15.904761</v>
      </c>
      <c r="S13" s="1442" t="n">
        <v>16.55335655</v>
      </c>
      <c r="T13" s="1442" t="n">
        <v>18.03226578</v>
      </c>
      <c r="U13" s="1442" t="n">
        <v>18.76008687</v>
      </c>
      <c r="V13" s="1442" t="n">
        <v>19.98440586</v>
      </c>
      <c r="W13" s="1442" t="n">
        <v>20.69993043</v>
      </c>
      <c r="X13" s="1442" t="n">
        <v>20.47559285</v>
      </c>
      <c r="Y13" s="1442" t="n">
        <v>20.41134814</v>
      </c>
      <c r="Z13" s="1442" t="n">
        <v>21.75375743</v>
      </c>
      <c r="AA13" s="1442" t="n">
        <v>21.44620998</v>
      </c>
      <c r="AB13" s="1442" t="n">
        <v>22.68385676</v>
      </c>
      <c r="AC13" s="1443" t="n">
        <v>21.51874271</v>
      </c>
      <c r="AD13" s="1443" t="n">
        <v>20.5915229</v>
      </c>
      <c r="AE13" s="1444" t="n">
        <v>19.8860230795778</v>
      </c>
    </row>
    <row r="14" customFormat="false" ht="18" hidden="false" customHeight="true" outlineLevel="0" collapsed="false">
      <c r="A14" s="1445" t="s">
        <v>603</v>
      </c>
      <c r="B14" s="1446" t="n">
        <v>985.62975863</v>
      </c>
      <c r="C14" s="1446" t="n">
        <v>951.7983816</v>
      </c>
      <c r="D14" s="1446" t="n">
        <v>906.60862863</v>
      </c>
      <c r="E14" s="1446" t="n">
        <v>896.94876902</v>
      </c>
      <c r="F14" s="1446" t="n">
        <v>878.23635755</v>
      </c>
      <c r="G14" s="1446" t="n">
        <v>878.10656018</v>
      </c>
      <c r="H14" s="1446" t="n">
        <v>900.05344815</v>
      </c>
      <c r="I14" s="1446" t="n">
        <v>869.33021565</v>
      </c>
      <c r="J14" s="1446" t="n">
        <v>862.76845856</v>
      </c>
      <c r="K14" s="1446" t="n">
        <v>837.40305794</v>
      </c>
      <c r="L14" s="1446" t="n">
        <v>836.48926533</v>
      </c>
      <c r="M14" s="1446" t="n">
        <v>859.3155837</v>
      </c>
      <c r="N14" s="1446" t="n">
        <v>844.58932975</v>
      </c>
      <c r="O14" s="1446" t="n">
        <v>841.36848083</v>
      </c>
      <c r="P14" s="1446" t="n">
        <v>827.35401197</v>
      </c>
      <c r="Q14" s="1446" t="n">
        <v>808.86178704</v>
      </c>
      <c r="R14" s="1446" t="n">
        <v>819.95286695</v>
      </c>
      <c r="S14" s="1446" t="n">
        <v>794.74253989</v>
      </c>
      <c r="T14" s="1446" t="n">
        <v>800.4353196</v>
      </c>
      <c r="U14" s="1446" t="n">
        <v>744.4041997</v>
      </c>
      <c r="V14" s="1446" t="n">
        <v>781.80702179</v>
      </c>
      <c r="W14" s="1446" t="n">
        <v>758.06683891</v>
      </c>
      <c r="X14" s="1446" t="n">
        <v>763.36735902</v>
      </c>
      <c r="Y14" s="1446" t="n">
        <v>780.9396021</v>
      </c>
      <c r="Z14" s="1446" t="n">
        <v>742.33971501</v>
      </c>
      <c r="AA14" s="1446" t="n">
        <v>746.90072721</v>
      </c>
      <c r="AB14" s="1446" t="n">
        <v>750.13117996</v>
      </c>
      <c r="AC14" s="1447" t="n">
        <v>732.84177016</v>
      </c>
      <c r="AD14" s="1447" t="n">
        <v>702.10210917</v>
      </c>
      <c r="AE14" s="1448" t="n">
        <v>653.864394149142</v>
      </c>
      <c r="AG14" s="1449"/>
    </row>
    <row r="15" customFormat="false" ht="18" hidden="false" customHeight="true" outlineLevel="0" collapsed="false">
      <c r="A15" s="86" t="s">
        <v>4</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row>
    <row r="16" customFormat="false" ht="18" hidden="false" customHeight="true" outlineLevel="0" collapsed="false">
      <c r="A16" s="686" t="s">
        <v>604</v>
      </c>
      <c r="B16" s="686"/>
      <c r="C16" s="686"/>
      <c r="D16" s="686"/>
      <c r="E16" s="686"/>
      <c r="F16" s="686"/>
      <c r="G16" s="686"/>
      <c r="H16" s="686"/>
      <c r="I16" s="686"/>
      <c r="J16" s="686"/>
      <c r="K16" s="686"/>
      <c r="L16" s="686"/>
      <c r="M16" s="686"/>
      <c r="N16" s="686"/>
      <c r="O16" s="686"/>
      <c r="P16" s="686"/>
      <c r="Q16" s="686"/>
      <c r="R16" s="686"/>
      <c r="S16" s="686"/>
      <c r="T16" s="686"/>
      <c r="U16" s="686"/>
      <c r="V16" s="686"/>
      <c r="W16" s="686"/>
      <c r="X16" s="686"/>
    </row>
    <row r="17" customFormat="false" ht="18.75" hidden="false" customHeight="true" outlineLevel="0" collapsed="false">
      <c r="A17" s="0"/>
      <c r="B17" s="243" t="n">
        <v>1990</v>
      </c>
      <c r="C17" s="243" t="n">
        <v>1991</v>
      </c>
      <c r="D17" s="243" t="n">
        <v>1992</v>
      </c>
      <c r="E17" s="243" t="n">
        <v>1993</v>
      </c>
      <c r="F17" s="243" t="n">
        <v>1994</v>
      </c>
      <c r="G17" s="243" t="n">
        <v>1995</v>
      </c>
      <c r="H17" s="243" t="n">
        <v>1996</v>
      </c>
      <c r="I17" s="243" t="n">
        <v>1997</v>
      </c>
      <c r="J17" s="243" t="n">
        <v>1998</v>
      </c>
      <c r="K17" s="442" t="n">
        <v>1999</v>
      </c>
      <c r="L17" s="243" t="n">
        <v>2000</v>
      </c>
      <c r="M17" s="243" t="n">
        <v>2001</v>
      </c>
      <c r="N17" s="243" t="n">
        <v>2002</v>
      </c>
      <c r="O17" s="243" t="n">
        <v>2003</v>
      </c>
      <c r="P17" s="1197" t="n">
        <v>2004</v>
      </c>
      <c r="Q17" s="243" t="n">
        <v>2005</v>
      </c>
      <c r="R17" s="1197" t="n">
        <v>2006</v>
      </c>
      <c r="S17" s="243" t="n">
        <v>2007</v>
      </c>
      <c r="T17" s="1197" t="n">
        <v>2008</v>
      </c>
      <c r="U17" s="243" t="n">
        <v>2009</v>
      </c>
      <c r="V17" s="1197" t="n">
        <v>2010</v>
      </c>
      <c r="W17" s="1197" t="n">
        <v>2011</v>
      </c>
      <c r="X17" s="1197" t="n">
        <v>2012</v>
      </c>
      <c r="Y17" s="1197" t="n">
        <v>2013</v>
      </c>
      <c r="Z17" s="1197" t="n">
        <v>2014</v>
      </c>
      <c r="AA17" s="1197" t="n">
        <v>2015</v>
      </c>
      <c r="AB17" s="1197" t="n">
        <v>2016</v>
      </c>
      <c r="AC17" s="1197" t="n">
        <v>2017</v>
      </c>
      <c r="AD17" s="1197" t="n">
        <v>2018</v>
      </c>
      <c r="AE17" s="1197" t="n">
        <v>2019</v>
      </c>
    </row>
    <row r="18" customFormat="false" ht="18" hidden="false" customHeight="true" outlineLevel="0" collapsed="false">
      <c r="A18" s="276" t="s">
        <v>600</v>
      </c>
      <c r="B18" s="1434" t="n">
        <v>200.016025240479</v>
      </c>
      <c r="C18" s="1434" t="n">
        <v>186.574734984505</v>
      </c>
      <c r="D18" s="1434" t="n">
        <v>179.956538206955</v>
      </c>
      <c r="E18" s="1434" t="n">
        <v>170.66022054094</v>
      </c>
      <c r="F18" s="1434" t="n">
        <v>167.537774036017</v>
      </c>
      <c r="G18" s="1434" t="n">
        <v>161.904196840925</v>
      </c>
      <c r="H18" s="1434" t="n">
        <v>159.167900382544</v>
      </c>
      <c r="I18" s="1434" t="n">
        <v>154.748432698851</v>
      </c>
      <c r="J18" s="1434" t="n">
        <v>149.271783918515</v>
      </c>
      <c r="K18" s="1434" t="n">
        <v>147.767682206186</v>
      </c>
      <c r="L18" s="1434" t="n">
        <v>156.870006329198</v>
      </c>
      <c r="M18" s="1434" t="n">
        <v>166.223782795182</v>
      </c>
      <c r="N18" s="1434" t="n">
        <v>170.149079042358</v>
      </c>
      <c r="O18" s="1434" t="n">
        <v>166.702602870417</v>
      </c>
      <c r="P18" s="1434" t="n">
        <v>164.671050902309</v>
      </c>
      <c r="Q18" s="1434" t="n">
        <v>161.897366265042</v>
      </c>
      <c r="R18" s="1434" t="n">
        <v>159.283571572565</v>
      </c>
      <c r="S18" s="1434" t="n">
        <v>164.060532886268</v>
      </c>
      <c r="T18" s="1434" t="n">
        <v>157.840531405059</v>
      </c>
      <c r="U18" s="1434" t="n">
        <v>152.522774200814</v>
      </c>
      <c r="V18" s="1434" t="n">
        <v>151.029819797127</v>
      </c>
      <c r="W18" s="1434" t="n">
        <v>156.060008778543</v>
      </c>
      <c r="X18" s="1434" t="n">
        <v>165.773308782079</v>
      </c>
      <c r="Y18" s="1434" t="n">
        <v>162.954690109986</v>
      </c>
      <c r="Z18" s="1435" t="n">
        <v>158.686781961146</v>
      </c>
      <c r="AA18" s="1435" t="n">
        <v>157.489675027635</v>
      </c>
      <c r="AB18" s="1435" t="n">
        <v>152.724795295852</v>
      </c>
      <c r="AC18" s="1434" t="n">
        <v>149.090100370615</v>
      </c>
      <c r="AD18" s="1450" t="n">
        <v>145.546622186118</v>
      </c>
      <c r="AE18" s="1436" t="n">
        <v>113.967165408143</v>
      </c>
    </row>
    <row r="19" customFormat="false" ht="18" hidden="false" customHeight="true" outlineLevel="0" collapsed="false">
      <c r="A19" s="276" t="s">
        <v>605</v>
      </c>
      <c r="B19" s="1437" t="n">
        <v>118.2456137628</v>
      </c>
      <c r="C19" s="1437" t="n">
        <v>126.1553769714</v>
      </c>
      <c r="D19" s="1437" t="n">
        <v>119.7349501618</v>
      </c>
      <c r="E19" s="1437" t="n">
        <v>123.2221977833</v>
      </c>
      <c r="F19" s="1437" t="n">
        <v>121.9821277023</v>
      </c>
      <c r="G19" s="1437" t="n">
        <v>124.069720939673</v>
      </c>
      <c r="H19" s="1437" t="n">
        <v>127.758418631895</v>
      </c>
      <c r="I19" s="1437" t="n">
        <v>119.556850376529</v>
      </c>
      <c r="J19" s="1437" t="n">
        <v>127.478894394482</v>
      </c>
      <c r="K19" s="1437" t="n">
        <v>118.908353029113</v>
      </c>
      <c r="L19" s="1437" t="n">
        <v>118.485116163</v>
      </c>
      <c r="M19" s="1437" t="n">
        <v>115.4090559436</v>
      </c>
      <c r="N19" s="1437" t="n">
        <v>112.588907025032</v>
      </c>
      <c r="O19" s="1437" t="n">
        <v>115.4079907385</v>
      </c>
      <c r="P19" s="1437" t="n">
        <v>110.9384423489</v>
      </c>
      <c r="Q19" s="1437" t="n">
        <v>108.9998459848</v>
      </c>
      <c r="R19" s="1437" t="n">
        <v>115.89838106</v>
      </c>
      <c r="S19" s="1437" t="n">
        <v>118.0825445921</v>
      </c>
      <c r="T19" s="1437" t="n">
        <v>102.1571426106</v>
      </c>
      <c r="U19" s="1437" t="n">
        <v>88.707404606358</v>
      </c>
      <c r="V19" s="1437" t="n">
        <v>95.1301342376</v>
      </c>
      <c r="W19" s="1437" t="n">
        <v>90.5710056461</v>
      </c>
      <c r="X19" s="1437" t="n">
        <v>94.350462239</v>
      </c>
      <c r="Y19" s="1437" t="n">
        <v>104.1442039725</v>
      </c>
      <c r="Z19" s="1438" t="n">
        <v>97.4117565326378</v>
      </c>
      <c r="AA19" s="1438" t="n">
        <v>91.76051564064</v>
      </c>
      <c r="AB19" s="1438" t="n">
        <v>87.85725424525</v>
      </c>
      <c r="AC19" s="1437" t="n">
        <v>70.49403642636</v>
      </c>
      <c r="AD19" s="1451" t="n">
        <v>62.4237607081</v>
      </c>
      <c r="AE19" s="1439" t="n">
        <v>43.018599117301</v>
      </c>
    </row>
    <row r="20" customFormat="false" ht="18" hidden="false" customHeight="true" outlineLevel="0" collapsed="false">
      <c r="A20" s="276" t="s">
        <v>606</v>
      </c>
      <c r="B20" s="1437" t="n">
        <v>17.8746036063</v>
      </c>
      <c r="C20" s="1437" t="n">
        <v>17.9301404142</v>
      </c>
      <c r="D20" s="1437" t="n">
        <v>15.486182056</v>
      </c>
      <c r="E20" s="1437" t="n">
        <v>15.428746065</v>
      </c>
      <c r="F20" s="1437" t="n">
        <v>17.9280006607</v>
      </c>
      <c r="G20" s="1437" t="n">
        <v>18.990444178965</v>
      </c>
      <c r="H20" s="1437" t="n">
        <v>20.5054751922138</v>
      </c>
      <c r="I20" s="1437" t="n">
        <v>21.1422742656</v>
      </c>
      <c r="J20" s="1437" t="n">
        <v>21.7133689425908</v>
      </c>
      <c r="K20" s="1437" t="n">
        <v>21.8204853155533</v>
      </c>
      <c r="L20" s="1437" t="n">
        <v>21.823846041926</v>
      </c>
      <c r="M20" s="1437" t="n">
        <v>22.2129982046235</v>
      </c>
      <c r="N20" s="1437" t="n">
        <v>22.6760704240349</v>
      </c>
      <c r="O20" s="1437" t="n">
        <v>24.0739288634521</v>
      </c>
      <c r="P20" s="1437" t="n">
        <v>24.830455871303</v>
      </c>
      <c r="Q20" s="1437" t="n">
        <v>27.7907286527441</v>
      </c>
      <c r="R20" s="1437" t="n">
        <v>29.2685958506648</v>
      </c>
      <c r="S20" s="1437" t="n">
        <v>29.0658535306578</v>
      </c>
      <c r="T20" s="1437" t="n">
        <v>33.1647427515028</v>
      </c>
      <c r="U20" s="1437" t="n">
        <v>30.36044782906</v>
      </c>
      <c r="V20" s="1437" t="n">
        <v>32.1875707038881</v>
      </c>
      <c r="W20" s="1437" t="n">
        <v>30.0982057612085</v>
      </c>
      <c r="X20" s="1437" t="n">
        <v>27.4836663676086</v>
      </c>
      <c r="Y20" s="1437" t="n">
        <v>24.0020900664396</v>
      </c>
      <c r="Z20" s="1438" t="n">
        <v>21.7511051521119</v>
      </c>
      <c r="AA20" s="1438" t="n">
        <v>21.8886249651353</v>
      </c>
      <c r="AB20" s="1438" t="n">
        <v>28.5859748503491</v>
      </c>
      <c r="AC20" s="1437" t="n">
        <v>30.401070807085</v>
      </c>
      <c r="AD20" s="1451" t="n">
        <v>29.8218158367682</v>
      </c>
      <c r="AE20" s="1439" t="n">
        <v>33.004344368623</v>
      </c>
    </row>
    <row r="21" customFormat="false" ht="18" hidden="false" customHeight="true" outlineLevel="0" collapsed="false">
      <c r="A21" s="276" t="s">
        <v>607</v>
      </c>
      <c r="B21" s="1437" t="n">
        <v>9.16262911603</v>
      </c>
      <c r="C21" s="1437" t="n">
        <v>10.54843771649</v>
      </c>
      <c r="D21" s="1437" t="n">
        <v>10.04345520616</v>
      </c>
      <c r="E21" s="1437" t="n">
        <v>7.85034919991</v>
      </c>
      <c r="F21" s="1437" t="n">
        <v>7.94170770373</v>
      </c>
      <c r="G21" s="1437" t="n">
        <v>7.40867591776009</v>
      </c>
      <c r="H21" s="1437" t="n">
        <v>6.87583530955561</v>
      </c>
      <c r="I21" s="1437" t="n">
        <v>6.29526046098775</v>
      </c>
      <c r="J21" s="1437" t="n">
        <v>6.1918458613901</v>
      </c>
      <c r="K21" s="1437" t="n">
        <v>6.32164076241361</v>
      </c>
      <c r="L21" s="1437" t="n">
        <v>6.41630142897296</v>
      </c>
      <c r="M21" s="1437" t="n">
        <v>7.09528040465877</v>
      </c>
      <c r="N21" s="1437" t="n">
        <v>6.74605119765284</v>
      </c>
      <c r="O21" s="1437" t="n">
        <v>7.93502477837222</v>
      </c>
      <c r="P21" s="1437" t="n">
        <v>8.59265294737752</v>
      </c>
      <c r="Q21" s="1437" t="n">
        <v>9.06520941083871</v>
      </c>
      <c r="R21" s="1437" t="n">
        <v>7.57669496074084</v>
      </c>
      <c r="S21" s="1437" t="n">
        <v>7.48746240196429</v>
      </c>
      <c r="T21" s="1437" t="n">
        <v>7.07353304261749</v>
      </c>
      <c r="U21" s="1437" t="n">
        <v>7.37584077264106</v>
      </c>
      <c r="V21" s="1437" t="n">
        <v>6.11937177155805</v>
      </c>
      <c r="W21" s="1437" t="n">
        <v>5.06491394139233</v>
      </c>
      <c r="X21" s="1437" t="n">
        <v>5.29845372940962</v>
      </c>
      <c r="Y21" s="1437" t="n">
        <v>5.03538330969891</v>
      </c>
      <c r="Z21" s="1438" t="n">
        <v>5.01745000336603</v>
      </c>
      <c r="AA21" s="1438" t="n">
        <v>4.4215095132009</v>
      </c>
      <c r="AB21" s="1438" t="n">
        <v>3.99085541313911</v>
      </c>
      <c r="AC21" s="1437" t="n">
        <v>4.12492959557153</v>
      </c>
      <c r="AD21" s="1451" t="n">
        <v>4.10525845062109</v>
      </c>
      <c r="AE21" s="1439" t="n">
        <v>4.10497186112836</v>
      </c>
    </row>
    <row r="22" customFormat="false" ht="18" hidden="false" customHeight="true" outlineLevel="0" collapsed="false">
      <c r="A22" s="276" t="s">
        <v>608</v>
      </c>
      <c r="B22" s="1437" t="n">
        <v>3.772619241</v>
      </c>
      <c r="C22" s="1437" t="n">
        <v>3.571430134</v>
      </c>
      <c r="D22" s="1437" t="n">
        <v>3.547418765</v>
      </c>
      <c r="E22" s="1437" t="n">
        <v>3.464351002</v>
      </c>
      <c r="F22" s="1437" t="n">
        <v>3.857819744</v>
      </c>
      <c r="G22" s="1437" t="n">
        <v>5.76551243035065</v>
      </c>
      <c r="H22" s="1437" t="n">
        <v>6.01961000489695</v>
      </c>
      <c r="I22" s="1437" t="n">
        <v>6.43104925498905</v>
      </c>
      <c r="J22" s="1437" t="n">
        <v>6.63581051671345</v>
      </c>
      <c r="K22" s="1437" t="n">
        <v>6.41159679581985</v>
      </c>
      <c r="L22" s="1437" t="n">
        <v>6.472155334968</v>
      </c>
      <c r="M22" s="1437" t="n">
        <v>6.73771144278775</v>
      </c>
      <c r="N22" s="1437" t="n">
        <v>6.1698178041812</v>
      </c>
      <c r="O22" s="1437" t="n">
        <v>8.289966387428</v>
      </c>
      <c r="P22" s="1437" t="n">
        <v>7.17284618388</v>
      </c>
      <c r="Q22" s="1437" t="n">
        <v>7.91111099638</v>
      </c>
      <c r="R22" s="1437" t="n">
        <v>8.87343688366609</v>
      </c>
      <c r="S22" s="1437" t="n">
        <v>9.52735886643914</v>
      </c>
      <c r="T22" s="1437" t="n">
        <v>7.556655133292</v>
      </c>
      <c r="U22" s="1437" t="n">
        <v>8.010342168692</v>
      </c>
      <c r="V22" s="1437" t="n">
        <v>8.411440001532</v>
      </c>
      <c r="W22" s="1437" t="n">
        <v>8.908529328278</v>
      </c>
      <c r="X22" s="1437" t="n">
        <v>8.66063436435</v>
      </c>
      <c r="Y22" s="1437" t="n">
        <v>9.045450696632</v>
      </c>
      <c r="Z22" s="1438" t="n">
        <v>9.958289532738</v>
      </c>
      <c r="AA22" s="1438" t="n">
        <v>9.280520838652</v>
      </c>
      <c r="AB22" s="1438" t="n">
        <v>10.051645389972</v>
      </c>
      <c r="AC22" s="1437" t="n">
        <v>9.13833965714</v>
      </c>
      <c r="AD22" s="1451" t="n">
        <v>8.717368011238</v>
      </c>
      <c r="AE22" s="1439" t="n">
        <v>8.17979188101799</v>
      </c>
    </row>
    <row r="23" customFormat="false" ht="42" hidden="false" customHeight="true" outlineLevel="0" collapsed="false">
      <c r="A23" s="1440" t="s">
        <v>609</v>
      </c>
      <c r="B23" s="1452" t="n">
        <v>17.2420862849</v>
      </c>
      <c r="C23" s="1452" t="n">
        <v>16.7078748802</v>
      </c>
      <c r="D23" s="1452" t="n">
        <v>16.1676350643</v>
      </c>
      <c r="E23" s="1452" t="n">
        <v>14.4037770382</v>
      </c>
      <c r="F23" s="1452" t="n">
        <v>15.8758262895</v>
      </c>
      <c r="G23" s="1452" t="n">
        <v>16.7664090616</v>
      </c>
      <c r="H23" s="1452" t="n">
        <v>15.5112730961</v>
      </c>
      <c r="I23" s="1452" t="n">
        <v>17.0219968784</v>
      </c>
      <c r="J23" s="1452" t="n">
        <v>17.8448627967</v>
      </c>
      <c r="K23" s="1452" t="n">
        <v>17.1367346066</v>
      </c>
      <c r="L23" s="1452" t="n">
        <v>16.7164237817</v>
      </c>
      <c r="M23" s="1452" t="n">
        <v>17.826473539</v>
      </c>
      <c r="N23" s="1452" t="n">
        <v>19.8464780824356</v>
      </c>
      <c r="O23" s="1452" t="n">
        <v>17.4619143589</v>
      </c>
      <c r="P23" s="1452" t="n">
        <v>16.8120756232</v>
      </c>
      <c r="Q23" s="1452" t="n">
        <v>17.1066269836</v>
      </c>
      <c r="R23" s="1452" t="n">
        <v>18.5634949193589</v>
      </c>
      <c r="S23" s="1452" t="n">
        <v>22.4057238954813</v>
      </c>
      <c r="T23" s="1452" t="n">
        <v>20.2878324034</v>
      </c>
      <c r="U23" s="1452" t="n">
        <v>12.1480449012949</v>
      </c>
      <c r="V23" s="1452" t="n">
        <v>20.2092724977473</v>
      </c>
      <c r="W23" s="1452" t="n">
        <v>19.4478507479834</v>
      </c>
      <c r="X23" s="1452" t="n">
        <v>19.2088951962</v>
      </c>
      <c r="Y23" s="1452" t="n">
        <v>20.5188303229</v>
      </c>
      <c r="Z23" s="1453" t="n">
        <v>19.2044276075611</v>
      </c>
      <c r="AA23" s="1453" t="n">
        <v>19.60466669084</v>
      </c>
      <c r="AB23" s="1453" t="n">
        <v>20.29764001689</v>
      </c>
      <c r="AC23" s="1452" t="n">
        <v>20.03078950131</v>
      </c>
      <c r="AD23" s="1454" t="n">
        <v>18.407433743838</v>
      </c>
      <c r="AE23" s="1455" t="n">
        <v>17.2067320446995</v>
      </c>
    </row>
    <row r="24" customFormat="false" ht="18" hidden="false" customHeight="true" outlineLevel="0" collapsed="false">
      <c r="A24" s="1445" t="s">
        <v>603</v>
      </c>
      <c r="B24" s="1456" t="n">
        <v>366.313577251509</v>
      </c>
      <c r="C24" s="1456" t="n">
        <v>361.487995100795</v>
      </c>
      <c r="D24" s="1456" t="n">
        <v>344.936179460215</v>
      </c>
      <c r="E24" s="1456" t="n">
        <v>335.02964162935</v>
      </c>
      <c r="F24" s="1456" t="n">
        <v>335.123256136247</v>
      </c>
      <c r="G24" s="1456" t="n">
        <v>334.904959369274</v>
      </c>
      <c r="H24" s="1456" t="n">
        <v>335.838512617205</v>
      </c>
      <c r="I24" s="1456" t="n">
        <v>325.195863935357</v>
      </c>
      <c r="J24" s="1456" t="n">
        <v>329.136566430391</v>
      </c>
      <c r="K24" s="1456" t="n">
        <v>318.366492715686</v>
      </c>
      <c r="L24" s="1456" t="n">
        <v>326.783849079765</v>
      </c>
      <c r="M24" s="1456" t="n">
        <v>335.505302329852</v>
      </c>
      <c r="N24" s="1456" t="n">
        <v>338.176403575695</v>
      </c>
      <c r="O24" s="1456" t="n">
        <v>339.871427997069</v>
      </c>
      <c r="P24" s="1456" t="n">
        <v>333.017523876969</v>
      </c>
      <c r="Q24" s="1456" t="n">
        <v>332.770888293405</v>
      </c>
      <c r="R24" s="1456" t="n">
        <v>339.464175246996</v>
      </c>
      <c r="S24" s="1456" t="n">
        <v>350.629476172911</v>
      </c>
      <c r="T24" s="1456" t="n">
        <v>328.080437346471</v>
      </c>
      <c r="U24" s="1456" t="n">
        <v>299.12485447886</v>
      </c>
      <c r="V24" s="1456" t="n">
        <v>313.087609009452</v>
      </c>
      <c r="W24" s="1456" t="n">
        <v>310.150514203505</v>
      </c>
      <c r="X24" s="1456" t="n">
        <v>320.775420678647</v>
      </c>
      <c r="Y24" s="1456" t="n">
        <v>325.700648478156</v>
      </c>
      <c r="Z24" s="1457" t="n">
        <v>312.029810789561</v>
      </c>
      <c r="AA24" s="1457" t="n">
        <v>304.445512676103</v>
      </c>
      <c r="AB24" s="1457" t="n">
        <v>303.508165211452</v>
      </c>
      <c r="AC24" s="1456" t="n">
        <v>283.279266358082</v>
      </c>
      <c r="AD24" s="1458" t="n">
        <v>269.022258936683</v>
      </c>
      <c r="AE24" s="1459" t="n">
        <v>219.481604680912</v>
      </c>
    </row>
    <row r="25" customFormat="false" ht="18" hidden="false" customHeight="true" outlineLevel="0" collapsed="false">
      <c r="A25" s="86"/>
      <c r="B25" s="114"/>
      <c r="C25" s="114"/>
      <c r="D25" s="114"/>
      <c r="E25" s="114"/>
      <c r="F25" s="114"/>
      <c r="G25" s="114"/>
      <c r="H25" s="114"/>
      <c r="I25" s="114"/>
      <c r="J25" s="114"/>
      <c r="K25" s="114"/>
      <c r="L25" s="114"/>
      <c r="M25" s="114"/>
      <c r="N25" s="114"/>
      <c r="O25" s="114"/>
      <c r="P25" s="114"/>
    </row>
    <row r="26" s="1463" customFormat="true" ht="13.15" hidden="false" customHeight="true" outlineLevel="0" collapsed="false">
      <c r="A26" s="1460" t="s">
        <v>610</v>
      </c>
      <c r="B26" s="1461"/>
      <c r="C26" s="1461"/>
      <c r="D26" s="1461"/>
      <c r="E26" s="1461"/>
      <c r="F26" s="1461"/>
      <c r="G26" s="1461"/>
      <c r="H26" s="1461"/>
      <c r="I26" s="1461"/>
      <c r="J26" s="1461"/>
      <c r="K26" s="1461"/>
      <c r="L26" s="1461"/>
      <c r="M26" s="1462"/>
      <c r="N26" s="1462"/>
      <c r="O26" s="1462"/>
      <c r="P26" s="1462"/>
      <c r="Q26" s="1462"/>
    </row>
    <row r="27" s="1465" customFormat="true" ht="13.15" hidden="false" customHeight="true" outlineLevel="0" collapsed="false">
      <c r="A27" s="1464" t="s">
        <v>611</v>
      </c>
    </row>
    <row r="28" customFormat="false" ht="15.75" hidden="false" customHeight="false" outlineLevel="0" collapsed="false">
      <c r="AE28" s="0"/>
    </row>
  </sheetData>
  <mergeCells count="8">
    <mergeCell ref="B2:AC2"/>
    <mergeCell ref="AD2:AE2"/>
    <mergeCell ref="B3:AC3"/>
    <mergeCell ref="AD3:AE3"/>
    <mergeCell ref="B4:AC4"/>
    <mergeCell ref="AD4:AE4"/>
    <mergeCell ref="A7:O7"/>
    <mergeCell ref="A16:X16"/>
  </mergeCells>
  <printOptions headings="false" gridLines="false" gridLinesSet="true" horizontalCentered="true" verticalCentered="false"/>
  <pageMargins left="0.7875" right="0.7875" top="0.984027777777778" bottom="0.98402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true"/>
  </sheetPr>
  <dimension ref="A1:AF7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23" width="24.75"/>
    <col collapsed="false" customWidth="true" hidden="false" outlineLevel="0" max="5" min="2" style="123" width="7.13"/>
    <col collapsed="false" customWidth="true" hidden="false" outlineLevel="0" max="6" min="6" style="1466" width="7.13"/>
    <col collapsed="false" customWidth="true" hidden="false" outlineLevel="0" max="14" min="7" style="123" width="7.13"/>
    <col collapsed="false" customWidth="true" hidden="false" outlineLevel="0" max="15" min="15" style="123" width="7.87"/>
    <col collapsed="false" customWidth="true" hidden="false" outlineLevel="0" max="16" min="16" style="123" width="8"/>
    <col collapsed="false" customWidth="false" hidden="false" outlineLevel="0" max="17" min="17" style="123" width="9"/>
    <col collapsed="false" customWidth="true" hidden="false" outlineLevel="0" max="18" min="18" style="123" width="9.5"/>
    <col collapsed="false" customWidth="false" hidden="false" outlineLevel="0" max="1024" min="19" style="123" width="9"/>
  </cols>
  <sheetData>
    <row r="1" s="427" customFormat="true" ht="13.15" hidden="false" customHeight="true" outlineLevel="0" collapsed="false">
      <c r="A1" s="1467"/>
      <c r="B1" s="1428"/>
      <c r="C1" s="1428"/>
      <c r="D1" s="1428"/>
      <c r="E1" s="1428"/>
      <c r="F1" s="1468"/>
      <c r="G1" s="1428"/>
      <c r="H1" s="1428"/>
      <c r="I1" s="1428"/>
      <c r="J1" s="1428"/>
      <c r="K1" s="1236"/>
      <c r="L1" s="1236"/>
      <c r="M1" s="1236"/>
      <c r="N1" s="1236"/>
      <c r="O1" s="1236"/>
      <c r="P1" s="1236"/>
      <c r="Q1" s="1236"/>
      <c r="R1" s="1236"/>
      <c r="S1" s="1236"/>
      <c r="T1" s="1236"/>
      <c r="U1" s="1236"/>
      <c r="V1" s="1236"/>
      <c r="W1" s="1236"/>
      <c r="X1" s="1236"/>
      <c r="Y1" s="1236"/>
      <c r="Z1" s="1236"/>
      <c r="AA1" s="1236"/>
      <c r="AB1" s="1236"/>
      <c r="AC1" s="1236"/>
      <c r="AD1" s="1469"/>
      <c r="AE1" s="739"/>
      <c r="AF1" s="740"/>
    </row>
    <row r="2" s="427" customFormat="true" ht="18" hidden="false" customHeight="true" outlineLevel="0" collapsed="false">
      <c r="A2" s="101"/>
      <c r="B2" s="1358" t="s">
        <v>592</v>
      </c>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470"/>
      <c r="AE2" s="376" t="s">
        <v>75</v>
      </c>
      <c r="AF2" s="376"/>
    </row>
    <row r="3" s="427" customFormat="true" ht="18" hidden="false" customHeight="true" outlineLevel="0" collapsed="false">
      <c r="A3" s="101"/>
      <c r="B3" s="1358" t="s">
        <v>612</v>
      </c>
      <c r="C3" s="1358"/>
      <c r="D3" s="1358"/>
      <c r="E3" s="1358"/>
      <c r="F3" s="1358"/>
      <c r="G3" s="1358"/>
      <c r="H3" s="1358"/>
      <c r="I3" s="1358"/>
      <c r="J3" s="1358"/>
      <c r="K3" s="1358"/>
      <c r="L3" s="1358"/>
      <c r="M3" s="1358"/>
      <c r="N3" s="1358"/>
      <c r="O3" s="1358"/>
      <c r="P3" s="1358"/>
      <c r="Q3" s="1358"/>
      <c r="R3" s="1358"/>
      <c r="S3" s="1358"/>
      <c r="T3" s="1358"/>
      <c r="U3" s="1358"/>
      <c r="V3" s="1358"/>
      <c r="W3" s="1358"/>
      <c r="X3" s="1358"/>
      <c r="Y3" s="1358"/>
      <c r="Z3" s="1358"/>
      <c r="AA3" s="1358"/>
      <c r="AB3" s="1358"/>
      <c r="AC3" s="1358"/>
      <c r="AD3" s="1470"/>
      <c r="AE3" s="376" t="s">
        <v>613</v>
      </c>
      <c r="AF3" s="376"/>
    </row>
    <row r="4" s="427" customFormat="true" ht="18" hidden="false" customHeight="true" outlineLevel="0" collapsed="false">
      <c r="A4" s="101"/>
      <c r="B4" s="1471"/>
      <c r="C4" s="1472"/>
      <c r="D4" s="1472"/>
      <c r="E4" s="1472"/>
      <c r="F4" s="1473"/>
      <c r="G4" s="1472"/>
      <c r="H4" s="1472"/>
      <c r="I4" s="1474"/>
      <c r="J4" s="1474"/>
      <c r="K4" s="1474"/>
      <c r="L4" s="1474"/>
      <c r="M4" s="1474"/>
      <c r="N4" s="1474"/>
      <c r="O4" s="1474"/>
      <c r="P4" s="1474"/>
      <c r="Q4" s="1474"/>
      <c r="R4" s="1474"/>
      <c r="S4" s="1474"/>
      <c r="T4" s="1474"/>
      <c r="U4" s="1474"/>
      <c r="V4" s="1474"/>
      <c r="W4" s="1474"/>
      <c r="X4" s="1474"/>
      <c r="Y4" s="1474"/>
      <c r="Z4" s="1474"/>
      <c r="AA4" s="1474"/>
      <c r="AB4" s="1474"/>
      <c r="AC4" s="1474"/>
      <c r="AD4" s="1470"/>
      <c r="AE4" s="382" t="s">
        <v>614</v>
      </c>
      <c r="AF4" s="382"/>
    </row>
    <row r="5" s="427" customFormat="true" ht="13.15" hidden="false" customHeight="true" outlineLevel="0" collapsed="false">
      <c r="A5" s="435"/>
      <c r="B5" s="1430"/>
      <c r="C5" s="1430"/>
      <c r="D5" s="1430"/>
      <c r="E5" s="1430"/>
      <c r="F5" s="1475"/>
      <c r="G5" s="1430"/>
      <c r="H5" s="1430"/>
      <c r="I5" s="1430"/>
      <c r="J5" s="1430"/>
      <c r="K5" s="1476"/>
      <c r="L5" s="1476"/>
      <c r="M5" s="1476"/>
      <c r="N5" s="1476"/>
      <c r="O5" s="1476"/>
      <c r="P5" s="1476"/>
      <c r="Q5" s="1476"/>
      <c r="R5" s="1476"/>
      <c r="S5" s="1476"/>
      <c r="T5" s="1476"/>
      <c r="U5" s="1476"/>
      <c r="V5" s="1476"/>
      <c r="W5" s="1476"/>
      <c r="X5" s="1476"/>
      <c r="Y5" s="1476"/>
      <c r="Z5" s="1476"/>
      <c r="AA5" s="1476"/>
      <c r="AB5" s="1476"/>
      <c r="AC5" s="1476"/>
      <c r="AD5" s="1477"/>
      <c r="AE5" s="1014"/>
      <c r="AF5" s="1015"/>
    </row>
    <row r="6" s="427" customFormat="true" ht="16.15" hidden="false" customHeight="true" outlineLevel="0" collapsed="false">
      <c r="F6" s="1478"/>
    </row>
    <row r="7" s="114" customFormat="true" ht="18" hidden="false" customHeight="true" outlineLevel="0" collapsed="false">
      <c r="A7" s="631" t="s">
        <v>596</v>
      </c>
      <c r="B7" s="631"/>
      <c r="C7" s="631"/>
      <c r="D7" s="631"/>
      <c r="E7" s="1479"/>
      <c r="F7" s="1479"/>
      <c r="G7" s="1479"/>
      <c r="H7" s="1479"/>
      <c r="I7" s="1479"/>
      <c r="J7" s="1479"/>
      <c r="K7" s="1479"/>
      <c r="L7" s="1479"/>
      <c r="M7" s="1479"/>
      <c r="N7" s="1479"/>
      <c r="O7" s="1479"/>
      <c r="P7" s="1479"/>
      <c r="Q7" s="1479"/>
      <c r="R7" s="1479"/>
      <c r="S7" s="1479"/>
      <c r="T7" s="1479"/>
      <c r="U7" s="1479"/>
      <c r="V7" s="1479"/>
      <c r="W7" s="1479"/>
      <c r="X7" s="1479"/>
    </row>
    <row r="8" s="427" customFormat="true" ht="18" hidden="false" customHeight="true" outlineLevel="0" collapsed="false">
      <c r="A8" s="1480"/>
      <c r="B8" s="243" t="n">
        <v>1990</v>
      </c>
      <c r="C8" s="243" t="s">
        <v>278</v>
      </c>
      <c r="D8" s="243" t="n">
        <v>1992</v>
      </c>
      <c r="E8" s="243" t="n">
        <v>1993</v>
      </c>
      <c r="F8" s="1481" t="n">
        <v>1994</v>
      </c>
      <c r="G8" s="243" t="n">
        <v>1995</v>
      </c>
      <c r="H8" s="243" t="n">
        <v>1996</v>
      </c>
      <c r="I8" s="243" t="n">
        <v>1997</v>
      </c>
      <c r="J8" s="243" t="n">
        <v>1998</v>
      </c>
      <c r="K8" s="442" t="n">
        <v>1999</v>
      </c>
      <c r="L8" s="442" t="n">
        <v>2000</v>
      </c>
      <c r="M8" s="442" t="n">
        <v>2001</v>
      </c>
      <c r="N8" s="442" t="n">
        <v>2002</v>
      </c>
      <c r="O8" s="243" t="n">
        <v>2003</v>
      </c>
      <c r="P8" s="243" t="n">
        <v>2004</v>
      </c>
      <c r="Q8" s="243" t="n">
        <v>2005</v>
      </c>
      <c r="R8" s="243" t="n">
        <v>2006</v>
      </c>
      <c r="S8" s="243" t="n">
        <v>2007</v>
      </c>
      <c r="T8" s="243" t="n">
        <v>2008</v>
      </c>
      <c r="U8" s="243" t="n">
        <v>2009</v>
      </c>
      <c r="V8" s="243" t="n">
        <v>2010</v>
      </c>
      <c r="W8" s="243" t="n">
        <v>2011</v>
      </c>
      <c r="X8" s="243" t="n">
        <v>2012</v>
      </c>
      <c r="Y8" s="243" t="n">
        <v>2013</v>
      </c>
      <c r="Z8" s="243" t="n">
        <v>2014</v>
      </c>
      <c r="AA8" s="243" t="n">
        <v>2015</v>
      </c>
      <c r="AB8" s="243" t="n">
        <v>2016</v>
      </c>
      <c r="AC8" s="243" t="n">
        <v>2017</v>
      </c>
      <c r="AD8" s="243" t="n">
        <v>2018</v>
      </c>
      <c r="AE8" s="243" t="n">
        <v>2019</v>
      </c>
      <c r="AF8" s="243" t="n">
        <v>2020</v>
      </c>
    </row>
    <row r="9" s="653" customFormat="true" ht="25.15" hidden="false" customHeight="true" outlineLevel="0" collapsed="false">
      <c r="A9" s="1482" t="s">
        <v>615</v>
      </c>
      <c r="B9" s="1483" t="n">
        <v>21328.2510020204</v>
      </c>
      <c r="C9" s="1483" t="n">
        <v>21341.9003722937</v>
      </c>
      <c r="D9" s="1483" t="n">
        <v>21419.5284203123</v>
      </c>
      <c r="E9" s="1483" t="n">
        <v>21483.3638983083</v>
      </c>
      <c r="F9" s="1483" t="n">
        <v>21709.1919181061</v>
      </c>
      <c r="G9" s="1483" t="n">
        <v>21995.1416681059</v>
      </c>
      <c r="H9" s="1483" t="n">
        <v>22593.28806028</v>
      </c>
      <c r="I9" s="1483" t="n">
        <v>22757.5295836904</v>
      </c>
      <c r="J9" s="1483" t="n">
        <v>22817.3944513783</v>
      </c>
      <c r="K9" s="1483" t="n">
        <v>23114.6391900387</v>
      </c>
      <c r="L9" s="1483" t="n">
        <v>23663.5440258807</v>
      </c>
      <c r="M9" s="1483" t="n">
        <v>23995.2432972006</v>
      </c>
      <c r="N9" s="1483" t="n">
        <v>24539.4780284401</v>
      </c>
      <c r="O9" s="1483" t="n">
        <v>25755.7026878065</v>
      </c>
      <c r="P9" s="1483" t="n">
        <v>27076.6113830992</v>
      </c>
      <c r="Q9" s="1483" t="n">
        <v>28160.0160925844</v>
      </c>
      <c r="R9" s="1483" t="n">
        <v>29040.4269332802</v>
      </c>
      <c r="S9" s="1483" t="n">
        <v>30077.9115847781</v>
      </c>
      <c r="T9" s="1483" t="n">
        <v>30330.3489706144</v>
      </c>
      <c r="U9" s="1483" t="n">
        <v>29695.0788405102</v>
      </c>
      <c r="V9" s="1483" t="n">
        <v>31045.053552706</v>
      </c>
      <c r="W9" s="1483" t="n">
        <v>31931.8829838291</v>
      </c>
      <c r="X9" s="1483" t="n">
        <v>32249.8243345761</v>
      </c>
      <c r="Y9" s="1483" t="n">
        <v>32773.2036883871</v>
      </c>
      <c r="Z9" s="1483" t="n">
        <v>32835.0955687855</v>
      </c>
      <c r="AA9" s="1483" t="n">
        <v>32897.1761182876</v>
      </c>
      <c r="AB9" s="1483" t="n">
        <v>33046.7289128026</v>
      </c>
      <c r="AC9" s="1483" t="n">
        <v>33428.7743070597</v>
      </c>
      <c r="AD9" s="1483" t="n">
        <v>34046.0623649957</v>
      </c>
      <c r="AE9" s="1483" t="n">
        <v>34039.7859465933</v>
      </c>
      <c r="AF9" s="1483" t="n">
        <v>31983.6464590823</v>
      </c>
    </row>
    <row r="10" s="653" customFormat="true" ht="20.85" hidden="false" customHeight="true" outlineLevel="0" collapsed="false">
      <c r="A10" s="1484" t="s">
        <v>616</v>
      </c>
      <c r="B10" s="1485" t="n">
        <v>661.935243659485</v>
      </c>
      <c r="C10" s="1485" t="n">
        <v>653.520856022217</v>
      </c>
      <c r="D10" s="1485" t="n">
        <v>671.298023267529</v>
      </c>
      <c r="E10" s="1485" t="n">
        <v>675.432337713583</v>
      </c>
      <c r="F10" s="1485" t="n">
        <v>697.682828200719</v>
      </c>
      <c r="G10" s="1485" t="n">
        <v>720.279140485618</v>
      </c>
      <c r="H10" s="1485" t="n">
        <v>738.878596765291</v>
      </c>
      <c r="I10" s="1485" t="n">
        <v>754.245044512899</v>
      </c>
      <c r="J10" s="1485" t="n">
        <v>760.010279018711</v>
      </c>
      <c r="K10" s="1485" t="n">
        <v>780.507027620117</v>
      </c>
      <c r="L10" s="1485" t="n">
        <v>792.207117072303</v>
      </c>
      <c r="M10" s="1485" t="n">
        <v>818.691771797717</v>
      </c>
      <c r="N10" s="1485" t="n">
        <v>818.086898373275</v>
      </c>
      <c r="O10" s="1485" t="n">
        <v>863.402514981008</v>
      </c>
      <c r="P10" s="1485" t="n">
        <v>927.631478010177</v>
      </c>
      <c r="Q10" s="1485" t="n">
        <v>937.452065487231</v>
      </c>
      <c r="R10" s="1485" t="n">
        <v>952.146662101673</v>
      </c>
      <c r="S10" s="1485" t="n">
        <v>984.444849284633</v>
      </c>
      <c r="T10" s="1485" t="n">
        <v>1050.09173495231</v>
      </c>
      <c r="U10" s="1485" t="n">
        <v>1064.80275351311</v>
      </c>
      <c r="V10" s="1485" t="n">
        <v>1095.54111510612</v>
      </c>
      <c r="W10" s="1485" t="n">
        <v>1096.83258371689</v>
      </c>
      <c r="X10" s="1485" t="n">
        <v>1132.66671035998</v>
      </c>
      <c r="Y10" s="1485" t="n">
        <v>1159.02315349795</v>
      </c>
      <c r="Z10" s="1485" t="n">
        <v>1196.88607406013</v>
      </c>
      <c r="AA10" s="1485" t="n">
        <v>1207.32810545297</v>
      </c>
      <c r="AB10" s="1485" t="n">
        <v>1240.04122087304</v>
      </c>
      <c r="AC10" s="1485" t="n">
        <v>1262.09537492245</v>
      </c>
      <c r="AD10" s="1485" t="n">
        <v>1277.45064866888</v>
      </c>
      <c r="AE10" s="1485" t="n">
        <v>1297.29590124083</v>
      </c>
      <c r="AF10" s="1485" t="n">
        <v>1195.03400603537</v>
      </c>
    </row>
    <row r="11" s="653" customFormat="true" ht="20.85" hidden="false" customHeight="true" outlineLevel="0" collapsed="false">
      <c r="A11" s="1486" t="s">
        <v>617</v>
      </c>
      <c r="B11" s="1487" t="n">
        <v>5683.02966681683</v>
      </c>
      <c r="C11" s="1487" t="n">
        <v>5627.72617100807</v>
      </c>
      <c r="D11" s="1487" t="n">
        <v>5726.85035266067</v>
      </c>
      <c r="E11" s="1487" t="n">
        <v>5839.96799662991</v>
      </c>
      <c r="F11" s="1487" t="n">
        <v>5956.15918396722</v>
      </c>
      <c r="G11" s="1487" t="n">
        <v>5994.23358570129</v>
      </c>
      <c r="H11" s="1487" t="n">
        <v>6194.49764622958</v>
      </c>
      <c r="I11" s="1487" t="n">
        <v>6296.93834961437</v>
      </c>
      <c r="J11" s="1487" t="n">
        <v>6369.56702418658</v>
      </c>
      <c r="K11" s="1487" t="n">
        <v>6421.27399345195</v>
      </c>
      <c r="L11" s="1487" t="n">
        <v>6627.63766627789</v>
      </c>
      <c r="M11" s="1487" t="n">
        <v>6538.85425516247</v>
      </c>
      <c r="N11" s="1487" t="n">
        <v>6592.57462273976</v>
      </c>
      <c r="O11" s="1487" t="n">
        <v>6668.24910903617</v>
      </c>
      <c r="P11" s="1487" t="n">
        <v>6784.62795668106</v>
      </c>
      <c r="Q11" s="1487" t="n">
        <v>6846.28661119469</v>
      </c>
      <c r="R11" s="1487" t="n">
        <v>6771.52326606379</v>
      </c>
      <c r="S11" s="1487" t="n">
        <v>6888.5281352266</v>
      </c>
      <c r="T11" s="1487" t="n">
        <v>6694.04361252403</v>
      </c>
      <c r="U11" s="1487" t="n">
        <v>6255.7175452148</v>
      </c>
      <c r="V11" s="1487" t="n">
        <v>6475.40230478031</v>
      </c>
      <c r="W11" s="1487" t="n">
        <v>6353.98389004653</v>
      </c>
      <c r="X11" s="1487" t="n">
        <v>6111.34772606184</v>
      </c>
      <c r="Y11" s="1487" t="n">
        <v>6283.67186507181</v>
      </c>
      <c r="Z11" s="1487" t="n">
        <v>6281.73367001252</v>
      </c>
      <c r="AA11" s="1487" t="n">
        <v>6170.75179713502</v>
      </c>
      <c r="AB11" s="1487" t="n">
        <v>6061.72066989455</v>
      </c>
      <c r="AC11" s="1487" t="n">
        <v>6023.72655591441</v>
      </c>
      <c r="AD11" s="1487" t="n">
        <v>6178.79057013919</v>
      </c>
      <c r="AE11" s="1487" t="n">
        <v>6019.25105975134</v>
      </c>
      <c r="AF11" s="1487" t="n">
        <v>5307.07127154378</v>
      </c>
    </row>
    <row r="12" s="653" customFormat="true" ht="20.85" hidden="false" customHeight="true" outlineLevel="0" collapsed="false">
      <c r="A12" s="1488" t="s">
        <v>618</v>
      </c>
      <c r="B12" s="1489" t="n">
        <v>4970.4918137787</v>
      </c>
      <c r="C12" s="1489" t="n">
        <v>4922.6182231805</v>
      </c>
      <c r="D12" s="1489" t="n">
        <v>5004.9212940755</v>
      </c>
      <c r="E12" s="1489" t="n">
        <v>5117.55332447417</v>
      </c>
      <c r="F12" s="1489" t="n">
        <v>5195.388786709</v>
      </c>
      <c r="G12" s="1489" t="n">
        <v>5227.89382866758</v>
      </c>
      <c r="H12" s="1489" t="n">
        <v>5407.639017456</v>
      </c>
      <c r="I12" s="1489" t="n">
        <v>5483.02608550975</v>
      </c>
      <c r="J12" s="1489" t="n">
        <v>5524.13912650764</v>
      </c>
      <c r="K12" s="1489" t="n">
        <v>5574.1401775781</v>
      </c>
      <c r="L12" s="1489" t="n">
        <v>5740.68461164467</v>
      </c>
      <c r="M12" s="1489" t="n">
        <v>5650.66838120305</v>
      </c>
      <c r="N12" s="1489" t="n">
        <v>5672.34714145711</v>
      </c>
      <c r="O12" s="1489" t="n">
        <v>5737.63158008182</v>
      </c>
      <c r="P12" s="1489" t="n">
        <v>5838.88210841812</v>
      </c>
      <c r="Q12" s="1489" t="n">
        <v>5873.17302571536</v>
      </c>
      <c r="R12" s="1489" t="n">
        <v>5795.22347991008</v>
      </c>
      <c r="S12" s="1489" t="n">
        <v>5884.2188450923</v>
      </c>
      <c r="T12" s="1489" t="n">
        <v>5700.86205817097</v>
      </c>
      <c r="U12" s="1489" t="n">
        <v>5289.24488486415</v>
      </c>
      <c r="V12" s="1489" t="n">
        <v>5485.72376633897</v>
      </c>
      <c r="W12" s="1489" t="n">
        <v>5336.76252823932</v>
      </c>
      <c r="X12" s="1489" t="n">
        <v>5089.84144608215</v>
      </c>
      <c r="Y12" s="1489" t="n">
        <v>5249.56014270181</v>
      </c>
      <c r="Z12" s="1489" t="n">
        <v>5254.55491838961</v>
      </c>
      <c r="AA12" s="1489" t="n">
        <v>5141.34317621885</v>
      </c>
      <c r="AB12" s="1489" t="n">
        <v>5042.54837066076</v>
      </c>
      <c r="AC12" s="1489" t="n">
        <v>4983.71983600739</v>
      </c>
      <c r="AD12" s="1489" t="n">
        <v>5137.4782485736</v>
      </c>
      <c r="AE12" s="1489" t="n">
        <v>4994.48807425037</v>
      </c>
      <c r="AF12" s="1489" t="n">
        <v>4432.24941855638</v>
      </c>
    </row>
    <row r="13" s="653" customFormat="true" ht="20.85" hidden="false" customHeight="true" outlineLevel="0" collapsed="false">
      <c r="A13" s="1486" t="s">
        <v>619</v>
      </c>
      <c r="B13" s="1487" t="n">
        <v>653.023668104786</v>
      </c>
      <c r="C13" s="1487" t="n">
        <v>661.469851285931</v>
      </c>
      <c r="D13" s="1487" t="n">
        <v>702.490939050599</v>
      </c>
      <c r="E13" s="1487" t="n">
        <v>718.687706455742</v>
      </c>
      <c r="F13" s="1487" t="n">
        <v>763.309245042519</v>
      </c>
      <c r="G13" s="1487" t="n">
        <v>797.062891582026</v>
      </c>
      <c r="H13" s="1487" t="n">
        <v>824.484277070851</v>
      </c>
      <c r="I13" s="1487" t="n">
        <v>867.215187621271</v>
      </c>
      <c r="J13" s="1487" t="n">
        <v>905.429015102944</v>
      </c>
      <c r="K13" s="1487" t="n">
        <v>901.369774333991</v>
      </c>
      <c r="L13" s="1487" t="n">
        <v>915.451585197336</v>
      </c>
      <c r="M13" s="1487" t="n">
        <v>929.010305388207</v>
      </c>
      <c r="N13" s="1487" t="n">
        <v>929.346877414259</v>
      </c>
      <c r="O13" s="1487" t="n">
        <v>935.619202097566</v>
      </c>
      <c r="P13" s="1487" t="n">
        <v>987.348595973627</v>
      </c>
      <c r="Q13" s="1487" t="n">
        <v>1006.42691187059</v>
      </c>
      <c r="R13" s="1487" t="n">
        <v>1048.99262100246</v>
      </c>
      <c r="S13" s="1487" t="n">
        <v>1106.46192564364</v>
      </c>
      <c r="T13" s="1487" t="n">
        <v>1132.86366395111</v>
      </c>
      <c r="U13" s="1487" t="n">
        <v>1094.44045949217</v>
      </c>
      <c r="V13" s="1487" t="n">
        <v>1173.99969719241</v>
      </c>
      <c r="W13" s="1487" t="n">
        <v>1225.89265653028</v>
      </c>
      <c r="X13" s="1487" t="n">
        <v>1276.57426104147</v>
      </c>
      <c r="Y13" s="1487" t="n">
        <v>1335.69731674094</v>
      </c>
      <c r="Z13" s="1487" t="n">
        <v>1353.83653493108</v>
      </c>
      <c r="AA13" s="1487" t="n">
        <v>1351.83199623051</v>
      </c>
      <c r="AB13" s="1487" t="n">
        <v>1309.46541243962</v>
      </c>
      <c r="AC13" s="1487" t="n">
        <v>1298.32509370448</v>
      </c>
      <c r="AD13" s="1487" t="n">
        <v>1267.02545157456</v>
      </c>
      <c r="AE13" s="1487" t="n">
        <v>1244.17410137929</v>
      </c>
      <c r="AF13" s="1487" t="n">
        <v>1129.46868913409</v>
      </c>
    </row>
    <row r="14" s="653" customFormat="true" ht="20.85" hidden="false" customHeight="true" outlineLevel="0" collapsed="false">
      <c r="A14" s="1490" t="s">
        <v>620</v>
      </c>
      <c r="B14" s="1491" t="n">
        <v>5351.47494106434</v>
      </c>
      <c r="C14" s="1491" t="n">
        <v>5605.82408240215</v>
      </c>
      <c r="D14" s="1491" t="n">
        <v>5861.49535701468</v>
      </c>
      <c r="E14" s="1491" t="n">
        <v>6171.12293890711</v>
      </c>
      <c r="F14" s="1491" t="n">
        <v>6504.27982355602</v>
      </c>
      <c r="G14" s="1491" t="n">
        <v>6764.04587115897</v>
      </c>
      <c r="H14" s="1491" t="n">
        <v>7076.74905675739</v>
      </c>
      <c r="I14" s="1491" t="n">
        <v>7227.07025541628</v>
      </c>
      <c r="J14" s="1491" t="n">
        <v>7161.84734291963</v>
      </c>
      <c r="K14" s="1491" t="n">
        <v>7453.76189922527</v>
      </c>
      <c r="L14" s="1491" t="n">
        <v>7695.5256707147</v>
      </c>
      <c r="M14" s="1491" t="n">
        <v>7947.29595055329</v>
      </c>
      <c r="N14" s="1491" t="n">
        <v>8389.38714843852</v>
      </c>
      <c r="O14" s="1491" t="n">
        <v>9258.02575246123</v>
      </c>
      <c r="P14" s="1491" t="n">
        <v>10222.326415412</v>
      </c>
      <c r="Q14" s="1491" t="n">
        <v>11174.7963615477</v>
      </c>
      <c r="R14" s="1491" t="n">
        <v>11855.0113791136</v>
      </c>
      <c r="S14" s="1491" t="n">
        <v>12640.8606625424</v>
      </c>
      <c r="T14" s="1491" t="n">
        <v>12940.3157110499</v>
      </c>
      <c r="U14" s="1491" t="n">
        <v>13224.3275302029</v>
      </c>
      <c r="V14" s="1491" t="n">
        <v>13976.3180262842</v>
      </c>
      <c r="W14" s="1491" t="n">
        <v>14848.3247392671</v>
      </c>
      <c r="X14" s="1491" t="n">
        <v>15285.603010202</v>
      </c>
      <c r="Y14" s="1491" t="n">
        <v>15637.0243922102</v>
      </c>
      <c r="Z14" s="1491" t="n">
        <v>15818.1791716959</v>
      </c>
      <c r="AA14" s="1491" t="n">
        <v>15955.8813985242</v>
      </c>
      <c r="AB14" s="1491" t="n">
        <v>16118.9665614079</v>
      </c>
      <c r="AC14" s="1491" t="n">
        <v>16475.7444494036</v>
      </c>
      <c r="AD14" s="1491" t="n">
        <v>16894.5167357411</v>
      </c>
      <c r="AE14" s="1491" t="n">
        <v>17178.5680447953</v>
      </c>
      <c r="AF14" s="1491" t="n">
        <v>16752.8800338147</v>
      </c>
    </row>
    <row r="15" s="653" customFormat="true" ht="20.85" hidden="false" customHeight="true" outlineLevel="0" collapsed="false">
      <c r="A15" s="1492" t="s">
        <v>621</v>
      </c>
      <c r="B15" s="1493" t="n">
        <v>2323.83279799377</v>
      </c>
      <c r="C15" s="1493" t="n">
        <v>2455.92546176555</v>
      </c>
      <c r="D15" s="1493" t="n">
        <v>2581.21966764292</v>
      </c>
      <c r="E15" s="1493" t="n">
        <v>2787.26623237755</v>
      </c>
      <c r="F15" s="1493" t="n">
        <v>2938.10904143682</v>
      </c>
      <c r="G15" s="1493" t="n">
        <v>3028.832755794</v>
      </c>
      <c r="H15" s="1493" t="n">
        <v>3177.71551839869</v>
      </c>
      <c r="I15" s="1493" t="n">
        <v>3166.79235243028</v>
      </c>
      <c r="J15" s="1493" t="n">
        <v>3163.36465533544</v>
      </c>
      <c r="K15" s="1493" t="n">
        <v>3294.43328918853</v>
      </c>
      <c r="L15" s="1493" t="n">
        <v>3360.87368388362</v>
      </c>
      <c r="M15" s="1493" t="n">
        <v>3523.07666360375</v>
      </c>
      <c r="N15" s="1493" t="n">
        <v>3843.39602362442</v>
      </c>
      <c r="O15" s="1493" t="n">
        <v>4532.14821460795</v>
      </c>
      <c r="P15" s="1493" t="n">
        <v>5334.89166592388</v>
      </c>
      <c r="Q15" s="1493" t="n">
        <v>6098.18253035901</v>
      </c>
      <c r="R15" s="1493" t="n">
        <v>6677.28615604958</v>
      </c>
      <c r="S15" s="1493" t="n">
        <v>7239.76160841406</v>
      </c>
      <c r="T15" s="1493" t="n">
        <v>7378.24760526426</v>
      </c>
      <c r="U15" s="1493" t="n">
        <v>7710.05859127827</v>
      </c>
      <c r="V15" s="1493" t="n">
        <v>8142.22415257433</v>
      </c>
      <c r="W15" s="1493" t="n">
        <v>8823.43260918806</v>
      </c>
      <c r="X15" s="1493" t="n">
        <v>9000.40469775931</v>
      </c>
      <c r="Y15" s="1493" t="n">
        <v>9242.51328327623</v>
      </c>
      <c r="Z15" s="1493" t="n">
        <v>9288.13679546986</v>
      </c>
      <c r="AA15" s="1493" t="n">
        <v>9274.76082007454</v>
      </c>
      <c r="AB15" s="1493" t="n">
        <v>9274.3067234638</v>
      </c>
      <c r="AC15" s="1493" t="n">
        <v>9462.72755171472</v>
      </c>
      <c r="AD15" s="1493" t="n">
        <v>9648.64511264897</v>
      </c>
      <c r="AE15" s="1493" t="n">
        <v>9806.04290498656</v>
      </c>
      <c r="AF15" s="1493" t="n">
        <v>9893.51111183676</v>
      </c>
    </row>
    <row r="16" s="653" customFormat="true" ht="20.85" hidden="false" customHeight="true" outlineLevel="0" collapsed="false">
      <c r="A16" s="1492" t="s">
        <v>622</v>
      </c>
      <c r="B16" s="1493" t="n">
        <v>1086.9922778193</v>
      </c>
      <c r="C16" s="1493" t="n">
        <v>1104.16487322674</v>
      </c>
      <c r="D16" s="1493" t="n">
        <v>1116.39831755123</v>
      </c>
      <c r="E16" s="1493" t="n">
        <v>1110.80466843792</v>
      </c>
      <c r="F16" s="1493" t="n">
        <v>1175.03048818577</v>
      </c>
      <c r="G16" s="1493" t="n">
        <v>1189.9140025147</v>
      </c>
      <c r="H16" s="1493" t="n">
        <v>1211.29852014878</v>
      </c>
      <c r="I16" s="1493" t="n">
        <v>1210.47698948307</v>
      </c>
      <c r="J16" s="1493" t="n">
        <v>1179.22324681819</v>
      </c>
      <c r="K16" s="1493" t="n">
        <v>1211.14643996993</v>
      </c>
      <c r="L16" s="1493" t="n">
        <v>1233.18391374722</v>
      </c>
      <c r="M16" s="1493" t="n">
        <v>1226.3655900476</v>
      </c>
      <c r="N16" s="1493" t="n">
        <v>1237.2317070374</v>
      </c>
      <c r="O16" s="1493" t="n">
        <v>1277.97370681213</v>
      </c>
      <c r="P16" s="1493" t="n">
        <v>1261.9817031845</v>
      </c>
      <c r="Q16" s="1493" t="n">
        <v>1295.10736628945</v>
      </c>
      <c r="R16" s="1493" t="n">
        <v>1272.58803490352</v>
      </c>
      <c r="S16" s="1493" t="n">
        <v>1286.90683375435</v>
      </c>
      <c r="T16" s="1493" t="n">
        <v>1297.07918980443</v>
      </c>
      <c r="U16" s="1493" t="n">
        <v>1127.70646594854</v>
      </c>
      <c r="V16" s="1493" t="n">
        <v>1197.90328601347</v>
      </c>
      <c r="W16" s="1493" t="n">
        <v>1206.07299454949</v>
      </c>
      <c r="X16" s="1493" t="n">
        <v>1292.14719815433</v>
      </c>
      <c r="Y16" s="1493" t="n">
        <v>1279.7078283357</v>
      </c>
      <c r="Z16" s="1493" t="n">
        <v>1246.3647370401</v>
      </c>
      <c r="AA16" s="1493" t="n">
        <v>1207.0160999683</v>
      </c>
      <c r="AB16" s="1493" t="n">
        <v>1189.87497780187</v>
      </c>
      <c r="AC16" s="1493" t="n">
        <v>1181.34045660257</v>
      </c>
      <c r="AD16" s="1493" t="n">
        <v>1158.28830396939</v>
      </c>
      <c r="AE16" s="1493" t="n">
        <v>1117.61127173187</v>
      </c>
      <c r="AF16" s="1493" t="n">
        <v>1026.84933756039</v>
      </c>
    </row>
    <row r="17" s="653" customFormat="true" ht="20.85" hidden="false" customHeight="true" outlineLevel="0" collapsed="false">
      <c r="A17" s="1490" t="s">
        <v>623</v>
      </c>
      <c r="B17" s="1491" t="n">
        <v>3753.9018702896</v>
      </c>
      <c r="C17" s="1491" t="n">
        <v>3684.09002889812</v>
      </c>
      <c r="D17" s="1491" t="n">
        <v>3558.85277172683</v>
      </c>
      <c r="E17" s="1491" t="n">
        <v>3500.555148907</v>
      </c>
      <c r="F17" s="1491" t="n">
        <v>3453.12868033377</v>
      </c>
      <c r="G17" s="1491" t="n">
        <v>3512.76420743731</v>
      </c>
      <c r="H17" s="1491" t="n">
        <v>3608.58008792399</v>
      </c>
      <c r="I17" s="1491" t="n">
        <v>3556.57530828307</v>
      </c>
      <c r="J17" s="1491" t="n">
        <v>3572.88937560463</v>
      </c>
      <c r="K17" s="1491" t="n">
        <v>3521.36193299778</v>
      </c>
      <c r="L17" s="1491" t="n">
        <v>3513.44790208544</v>
      </c>
      <c r="M17" s="1491" t="n">
        <v>3570.71806678476</v>
      </c>
      <c r="N17" s="1491" t="n">
        <v>3573.54859289911</v>
      </c>
      <c r="O17" s="1491" t="n">
        <v>3667.32267417474</v>
      </c>
      <c r="P17" s="1491" t="n">
        <v>3685.29011062385</v>
      </c>
      <c r="Q17" s="1491" t="n">
        <v>3673.30572221408</v>
      </c>
      <c r="R17" s="1491" t="n">
        <v>3707.20680505138</v>
      </c>
      <c r="S17" s="1491" t="n">
        <v>3650.56927307468</v>
      </c>
      <c r="T17" s="1491" t="n">
        <v>3579.28078955546</v>
      </c>
      <c r="U17" s="1491" t="n">
        <v>3309.87615303227</v>
      </c>
      <c r="V17" s="1491" t="n">
        <v>3386.19745781856</v>
      </c>
      <c r="W17" s="1491" t="n">
        <v>3300.09555581356</v>
      </c>
      <c r="X17" s="1491" t="n">
        <v>3218.6010462601</v>
      </c>
      <c r="Y17" s="1491" t="n">
        <v>3145.65829993251</v>
      </c>
      <c r="Z17" s="1491" t="n">
        <v>2980.84185425344</v>
      </c>
      <c r="AA17" s="1491" t="n">
        <v>3044.25546668955</v>
      </c>
      <c r="AB17" s="1491" t="n">
        <v>3075.75555235323</v>
      </c>
      <c r="AC17" s="1491" t="n">
        <v>3114.28206712856</v>
      </c>
      <c r="AD17" s="1491" t="n">
        <v>3069.34899325549</v>
      </c>
      <c r="AE17" s="1491" t="n">
        <v>2935.53587699312</v>
      </c>
      <c r="AF17" s="1491" t="n">
        <v>2549.81821972073</v>
      </c>
    </row>
    <row r="18" s="653" customFormat="true" ht="20.85" hidden="false" customHeight="true" outlineLevel="0" collapsed="false">
      <c r="A18" s="1494" t="s">
        <v>624</v>
      </c>
      <c r="B18" s="1495" t="n">
        <v>1007.60588136063</v>
      </c>
      <c r="C18" s="1495" t="n">
        <v>969.703210265229</v>
      </c>
      <c r="D18" s="1495" t="n">
        <v>923.715786416216</v>
      </c>
      <c r="E18" s="1495" t="n">
        <v>916.272436248145</v>
      </c>
      <c r="F18" s="1495" t="n">
        <v>896.931511419172</v>
      </c>
      <c r="G18" s="1495" t="n">
        <v>889.400968875013</v>
      </c>
      <c r="H18" s="1495" t="n">
        <v>914.84453762317</v>
      </c>
      <c r="I18" s="1495" t="n">
        <v>887.993355329226</v>
      </c>
      <c r="J18" s="1495" t="n">
        <v>879.036184318228</v>
      </c>
      <c r="K18" s="1495" t="n">
        <v>855.915470883626</v>
      </c>
      <c r="L18" s="1495" t="n">
        <v>854.428314004535</v>
      </c>
      <c r="M18" s="1495" t="n">
        <v>871.672553960985</v>
      </c>
      <c r="N18" s="1495" t="n">
        <v>859.047317979505</v>
      </c>
      <c r="O18" s="1495" t="n">
        <v>861.991412760488</v>
      </c>
      <c r="P18" s="1495" t="n">
        <v>847.525766724423</v>
      </c>
      <c r="Q18" s="1495" t="n">
        <v>826.317628905628</v>
      </c>
      <c r="R18" s="1495" t="n">
        <v>843.777147507075</v>
      </c>
      <c r="S18" s="1495" t="n">
        <v>811.068205160964</v>
      </c>
      <c r="T18" s="1495" t="n">
        <v>809.368412231094</v>
      </c>
      <c r="U18" s="1495" t="n">
        <v>753.58985478277</v>
      </c>
      <c r="V18" s="1495" t="n">
        <v>783.163259546004</v>
      </c>
      <c r="W18" s="1495" t="n">
        <v>763.689914625553</v>
      </c>
      <c r="X18" s="1495" t="n">
        <v>773.00126439855</v>
      </c>
      <c r="Y18" s="1495" t="n">
        <v>797.571542982701</v>
      </c>
      <c r="Z18" s="1495" t="n">
        <v>751.08081743455</v>
      </c>
      <c r="AA18" s="1495" t="n">
        <v>755.630998269636</v>
      </c>
      <c r="AB18" s="1495" t="n">
        <v>770.4571776568</v>
      </c>
      <c r="AC18" s="1495" t="n">
        <v>760.948651093663</v>
      </c>
      <c r="AD18" s="1495" t="n">
        <v>734.436140181685</v>
      </c>
      <c r="AE18" s="1495" t="n">
        <v>681.440697362077</v>
      </c>
      <c r="AF18" s="1495" t="n">
        <v>604.842687325712</v>
      </c>
    </row>
    <row r="19" s="653" customFormat="true" ht="20.85" hidden="false" customHeight="true" outlineLevel="0" collapsed="false">
      <c r="A19" s="1492" t="s">
        <v>625</v>
      </c>
      <c r="B19" s="1493" t="n">
        <v>367.241241051963</v>
      </c>
      <c r="C19" s="1493" t="n">
        <v>390.664702417836</v>
      </c>
      <c r="D19" s="1493" t="n">
        <v>379.443171432545</v>
      </c>
      <c r="E19" s="1493" t="n">
        <v>362.030084044792</v>
      </c>
      <c r="F19" s="1493" t="n">
        <v>348.742809106821</v>
      </c>
      <c r="G19" s="1493" t="n">
        <v>356.161361768848</v>
      </c>
      <c r="H19" s="1493" t="n">
        <v>372.53567875362</v>
      </c>
      <c r="I19" s="1493" t="n">
        <v>361.157744621307</v>
      </c>
      <c r="J19" s="1493" t="n">
        <v>384.864123317892</v>
      </c>
      <c r="K19" s="1493" t="n">
        <v>384.363046114696</v>
      </c>
      <c r="L19" s="1493" t="n">
        <v>381.499777652658</v>
      </c>
      <c r="M19" s="1493" t="n">
        <v>383.407465593503</v>
      </c>
      <c r="N19" s="1493" t="n">
        <v>380.130459724511</v>
      </c>
      <c r="O19" s="1493" t="n">
        <v>387.162936238612</v>
      </c>
      <c r="P19" s="1493" t="n">
        <v>389.108601631041</v>
      </c>
      <c r="Q19" s="1493" t="n">
        <v>389.770740350619</v>
      </c>
      <c r="R19" s="1493" t="n">
        <v>380.051825223584</v>
      </c>
      <c r="S19" s="1493" t="n">
        <v>370.464472369581</v>
      </c>
      <c r="T19" s="1493" t="n">
        <v>369.746781329014</v>
      </c>
      <c r="U19" s="1493" t="n">
        <v>354.802863584405</v>
      </c>
      <c r="V19" s="1493" t="n">
        <v>360.362160868182</v>
      </c>
      <c r="W19" s="1493" t="n">
        <v>333.844847119243</v>
      </c>
      <c r="X19" s="1493" t="n">
        <v>335.255120819948</v>
      </c>
      <c r="Y19" s="1493" t="n">
        <v>334.613985494006</v>
      </c>
      <c r="Z19" s="1493" t="n">
        <v>301.200377254142</v>
      </c>
      <c r="AA19" s="1493" t="n">
        <v>307.179750909497</v>
      </c>
      <c r="AB19" s="1493" t="n">
        <v>312.76374212578</v>
      </c>
      <c r="AC19" s="1493" t="n">
        <v>317.518442389512</v>
      </c>
      <c r="AD19" s="1493" t="n">
        <v>306.52121872787</v>
      </c>
      <c r="AE19" s="1493" t="n">
        <v>298.784435849657</v>
      </c>
      <c r="AF19" s="1493" t="n">
        <v>250.910882725352</v>
      </c>
    </row>
    <row r="20" s="653" customFormat="true" ht="20.85" hidden="false" customHeight="true" outlineLevel="0" collapsed="false">
      <c r="A20" s="1492" t="s">
        <v>626</v>
      </c>
      <c r="B20" s="1493" t="n">
        <v>595.182402377375</v>
      </c>
      <c r="C20" s="1493" t="n">
        <v>605.483838348635</v>
      </c>
      <c r="D20" s="1493" t="n">
        <v>588.581198494665</v>
      </c>
      <c r="E20" s="1493" t="n">
        <v>574.631277084436</v>
      </c>
      <c r="F20" s="1493" t="n">
        <v>561.366642557393</v>
      </c>
      <c r="G20" s="1493" t="n">
        <v>558.801942428977</v>
      </c>
      <c r="H20" s="1493" t="n">
        <v>579.373836153017</v>
      </c>
      <c r="I20" s="1493" t="n">
        <v>559.856287973727</v>
      </c>
      <c r="J20" s="1493" t="n">
        <v>560.74981879304</v>
      </c>
      <c r="K20" s="1493" t="n">
        <v>551.223021378146</v>
      </c>
      <c r="L20" s="1493" t="n">
        <v>566.366922036711</v>
      </c>
      <c r="M20" s="1493" t="n">
        <v>577.42547808343</v>
      </c>
      <c r="N20" s="1493" t="n">
        <v>557.882941332979</v>
      </c>
      <c r="O20" s="1493" t="n">
        <v>567.882250649146</v>
      </c>
      <c r="P20" s="1493" t="n">
        <v>573.432305780636</v>
      </c>
      <c r="Q20" s="1493" t="n">
        <v>579.142013052166</v>
      </c>
      <c r="R20" s="1493" t="n">
        <v>581.694317195437</v>
      </c>
      <c r="S20" s="1493" t="n">
        <v>570.167305762019</v>
      </c>
      <c r="T20" s="1493" t="n">
        <v>560.41599644348</v>
      </c>
      <c r="U20" s="1493" t="n">
        <v>512.715754790963</v>
      </c>
      <c r="V20" s="1493" t="n">
        <v>528.533026290135</v>
      </c>
      <c r="W20" s="1493" t="n">
        <v>493.984638240176</v>
      </c>
      <c r="X20" s="1493" t="n">
        <v>510.181304186193</v>
      </c>
      <c r="Y20" s="1493" t="n">
        <v>498.018325800545</v>
      </c>
      <c r="Z20" s="1493" t="n">
        <v>456.076732711105</v>
      </c>
      <c r="AA20" s="1493" t="n">
        <v>437.766359186647</v>
      </c>
      <c r="AB20" s="1493" t="n">
        <v>413.595015884457</v>
      </c>
      <c r="AC20" s="1493" t="n">
        <v>401.258278774744</v>
      </c>
      <c r="AD20" s="1493" t="n">
        <v>395.275666852658</v>
      </c>
      <c r="AE20" s="1493" t="n">
        <v>377.804304524182</v>
      </c>
      <c r="AF20" s="1493" t="n">
        <v>317.149596213938</v>
      </c>
    </row>
    <row r="21" s="653" customFormat="true" ht="20.85" hidden="false" customHeight="true" outlineLevel="0" collapsed="false">
      <c r="A21" s="1492" t="s">
        <v>627</v>
      </c>
      <c r="B21" s="1493" t="n">
        <v>403.780745367473</v>
      </c>
      <c r="C21" s="1493" t="n">
        <v>407.194771241462</v>
      </c>
      <c r="D21" s="1493" t="n">
        <v>403.616183562435</v>
      </c>
      <c r="E21" s="1493" t="n">
        <v>396.509038795647</v>
      </c>
      <c r="F21" s="1493" t="n">
        <v>393.378482896801</v>
      </c>
      <c r="G21" s="1493" t="n">
        <v>413.115581961279</v>
      </c>
      <c r="H21" s="1493" t="n">
        <v>407.862859010599</v>
      </c>
      <c r="I21" s="1493" t="n">
        <v>414.461303184965</v>
      </c>
      <c r="J21" s="1493" t="n">
        <v>426.313587314096</v>
      </c>
      <c r="K21" s="1493" t="n">
        <v>427.213159898614</v>
      </c>
      <c r="L21" s="1493" t="n">
        <v>434.378502984058</v>
      </c>
      <c r="M21" s="1493" t="n">
        <v>429.516382596581</v>
      </c>
      <c r="N21" s="1493" t="n">
        <v>433.011257309826</v>
      </c>
      <c r="O21" s="1493" t="n">
        <v>450.808420688515</v>
      </c>
      <c r="P21" s="1493" t="n">
        <v>468.291447061826</v>
      </c>
      <c r="Q21" s="1493" t="n">
        <v>470.196625486702</v>
      </c>
      <c r="R21" s="1493" t="n">
        <v>467.080612356953</v>
      </c>
      <c r="S21" s="1493" t="n">
        <v>458.033928720026</v>
      </c>
      <c r="T21" s="1493" t="n">
        <v>442.47793238793</v>
      </c>
      <c r="U21" s="1493" t="n">
        <v>391.535373944095</v>
      </c>
      <c r="V21" s="1493" t="n">
        <v>397.116139546585</v>
      </c>
      <c r="W21" s="1493" t="n">
        <v>388.546814533837</v>
      </c>
      <c r="X21" s="1493" t="n">
        <v>370.985704727454</v>
      </c>
      <c r="Y21" s="1493" t="n">
        <v>341.37208238744</v>
      </c>
      <c r="Z21" s="1493" t="n">
        <v>318.792963679354</v>
      </c>
      <c r="AA21" s="1493" t="n">
        <v>334.375702224155</v>
      </c>
      <c r="AB21" s="1493" t="n">
        <v>331.145493250739</v>
      </c>
      <c r="AC21" s="1493" t="n">
        <v>335.218365325195</v>
      </c>
      <c r="AD21" s="1493" t="n">
        <v>335.88792140189</v>
      </c>
      <c r="AE21" s="1493" t="n">
        <v>330.198281681014</v>
      </c>
      <c r="AF21" s="1493" t="n">
        <v>287.097543678946</v>
      </c>
    </row>
    <row r="22" s="653" customFormat="true" ht="20.85" hidden="false" customHeight="true" outlineLevel="0" collapsed="false">
      <c r="A22" s="1492" t="s">
        <v>628</v>
      </c>
      <c r="B22" s="1493" t="n">
        <v>214.603071791063</v>
      </c>
      <c r="C22" s="1493" t="n">
        <v>220.410502315403</v>
      </c>
      <c r="D22" s="1493" t="n">
        <v>241.01282401115</v>
      </c>
      <c r="E22" s="1493" t="n">
        <v>226.032489172626</v>
      </c>
      <c r="F22" s="1493" t="n">
        <v>234.133016741817</v>
      </c>
      <c r="G22" s="1493" t="n">
        <v>247.915682498086</v>
      </c>
      <c r="H22" s="1493" t="n">
        <v>244.212868389702</v>
      </c>
      <c r="I22" s="1493" t="n">
        <v>263.640341355758</v>
      </c>
      <c r="J22" s="1493" t="n">
        <v>274.258652995136</v>
      </c>
      <c r="K22" s="1493" t="n">
        <v>298.793140281584</v>
      </c>
      <c r="L22" s="1493" t="n">
        <v>309.32446122504</v>
      </c>
      <c r="M22" s="1493" t="n">
        <v>313.991850362168</v>
      </c>
      <c r="N22" s="1493" t="n">
        <v>332.301410098642</v>
      </c>
      <c r="O22" s="1493" t="n">
        <v>340.081600053369</v>
      </c>
      <c r="P22" s="1493" t="n">
        <v>362.093977934861</v>
      </c>
      <c r="Q22" s="1493" t="n">
        <v>374.941856601424</v>
      </c>
      <c r="R22" s="1493" t="n">
        <v>369.370482196467</v>
      </c>
      <c r="S22" s="1493" t="n">
        <v>380.538296933079</v>
      </c>
      <c r="T22" s="1493" t="n">
        <v>354.799120979364</v>
      </c>
      <c r="U22" s="1493" t="n">
        <v>316.273542603556</v>
      </c>
      <c r="V22" s="1493" t="n">
        <v>300.149856928583</v>
      </c>
      <c r="W22" s="1493" t="n">
        <v>308.529292235819</v>
      </c>
      <c r="X22" s="1493" t="n">
        <v>306.274060598063</v>
      </c>
      <c r="Y22" s="1493" t="n">
        <v>274.507747357333</v>
      </c>
      <c r="Z22" s="1493" t="n">
        <v>271.854030662501</v>
      </c>
      <c r="AA22" s="1493" t="n">
        <v>287.870178745944</v>
      </c>
      <c r="AB22" s="1493" t="n">
        <v>280.621292445934</v>
      </c>
      <c r="AC22" s="1493" t="n">
        <v>298.25145209072</v>
      </c>
      <c r="AD22" s="1493" t="n">
        <v>291.156885514295</v>
      </c>
      <c r="AE22" s="1493" t="n">
        <v>270.887577772115</v>
      </c>
      <c r="AF22" s="1493" t="n">
        <v>220.24418147291</v>
      </c>
    </row>
    <row r="23" s="653" customFormat="true" ht="20.85" hidden="false" customHeight="true" outlineLevel="0" collapsed="false">
      <c r="A23" s="1492" t="s">
        <v>629</v>
      </c>
      <c r="B23" s="1493" t="n">
        <v>191.872518987481</v>
      </c>
      <c r="C23" s="1493" t="n">
        <v>199.606320304501</v>
      </c>
      <c r="D23" s="1493" t="n">
        <v>200.102376700502</v>
      </c>
      <c r="E23" s="1493" t="n">
        <v>204.986979390957</v>
      </c>
      <c r="F23" s="1493" t="n">
        <v>202.214931229648</v>
      </c>
      <c r="G23" s="1493" t="n">
        <v>208.590085182959</v>
      </c>
      <c r="H23" s="1493" t="n">
        <v>219.557416489937</v>
      </c>
      <c r="I23" s="1493" t="n">
        <v>217.23675409162</v>
      </c>
      <c r="J23" s="1493" t="n">
        <v>218.062899938963</v>
      </c>
      <c r="K23" s="1493" t="n">
        <v>215.110927654061</v>
      </c>
      <c r="L23" s="1493" t="n">
        <v>216.195513663095</v>
      </c>
      <c r="M23" s="1493" t="n">
        <v>225.907514152276</v>
      </c>
      <c r="N23" s="1493" t="n">
        <v>225.955134368734</v>
      </c>
      <c r="O23" s="1493" t="n">
        <v>225.437849001707</v>
      </c>
      <c r="P23" s="1493" t="n">
        <v>231.406346581239</v>
      </c>
      <c r="Q23" s="1493" t="n">
        <v>233.102166753972</v>
      </c>
      <c r="R23" s="1493" t="n">
        <v>231.601302617195</v>
      </c>
      <c r="S23" s="1493" t="n">
        <v>229.132237475473</v>
      </c>
      <c r="T23" s="1493" t="n">
        <v>227.219609637623</v>
      </c>
      <c r="U23" s="1493" t="n">
        <v>217.675414730254</v>
      </c>
      <c r="V23" s="1493" t="n">
        <v>226.519201370197</v>
      </c>
      <c r="W23" s="1493" t="n">
        <v>219.434575299799</v>
      </c>
      <c r="X23" s="1493" t="n">
        <v>212.214511418467</v>
      </c>
      <c r="Y23" s="1493" t="n">
        <v>208.244510485559</v>
      </c>
      <c r="Z23" s="1493" t="n">
        <v>197.586772814918</v>
      </c>
      <c r="AA23" s="1493" t="n">
        <v>206.849292900136</v>
      </c>
      <c r="AB23" s="1493" t="n">
        <v>209.971975681502</v>
      </c>
      <c r="AC23" s="1493" t="n">
        <v>202.89783441042</v>
      </c>
      <c r="AD23" s="1493" t="n">
        <v>198.639387642951</v>
      </c>
      <c r="AE23" s="1493" t="n">
        <v>194.02189518028</v>
      </c>
      <c r="AF23" s="1493" t="n">
        <v>175.829568567237</v>
      </c>
    </row>
    <row r="24" s="653" customFormat="true" ht="20.85" hidden="false" customHeight="true" outlineLevel="0" collapsed="false">
      <c r="A24" s="1496" t="s">
        <v>630</v>
      </c>
      <c r="B24" s="1497" t="n">
        <v>4554.17372887525</v>
      </c>
      <c r="C24" s="1497" t="n">
        <v>4403.29142450595</v>
      </c>
      <c r="D24" s="1497" t="n">
        <v>4140.38950892726</v>
      </c>
      <c r="E24" s="1497" t="n">
        <v>3796.46671533167</v>
      </c>
      <c r="F24" s="1497" t="n">
        <v>3461.18159332256</v>
      </c>
      <c r="G24" s="1497" t="n">
        <v>3309.22162249254</v>
      </c>
      <c r="H24" s="1497" t="n">
        <v>3229.80104275759</v>
      </c>
      <c r="I24" s="1497" t="n">
        <v>3091.30012642667</v>
      </c>
      <c r="J24" s="1497" t="n">
        <v>3074.90077350149</v>
      </c>
      <c r="K24" s="1497" t="n">
        <v>3044.01527732173</v>
      </c>
      <c r="L24" s="1497" t="n">
        <v>3074.3886489497</v>
      </c>
      <c r="M24" s="1497" t="n">
        <v>3100.37302785125</v>
      </c>
      <c r="N24" s="1497" t="n">
        <v>3094.33216149077</v>
      </c>
      <c r="O24" s="1497" t="n">
        <v>3172.13958297638</v>
      </c>
      <c r="P24" s="1497" t="n">
        <v>3188.25014310503</v>
      </c>
      <c r="Q24" s="1497" t="n">
        <v>3182.74772826034</v>
      </c>
      <c r="R24" s="1497" t="n">
        <v>3298.43345952597</v>
      </c>
      <c r="S24" s="1497" t="n">
        <v>3323.26609840026</v>
      </c>
      <c r="T24" s="1497" t="n">
        <v>3344.30935448695</v>
      </c>
      <c r="U24" s="1497" t="n">
        <v>3133.0049098213</v>
      </c>
      <c r="V24" s="1497" t="n">
        <v>3227.82592941432</v>
      </c>
      <c r="W24" s="1497" t="n">
        <v>3336.6533406516</v>
      </c>
      <c r="X24" s="1497" t="n">
        <v>3389.229310635</v>
      </c>
      <c r="Y24" s="1497" t="n">
        <v>3318.72703589929</v>
      </c>
      <c r="Z24" s="1497" t="n">
        <v>3263.71476460916</v>
      </c>
      <c r="AA24" s="1497" t="n">
        <v>3179.86859667087</v>
      </c>
      <c r="AB24" s="1497" t="n">
        <v>3199.94074446618</v>
      </c>
      <c r="AC24" s="1497" t="n">
        <v>3204.55083544578</v>
      </c>
      <c r="AD24" s="1497" t="n">
        <v>3304.7406067136</v>
      </c>
      <c r="AE24" s="1497" t="n">
        <v>3261.32243746891</v>
      </c>
      <c r="AF24" s="1497" t="n">
        <v>3024.10843239392</v>
      </c>
    </row>
    <row r="25" s="653" customFormat="true" ht="20.85" hidden="false" customHeight="true" outlineLevel="0" collapsed="false">
      <c r="A25" s="1492" t="s">
        <v>631</v>
      </c>
      <c r="B25" s="1493" t="n">
        <v>2233.92054582974</v>
      </c>
      <c r="C25" s="1493" t="n">
        <v>2167.92063098017</v>
      </c>
      <c r="D25" s="1493" t="n">
        <v>2072.56278415002</v>
      </c>
      <c r="E25" s="1493" t="n">
        <v>1895.20901667081</v>
      </c>
      <c r="F25" s="1493" t="n">
        <v>1726.27325298684</v>
      </c>
      <c r="G25" s="1493" t="n">
        <v>1616.41812289025</v>
      </c>
      <c r="H25" s="1493" t="n">
        <v>1562.94586430878</v>
      </c>
      <c r="I25" s="1493" t="n">
        <v>1463.65519049145</v>
      </c>
      <c r="J25" s="1493" t="n">
        <v>1445.30584036996</v>
      </c>
      <c r="K25" s="1493" t="n">
        <v>1445.81397985759</v>
      </c>
      <c r="L25" s="1493" t="n">
        <v>1452.76305630572</v>
      </c>
      <c r="M25" s="1493" t="n">
        <v>1466.07269011912</v>
      </c>
      <c r="N25" s="1493" t="n">
        <v>1465.73524460368</v>
      </c>
      <c r="O25" s="1493" t="n">
        <v>1494.67540822892</v>
      </c>
      <c r="P25" s="1493" t="n">
        <v>1489.82449498207</v>
      </c>
      <c r="Q25" s="1493" t="n">
        <v>1465.9313565256</v>
      </c>
      <c r="R25" s="1493" t="n">
        <v>1534.35925707051</v>
      </c>
      <c r="S25" s="1493" t="n">
        <v>1527.56188969336</v>
      </c>
      <c r="T25" s="1493" t="n">
        <v>1553.7623406379</v>
      </c>
      <c r="U25" s="1493" t="n">
        <v>1445.03931606776</v>
      </c>
      <c r="V25" s="1493" t="n">
        <v>1492.17891255504</v>
      </c>
      <c r="W25" s="1493" t="n">
        <v>1555.82581682562</v>
      </c>
      <c r="X25" s="1493" t="n">
        <v>1569.05455964816</v>
      </c>
      <c r="Y25" s="1493" t="n">
        <v>1538.75503236549</v>
      </c>
      <c r="Z25" s="1493" t="n">
        <v>1539.80223043245</v>
      </c>
      <c r="AA25" s="1493" t="n">
        <v>1506.99523960772</v>
      </c>
      <c r="AB25" s="1493" t="n">
        <v>1518.74257877748</v>
      </c>
      <c r="AC25" s="1493" t="n">
        <v>1506.26139770922</v>
      </c>
      <c r="AD25" s="1493" t="n">
        <v>1563.10281243191</v>
      </c>
      <c r="AE25" s="1493" t="n">
        <v>1547.63783511473</v>
      </c>
      <c r="AF25" s="1493" t="n">
        <v>1431.56099263407</v>
      </c>
    </row>
    <row r="26" s="653" customFormat="true" ht="20.85" hidden="false" customHeight="true" outlineLevel="0" collapsed="false">
      <c r="A26" s="1498" t="s">
        <v>632</v>
      </c>
      <c r="B26" s="1499" t="n">
        <v>670.711883210143</v>
      </c>
      <c r="C26" s="1499" t="n">
        <v>705.977958171315</v>
      </c>
      <c r="D26" s="1499" t="n">
        <v>758.151467664708</v>
      </c>
      <c r="E26" s="1499" t="n">
        <v>781.131054363319</v>
      </c>
      <c r="F26" s="1499" t="n">
        <v>873.450563683329</v>
      </c>
      <c r="G26" s="1499" t="n">
        <v>897.534349248143</v>
      </c>
      <c r="H26" s="1499" t="n">
        <v>920.297352775294</v>
      </c>
      <c r="I26" s="1499" t="n">
        <v>964.185311815811</v>
      </c>
      <c r="J26" s="1499" t="n">
        <v>972.750641044336</v>
      </c>
      <c r="K26" s="1499" t="n">
        <v>992.349285087879</v>
      </c>
      <c r="L26" s="1499" t="n">
        <v>1044.88543558333</v>
      </c>
      <c r="M26" s="1499" t="n">
        <v>1090.29991966294</v>
      </c>
      <c r="N26" s="1499" t="n">
        <v>1142.20172708445</v>
      </c>
      <c r="O26" s="1499" t="n">
        <v>1190.94385207946</v>
      </c>
      <c r="P26" s="1499" t="n">
        <v>1281.13668329348</v>
      </c>
      <c r="Q26" s="1499" t="n">
        <v>1339.00069200977</v>
      </c>
      <c r="R26" s="1499" t="n">
        <v>1407.11274042125</v>
      </c>
      <c r="S26" s="1499" t="n">
        <v>1483.78064060588</v>
      </c>
      <c r="T26" s="1499" t="n">
        <v>1589.44410409468</v>
      </c>
      <c r="U26" s="1499" t="n">
        <v>1612.90948923371</v>
      </c>
      <c r="V26" s="1499" t="n">
        <v>1709.76902211005</v>
      </c>
      <c r="W26" s="1499" t="n">
        <v>1770.10021780316</v>
      </c>
      <c r="X26" s="1499" t="n">
        <v>1835.8022700157</v>
      </c>
      <c r="Y26" s="1499" t="n">
        <v>1893.40162503438</v>
      </c>
      <c r="Z26" s="1499" t="n">
        <v>1939.90349922324</v>
      </c>
      <c r="AA26" s="1499" t="n">
        <v>1987.25875758455</v>
      </c>
      <c r="AB26" s="1499" t="n">
        <v>2040.83875136806</v>
      </c>
      <c r="AC26" s="1499" t="n">
        <v>2050.04993054043</v>
      </c>
      <c r="AD26" s="1499" t="n">
        <v>2054.18935890282</v>
      </c>
      <c r="AE26" s="1499" t="n">
        <v>2103.63852496458</v>
      </c>
      <c r="AF26" s="1499" t="n">
        <v>2025.26580643966</v>
      </c>
    </row>
    <row r="27" s="123" customFormat="true" ht="12.2" hidden="false" customHeight="true" outlineLevel="0" collapsed="false"/>
    <row r="28" s="715" customFormat="true" ht="13.15" hidden="false" customHeight="true" outlineLevel="0" collapsed="false">
      <c r="B28" s="1500"/>
      <c r="C28" s="1500"/>
      <c r="D28" s="1500"/>
      <c r="E28" s="1500"/>
      <c r="F28" s="1500"/>
      <c r="G28" s="1500"/>
      <c r="H28" s="1500"/>
      <c r="I28" s="1500"/>
      <c r="J28" s="1500"/>
      <c r="K28" s="1500"/>
      <c r="L28" s="1500"/>
      <c r="M28" s="1500"/>
      <c r="N28" s="1500"/>
      <c r="O28" s="1500"/>
      <c r="P28" s="1500"/>
      <c r="Q28" s="1500"/>
      <c r="R28" s="1500"/>
      <c r="S28" s="1500"/>
      <c r="T28" s="1500"/>
      <c r="U28" s="1500"/>
      <c r="V28" s="1500"/>
      <c r="W28" s="1500"/>
      <c r="X28" s="1500"/>
      <c r="Y28" s="1500"/>
      <c r="Z28" s="1500"/>
      <c r="AA28" s="1500"/>
      <c r="AB28" s="1500"/>
      <c r="AC28" s="1500"/>
      <c r="AD28" s="1500"/>
    </row>
    <row r="29" s="715" customFormat="true" ht="13.15" hidden="false" customHeight="true" outlineLevel="0" collapsed="false">
      <c r="A29" s="715" t="s">
        <v>633</v>
      </c>
      <c r="B29" s="1501"/>
      <c r="C29" s="1501"/>
      <c r="D29" s="1501"/>
      <c r="E29" s="1501"/>
      <c r="F29" s="1501"/>
      <c r="G29" s="1501"/>
      <c r="H29" s="1501"/>
      <c r="I29" s="1501"/>
      <c r="J29" s="1501"/>
      <c r="K29" s="1501"/>
      <c r="L29" s="1501"/>
      <c r="M29" s="1501"/>
      <c r="N29" s="1501"/>
      <c r="O29" s="1501"/>
      <c r="P29" s="1501"/>
      <c r="Q29" s="1501"/>
      <c r="R29" s="1501"/>
      <c r="S29" s="1501"/>
      <c r="T29" s="1501"/>
      <c r="U29" s="1501"/>
      <c r="V29" s="1501"/>
      <c r="W29" s="1501"/>
      <c r="X29" s="1501"/>
      <c r="Y29" s="1501"/>
      <c r="Z29" s="1501"/>
      <c r="AA29" s="1501"/>
    </row>
    <row r="30" s="715" customFormat="true" ht="13.15" hidden="false" customHeight="true" outlineLevel="0" collapsed="false">
      <c r="A30" s="1502"/>
      <c r="B30" s="1503"/>
      <c r="C30" s="1503"/>
      <c r="D30" s="1503"/>
      <c r="E30" s="1504"/>
      <c r="F30" s="1505"/>
      <c r="G30" s="1504"/>
      <c r="H30" s="1506"/>
      <c r="I30" s="1507"/>
    </row>
    <row r="31" s="1511" customFormat="true" ht="13.15" hidden="false" customHeight="true" outlineLevel="0" collapsed="false">
      <c r="A31" s="1508"/>
      <c r="B31" s="1509"/>
      <c r="C31" s="1510"/>
      <c r="D31" s="1510"/>
      <c r="F31" s="1512"/>
    </row>
    <row r="32" customFormat="false" ht="11.85" hidden="false" customHeight="true" outlineLevel="0" collapsed="false"/>
    <row r="33" customFormat="false" ht="11.85" hidden="false" customHeight="true" outlineLevel="0" collapsed="false"/>
    <row r="34" customFormat="false" ht="11.85" hidden="false" customHeight="true" outlineLevel="0" collapsed="false"/>
    <row r="35" customFormat="false" ht="11.85" hidden="false" customHeight="true" outlineLevel="0" collapsed="false"/>
    <row r="36" customFormat="false" ht="12.2" hidden="false" customHeight="true" outlineLevel="0" collapsed="false"/>
    <row r="37" customFormat="false" ht="12.2" hidden="false" customHeight="true" outlineLevel="0" collapsed="false"/>
    <row r="50" customFormat="false" ht="15.75" hidden="false" customHeight="false" outlineLevel="0" collapsed="false">
      <c r="B50" s="1513"/>
      <c r="C50" s="1513"/>
      <c r="D50" s="1513"/>
      <c r="E50" s="1513"/>
      <c r="F50" s="1513"/>
      <c r="G50" s="1513"/>
      <c r="H50" s="1513"/>
      <c r="I50" s="1513"/>
      <c r="J50" s="1513"/>
      <c r="K50" s="1513"/>
      <c r="L50" s="1513"/>
      <c r="M50" s="1513"/>
      <c r="N50" s="1513"/>
      <c r="O50" s="1513"/>
      <c r="P50" s="1513"/>
      <c r="Q50" s="1513"/>
      <c r="R50" s="1513"/>
      <c r="S50" s="1513"/>
      <c r="T50" s="1513"/>
      <c r="U50" s="1513"/>
      <c r="V50" s="1513"/>
      <c r="W50" s="1513"/>
      <c r="X50" s="1513"/>
      <c r="Y50" s="1513"/>
      <c r="Z50" s="1513"/>
      <c r="AA50" s="1513"/>
      <c r="AB50" s="1513"/>
      <c r="AC50" s="1513"/>
      <c r="AD50" s="1513"/>
      <c r="AE50" s="1513"/>
    </row>
    <row r="51" customFormat="false" ht="15.75" hidden="false" customHeight="false" outlineLevel="0" collapsed="false">
      <c r="B51" s="1513"/>
      <c r="C51" s="1513"/>
      <c r="D51" s="1513"/>
      <c r="E51" s="1513"/>
      <c r="F51" s="1513"/>
      <c r="G51" s="1513"/>
      <c r="H51" s="1513"/>
      <c r="I51" s="1513"/>
      <c r="J51" s="1513"/>
      <c r="K51" s="1513"/>
      <c r="L51" s="1513"/>
      <c r="M51" s="1513"/>
      <c r="N51" s="1513"/>
      <c r="O51" s="1513"/>
      <c r="P51" s="1513"/>
      <c r="Q51" s="1513"/>
      <c r="R51" s="1513"/>
      <c r="S51" s="1513"/>
      <c r="T51" s="1513"/>
      <c r="U51" s="1513"/>
      <c r="V51" s="1513"/>
      <c r="W51" s="1513"/>
      <c r="X51" s="1513"/>
      <c r="Y51" s="1513"/>
      <c r="Z51" s="1513"/>
      <c r="AA51" s="1513"/>
      <c r="AB51" s="1513"/>
      <c r="AC51" s="1513"/>
      <c r="AD51" s="1513"/>
      <c r="AE51" s="1513"/>
    </row>
    <row r="52" customFormat="false" ht="15.75" hidden="false" customHeight="false" outlineLevel="0" collapsed="false">
      <c r="B52" s="1513"/>
      <c r="C52" s="1513"/>
      <c r="D52" s="1513"/>
      <c r="E52" s="1513"/>
      <c r="F52" s="1513"/>
      <c r="G52" s="1513"/>
      <c r="H52" s="1513"/>
      <c r="I52" s="1513"/>
      <c r="J52" s="1513"/>
      <c r="K52" s="1513"/>
      <c r="L52" s="1513"/>
      <c r="M52" s="1513"/>
      <c r="N52" s="1513"/>
      <c r="O52" s="1513"/>
      <c r="P52" s="1513"/>
      <c r="Q52" s="1513"/>
      <c r="R52" s="1513"/>
      <c r="S52" s="1513"/>
      <c r="T52" s="1513"/>
      <c r="U52" s="1513"/>
      <c r="V52" s="1513"/>
      <c r="W52" s="1513"/>
      <c r="X52" s="1513"/>
      <c r="Y52" s="1513"/>
      <c r="Z52" s="1513"/>
      <c r="AA52" s="1513"/>
      <c r="AB52" s="1513"/>
      <c r="AC52" s="1513"/>
      <c r="AD52" s="1513"/>
      <c r="AE52" s="1513"/>
    </row>
    <row r="53" customFormat="false" ht="15.75" hidden="false" customHeight="false" outlineLevel="0" collapsed="false">
      <c r="B53" s="1513"/>
      <c r="C53" s="1513"/>
      <c r="D53" s="1513"/>
      <c r="E53" s="1513"/>
      <c r="F53" s="1513"/>
      <c r="G53" s="1513"/>
      <c r="H53" s="1513"/>
      <c r="I53" s="1513"/>
      <c r="J53" s="1513"/>
      <c r="K53" s="1513"/>
      <c r="L53" s="1513"/>
      <c r="M53" s="1513"/>
      <c r="N53" s="1513"/>
      <c r="O53" s="1513"/>
      <c r="P53" s="1513"/>
      <c r="Q53" s="1513"/>
      <c r="R53" s="1513"/>
      <c r="S53" s="1513"/>
      <c r="T53" s="1513"/>
      <c r="U53" s="1513"/>
      <c r="V53" s="1513"/>
      <c r="W53" s="1513"/>
      <c r="X53" s="1513"/>
      <c r="Y53" s="1513"/>
      <c r="Z53" s="1513"/>
      <c r="AA53" s="1513"/>
      <c r="AB53" s="1513"/>
      <c r="AC53" s="1513"/>
      <c r="AD53" s="1513"/>
      <c r="AE53" s="1513"/>
    </row>
    <row r="54" customFormat="false" ht="15.75" hidden="false" customHeight="false" outlineLevel="0" collapsed="false">
      <c r="B54" s="1513"/>
      <c r="C54" s="1513"/>
      <c r="D54" s="1513"/>
      <c r="E54" s="1513"/>
      <c r="F54" s="1513"/>
      <c r="G54" s="1513"/>
      <c r="H54" s="1513"/>
      <c r="I54" s="1513"/>
      <c r="J54" s="1513"/>
      <c r="K54" s="1513"/>
      <c r="L54" s="1513"/>
      <c r="M54" s="1513"/>
      <c r="N54" s="1513"/>
      <c r="O54" s="1513"/>
      <c r="P54" s="1513"/>
      <c r="Q54" s="1513"/>
      <c r="R54" s="1513"/>
      <c r="S54" s="1513"/>
      <c r="T54" s="1513"/>
      <c r="U54" s="1513"/>
      <c r="V54" s="1513"/>
      <c r="W54" s="1513"/>
      <c r="X54" s="1513"/>
      <c r="Y54" s="1513"/>
      <c r="Z54" s="1513"/>
      <c r="AA54" s="1513"/>
      <c r="AB54" s="1513"/>
      <c r="AC54" s="1513"/>
      <c r="AD54" s="1513"/>
      <c r="AE54" s="1513"/>
    </row>
    <row r="55" customFormat="false" ht="15.75" hidden="false" customHeight="false" outlineLevel="0" collapsed="false">
      <c r="B55" s="1513"/>
      <c r="C55" s="1513"/>
      <c r="D55" s="1513"/>
      <c r="E55" s="1513"/>
      <c r="F55" s="1513"/>
      <c r="G55" s="1513"/>
      <c r="H55" s="1513"/>
      <c r="I55" s="1513"/>
      <c r="J55" s="1513"/>
      <c r="K55" s="1513"/>
      <c r="L55" s="1513"/>
      <c r="M55" s="1513"/>
      <c r="N55" s="1513"/>
      <c r="O55" s="1513"/>
      <c r="P55" s="1513"/>
      <c r="Q55" s="1513"/>
      <c r="R55" s="1513"/>
      <c r="S55" s="1513"/>
      <c r="T55" s="1513"/>
      <c r="U55" s="1513"/>
      <c r="V55" s="1513"/>
      <c r="W55" s="1513"/>
      <c r="X55" s="1513"/>
      <c r="Y55" s="1513"/>
      <c r="Z55" s="1513"/>
      <c r="AA55" s="1513"/>
      <c r="AB55" s="1513"/>
      <c r="AC55" s="1513"/>
      <c r="AD55" s="1513"/>
      <c r="AE55" s="1513"/>
    </row>
    <row r="56" customFormat="false" ht="15.75" hidden="false" customHeight="false" outlineLevel="0" collapsed="false">
      <c r="B56" s="1513"/>
      <c r="C56" s="1513"/>
      <c r="D56" s="1513"/>
      <c r="E56" s="1513"/>
      <c r="F56" s="1513"/>
      <c r="G56" s="1513"/>
      <c r="H56" s="1513"/>
      <c r="I56" s="1513"/>
      <c r="J56" s="1513"/>
      <c r="K56" s="1513"/>
      <c r="L56" s="1513"/>
      <c r="M56" s="1513"/>
      <c r="N56" s="1513"/>
      <c r="O56" s="1513"/>
      <c r="P56" s="1513"/>
      <c r="Q56" s="1513"/>
      <c r="R56" s="1513"/>
      <c r="S56" s="1513"/>
      <c r="T56" s="1513"/>
      <c r="U56" s="1513"/>
      <c r="V56" s="1513"/>
      <c r="W56" s="1513"/>
      <c r="X56" s="1513"/>
      <c r="Y56" s="1513"/>
      <c r="Z56" s="1513"/>
      <c r="AA56" s="1513"/>
      <c r="AB56" s="1513"/>
      <c r="AC56" s="1513"/>
      <c r="AD56" s="1513"/>
      <c r="AE56" s="1513"/>
    </row>
    <row r="57" customFormat="false" ht="15.75" hidden="false" customHeight="false" outlineLevel="0" collapsed="false">
      <c r="B57" s="1513"/>
      <c r="C57" s="1513"/>
      <c r="D57" s="1513"/>
      <c r="E57" s="1513"/>
      <c r="F57" s="1513"/>
      <c r="G57" s="1513"/>
      <c r="H57" s="1513"/>
      <c r="I57" s="1513"/>
      <c r="J57" s="1513"/>
      <c r="K57" s="1513"/>
      <c r="L57" s="1513"/>
      <c r="M57" s="1513"/>
      <c r="N57" s="1513"/>
      <c r="O57" s="1513"/>
      <c r="P57" s="1513"/>
      <c r="Q57" s="1513"/>
      <c r="R57" s="1513"/>
      <c r="S57" s="1513"/>
      <c r="T57" s="1513"/>
      <c r="U57" s="1513"/>
      <c r="V57" s="1513"/>
      <c r="W57" s="1513"/>
      <c r="X57" s="1513"/>
      <c r="Y57" s="1513"/>
      <c r="Z57" s="1513"/>
      <c r="AA57" s="1513"/>
      <c r="AB57" s="1513"/>
      <c r="AC57" s="1513"/>
      <c r="AD57" s="1513"/>
      <c r="AE57" s="1513"/>
    </row>
    <row r="58" customFormat="false" ht="15.75" hidden="false" customHeight="false" outlineLevel="0" collapsed="false">
      <c r="B58" s="1513"/>
      <c r="C58" s="1513"/>
      <c r="D58" s="1513"/>
      <c r="E58" s="1513"/>
      <c r="F58" s="1513"/>
      <c r="G58" s="1513"/>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row>
    <row r="59" customFormat="false" ht="15.75" hidden="false" customHeight="false" outlineLevel="0" collapsed="false">
      <c r="B59" s="1513"/>
      <c r="C59" s="1513"/>
      <c r="D59" s="1513"/>
      <c r="E59" s="1513"/>
      <c r="F59" s="1513"/>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row>
    <row r="60" customFormat="false" ht="15.75" hidden="false" customHeight="false" outlineLevel="0" collapsed="false">
      <c r="B60" s="1513"/>
      <c r="C60" s="1513"/>
      <c r="D60" s="1513"/>
      <c r="E60" s="1513"/>
      <c r="F60" s="1513"/>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row>
    <row r="61" customFormat="false" ht="15.75" hidden="false" customHeight="false" outlineLevel="0" collapsed="false">
      <c r="B61" s="1513"/>
      <c r="C61" s="1513"/>
      <c r="D61" s="1513"/>
      <c r="E61" s="1513"/>
      <c r="F61" s="1513"/>
      <c r="G61" s="1513"/>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row>
    <row r="62" customFormat="false" ht="15.75" hidden="false" customHeight="false" outlineLevel="0" collapsed="false">
      <c r="B62" s="1513"/>
      <c r="C62" s="1513"/>
      <c r="D62" s="1513"/>
      <c r="E62" s="1513"/>
      <c r="F62" s="1513"/>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row>
    <row r="63" customFormat="false" ht="15.75" hidden="false" customHeight="false" outlineLevel="0" collapsed="false">
      <c r="B63" s="1513"/>
      <c r="C63" s="1513"/>
      <c r="D63" s="1513"/>
      <c r="E63" s="1513"/>
      <c r="F63" s="151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row>
    <row r="64" customFormat="false" ht="15.75" hidden="false" customHeight="false" outlineLevel="0" collapsed="false">
      <c r="B64" s="1513"/>
      <c r="C64" s="1513"/>
      <c r="D64" s="1513"/>
      <c r="E64" s="1513"/>
      <c r="F64" s="1513"/>
      <c r="G64" s="1513"/>
      <c r="H64" s="1513"/>
      <c r="I64" s="1513"/>
      <c r="J64" s="1513"/>
      <c r="K64" s="1513"/>
      <c r="L64" s="1513"/>
      <c r="M64" s="1513"/>
      <c r="N64" s="1513"/>
      <c r="O64" s="1513"/>
      <c r="P64" s="1513"/>
      <c r="Q64" s="1513"/>
      <c r="R64" s="1513"/>
      <c r="S64" s="1513"/>
      <c r="T64" s="1513"/>
      <c r="U64" s="1513"/>
      <c r="V64" s="1513"/>
      <c r="W64" s="1513"/>
      <c r="X64" s="1513"/>
      <c r="Y64" s="1513"/>
      <c r="Z64" s="1513"/>
      <c r="AA64" s="1513"/>
      <c r="AB64" s="1513"/>
      <c r="AC64" s="1513"/>
      <c r="AD64" s="1513"/>
      <c r="AE64" s="1513"/>
    </row>
    <row r="65" customFormat="false" ht="15.75" hidden="false" customHeight="false" outlineLevel="0" collapsed="false">
      <c r="B65" s="1513"/>
      <c r="C65" s="1513"/>
      <c r="D65" s="1513"/>
      <c r="E65" s="1513"/>
      <c r="F65" s="1513"/>
      <c r="G65" s="1513"/>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row>
    <row r="66" customFormat="false" ht="15.75" hidden="false" customHeight="false" outlineLevel="0" collapsed="false">
      <c r="B66" s="1513"/>
      <c r="C66" s="1513"/>
      <c r="D66" s="1513"/>
      <c r="E66" s="1513"/>
      <c r="F66" s="1513"/>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row>
    <row r="67" customFormat="false" ht="15.75" hidden="false" customHeight="false" outlineLevel="0" collapsed="false">
      <c r="B67" s="1513"/>
      <c r="C67" s="1513"/>
      <c r="D67" s="1513"/>
      <c r="E67" s="1513"/>
      <c r="F67" s="1513"/>
      <c r="G67" s="1513"/>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row>
    <row r="68" customFormat="false" ht="15.75" hidden="false" customHeight="false" outlineLevel="0" collapsed="false">
      <c r="B68" s="1513"/>
      <c r="C68" s="1513"/>
      <c r="D68" s="1513"/>
      <c r="E68" s="1513"/>
      <c r="F68" s="1513"/>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row>
    <row r="69" customFormat="false" ht="15.75" hidden="false" customHeight="false" outlineLevel="0" collapsed="false">
      <c r="B69" s="1513"/>
      <c r="C69" s="1513"/>
      <c r="D69" s="1513"/>
      <c r="E69" s="1513"/>
      <c r="F69" s="1513"/>
      <c r="G69" s="1513"/>
      <c r="H69" s="1513"/>
      <c r="I69" s="1513"/>
      <c r="J69" s="1513"/>
      <c r="K69" s="1513"/>
      <c r="L69" s="1513"/>
      <c r="M69" s="1513"/>
      <c r="N69" s="1513"/>
      <c r="O69" s="1513"/>
      <c r="P69" s="1513"/>
      <c r="Q69" s="1513"/>
      <c r="R69" s="1513"/>
      <c r="S69" s="1513"/>
      <c r="T69" s="1513"/>
      <c r="U69" s="1513"/>
      <c r="V69" s="1513"/>
      <c r="W69" s="1513"/>
      <c r="X69" s="1513"/>
      <c r="Y69" s="1513"/>
      <c r="Z69" s="1513"/>
      <c r="AA69" s="1513"/>
      <c r="AB69" s="1513"/>
      <c r="AC69" s="1513"/>
      <c r="AD69" s="1513"/>
      <c r="AE69" s="1513"/>
    </row>
    <row r="70" customFormat="false" ht="15.75" hidden="false" customHeight="false" outlineLevel="0" collapsed="false">
      <c r="B70" s="1513"/>
      <c r="C70" s="1513"/>
      <c r="D70" s="1513"/>
      <c r="E70" s="1513"/>
      <c r="F70" s="1513"/>
      <c r="G70" s="1513"/>
      <c r="H70" s="1513"/>
      <c r="I70" s="1513"/>
      <c r="J70" s="1513"/>
      <c r="K70" s="1513"/>
      <c r="L70" s="1513"/>
      <c r="M70" s="1513"/>
      <c r="N70" s="1513"/>
      <c r="O70" s="1513"/>
      <c r="P70" s="1513"/>
      <c r="Q70" s="1513"/>
      <c r="R70" s="1513"/>
      <c r="S70" s="1513"/>
      <c r="T70" s="1513"/>
      <c r="U70" s="1513"/>
      <c r="V70" s="1513"/>
      <c r="W70" s="1513"/>
      <c r="X70" s="1513"/>
      <c r="Y70" s="1513"/>
      <c r="Z70" s="1513"/>
      <c r="AA70" s="1513"/>
      <c r="AB70" s="1513"/>
      <c r="AC70" s="1513"/>
      <c r="AD70" s="1513"/>
      <c r="AE70" s="1513"/>
    </row>
    <row r="71" customFormat="false" ht="15.75" hidden="false" customHeight="false" outlineLevel="0" collapsed="false">
      <c r="B71" s="1513"/>
      <c r="C71" s="1513"/>
      <c r="D71" s="1513"/>
      <c r="E71" s="1513"/>
      <c r="F71" s="1513"/>
      <c r="G71" s="1513"/>
      <c r="H71" s="1513"/>
      <c r="I71" s="1513"/>
      <c r="J71" s="1513"/>
      <c r="K71" s="1513"/>
      <c r="L71" s="1513"/>
      <c r="M71" s="1513"/>
      <c r="N71" s="1513"/>
      <c r="O71" s="1513"/>
      <c r="P71" s="1513"/>
      <c r="Q71" s="1513"/>
      <c r="R71" s="1513"/>
      <c r="S71" s="1513"/>
      <c r="T71" s="1513"/>
      <c r="U71" s="1513"/>
      <c r="V71" s="1513"/>
      <c r="W71" s="1513"/>
      <c r="X71" s="1513"/>
      <c r="Y71" s="1513"/>
      <c r="Z71" s="1513"/>
      <c r="AA71" s="1513"/>
      <c r="AB71" s="1513"/>
      <c r="AC71" s="1513"/>
      <c r="AD71" s="1513"/>
      <c r="AE71" s="1513"/>
    </row>
    <row r="72" customFormat="false" ht="15.75" hidden="false" customHeight="false" outlineLevel="0" collapsed="false">
      <c r="O72" s="1513"/>
      <c r="P72" s="1513"/>
      <c r="Q72" s="1513"/>
      <c r="R72" s="1513"/>
      <c r="S72" s="1513"/>
      <c r="T72" s="1513"/>
      <c r="U72" s="1513"/>
      <c r="V72" s="1513"/>
      <c r="W72" s="1513"/>
      <c r="X72" s="1513"/>
      <c r="Y72" s="1513"/>
      <c r="Z72" s="1513"/>
      <c r="AA72" s="1513"/>
      <c r="AB72" s="1513"/>
      <c r="AC72" s="1513"/>
      <c r="AD72" s="1513"/>
      <c r="AE72" s="1513"/>
    </row>
    <row r="73" customFormat="false" ht="15.75" hidden="false" customHeight="false" outlineLevel="0" collapsed="false">
      <c r="O73" s="1513"/>
      <c r="P73" s="1513"/>
      <c r="Q73" s="1513"/>
      <c r="R73" s="1513"/>
      <c r="S73" s="1513"/>
      <c r="T73" s="1513"/>
      <c r="U73" s="1513"/>
      <c r="V73" s="1513"/>
      <c r="W73" s="1513"/>
      <c r="X73" s="1513"/>
      <c r="Y73" s="1513"/>
      <c r="Z73" s="1513"/>
      <c r="AA73" s="1513"/>
      <c r="AB73" s="1513"/>
      <c r="AC73" s="1513"/>
      <c r="AD73" s="1513"/>
      <c r="AE73" s="1513"/>
    </row>
    <row r="74" customFormat="false" ht="15.75" hidden="false" customHeight="false" outlineLevel="0" collapsed="false">
      <c r="O74" s="1513"/>
      <c r="P74" s="1513"/>
      <c r="Q74" s="1513"/>
      <c r="R74" s="1513"/>
      <c r="S74" s="1513"/>
      <c r="T74" s="1513"/>
      <c r="U74" s="1513"/>
      <c r="V74" s="1513"/>
      <c r="W74" s="1513"/>
      <c r="X74" s="1513"/>
      <c r="Y74" s="1513"/>
      <c r="Z74" s="1513"/>
      <c r="AA74" s="1513"/>
      <c r="AB74" s="1513"/>
      <c r="AC74" s="1513"/>
      <c r="AD74" s="1513"/>
      <c r="AE74" s="1513"/>
    </row>
    <row r="75" customFormat="false" ht="15.75" hidden="false" customHeight="false" outlineLevel="0" collapsed="false">
      <c r="O75" s="1513"/>
      <c r="P75" s="1513"/>
      <c r="Q75" s="1513"/>
      <c r="R75" s="1513"/>
      <c r="S75" s="1513"/>
      <c r="T75" s="1513"/>
      <c r="U75" s="1513"/>
      <c r="V75" s="1513"/>
      <c r="W75" s="1513"/>
      <c r="X75" s="1513"/>
      <c r="Y75" s="1513"/>
      <c r="Z75" s="1513"/>
      <c r="AA75" s="1513"/>
      <c r="AB75" s="1513"/>
      <c r="AC75" s="1513"/>
      <c r="AD75" s="1513"/>
      <c r="AE75" s="1513"/>
    </row>
    <row r="76" customFormat="false" ht="15.75" hidden="false" customHeight="false" outlineLevel="0" collapsed="false">
      <c r="O76" s="1513"/>
      <c r="P76" s="1513"/>
      <c r="Q76" s="1513"/>
      <c r="R76" s="1513"/>
      <c r="S76" s="1513"/>
      <c r="T76" s="1513"/>
      <c r="U76" s="1513"/>
      <c r="V76" s="1513"/>
      <c r="W76" s="1513"/>
      <c r="X76" s="1513"/>
      <c r="Y76" s="1513"/>
      <c r="Z76" s="1513"/>
      <c r="AA76" s="1513"/>
      <c r="AB76" s="1513"/>
      <c r="AC76" s="1513"/>
      <c r="AD76" s="1513"/>
      <c r="AE76" s="1513"/>
    </row>
    <row r="77" customFormat="false" ht="15.75" hidden="false" customHeight="false" outlineLevel="0" collapsed="false">
      <c r="O77" s="1513"/>
      <c r="P77" s="1513"/>
      <c r="Q77" s="1513"/>
      <c r="R77" s="1513"/>
      <c r="S77" s="1513"/>
      <c r="T77" s="1513"/>
      <c r="U77" s="1513"/>
      <c r="V77" s="1513"/>
      <c r="W77" s="1513"/>
      <c r="X77" s="1513"/>
      <c r="Y77" s="1513"/>
      <c r="Z77" s="1513"/>
      <c r="AA77" s="1513"/>
      <c r="AB77" s="1513"/>
      <c r="AC77" s="1513"/>
      <c r="AD77" s="1513"/>
      <c r="AE77" s="1513"/>
    </row>
    <row r="78" customFormat="false" ht="15.75" hidden="false" customHeight="false" outlineLevel="0" collapsed="false">
      <c r="O78" s="1513"/>
      <c r="P78" s="1513"/>
      <c r="Q78" s="1513"/>
      <c r="R78" s="1513"/>
      <c r="S78" s="1513"/>
      <c r="T78" s="1513"/>
      <c r="U78" s="1513"/>
      <c r="V78" s="1513"/>
      <c r="W78" s="1513"/>
      <c r="X78" s="1513"/>
      <c r="Y78" s="1513"/>
      <c r="Z78" s="1513"/>
      <c r="AA78" s="1513"/>
      <c r="AB78" s="1513"/>
      <c r="AC78" s="1513"/>
      <c r="AD78" s="1513"/>
      <c r="AE78" s="1513"/>
    </row>
  </sheetData>
  <mergeCells count="5">
    <mergeCell ref="B2:AC2"/>
    <mergeCell ref="AE2:AF2"/>
    <mergeCell ref="B3:AC3"/>
    <mergeCell ref="AE3:AF3"/>
    <mergeCell ref="AE4:AF4"/>
  </mergeCells>
  <printOptions headings="false" gridLines="false" gridLinesSet="true" horizontalCentered="true" verticalCentered="true"/>
  <pageMargins left="0.25" right="0.35" top="0.55" bottom="0.54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&amp;C </oddHeader>
    <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F4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7" topLeftCell="B8" activePane="bottomRight" state="frozen"/>
      <selection pane="topLeft" activeCell="A1" activeCellId="0" sqref="A1"/>
      <selection pane="topRight" activeCell="B1" activeCellId="0" sqref="B1"/>
      <selection pane="bottomLeft" activeCell="A8" activeCellId="0" sqref="A8"/>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427" width="24.62"/>
    <col collapsed="false" customWidth="true" hidden="false" outlineLevel="0" max="25" min="2" style="427" width="7.75"/>
    <col collapsed="false" customWidth="false" hidden="false" outlineLevel="0" max="1024" min="26" style="427" width="9"/>
  </cols>
  <sheetData>
    <row r="1" customFormat="false" ht="4.7" hidden="false" customHeight="true" outlineLevel="0" collapsed="false">
      <c r="A1" s="1427"/>
      <c r="B1" s="1514"/>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515"/>
      <c r="AD1" s="1004"/>
      <c r="AE1" s="739"/>
      <c r="AF1" s="740"/>
    </row>
    <row r="2" customFormat="false" ht="18" hidden="false" customHeight="true" outlineLevel="0" collapsed="false">
      <c r="A2" s="101"/>
      <c r="B2" s="1516" t="s">
        <v>30</v>
      </c>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01" t="s">
        <v>75</v>
      </c>
      <c r="AE2" s="101"/>
      <c r="AF2" s="101"/>
    </row>
    <row r="3" customFormat="false" ht="18" hidden="false" customHeight="true" outlineLevel="0" collapsed="false">
      <c r="A3" s="101"/>
      <c r="B3" s="1517"/>
      <c r="C3" s="1518"/>
      <c r="D3" s="1518"/>
      <c r="E3" s="1518"/>
      <c r="F3" s="1518"/>
      <c r="G3" s="1518"/>
      <c r="H3" s="1519"/>
      <c r="I3" s="1520"/>
      <c r="J3" s="1520"/>
      <c r="K3" s="1520"/>
      <c r="L3" s="1520"/>
      <c r="M3" s="1520"/>
      <c r="N3" s="1520"/>
      <c r="O3" s="1520"/>
      <c r="P3" s="1520"/>
      <c r="Q3" s="1520"/>
      <c r="R3" s="1520"/>
      <c r="S3" s="1520"/>
      <c r="T3" s="1520"/>
      <c r="U3" s="1520"/>
      <c r="V3" s="1520"/>
      <c r="W3" s="1520"/>
      <c r="X3" s="1520"/>
      <c r="Y3" s="1520"/>
      <c r="Z3" s="1520"/>
      <c r="AA3" s="1520"/>
      <c r="AB3" s="1520"/>
      <c r="AC3" s="1520"/>
      <c r="AD3" s="101" t="s">
        <v>634</v>
      </c>
      <c r="AE3" s="101"/>
      <c r="AF3" s="101"/>
    </row>
    <row r="4" customFormat="false" ht="18" hidden="false" customHeight="true" outlineLevel="0" collapsed="false">
      <c r="A4" s="101"/>
      <c r="B4" s="1521" t="s">
        <v>276</v>
      </c>
      <c r="C4" s="1521"/>
      <c r="D4" s="1521"/>
      <c r="E4" s="1521"/>
      <c r="F4" s="1521"/>
      <c r="G4" s="1521"/>
      <c r="H4" s="1521"/>
      <c r="I4" s="1521"/>
      <c r="J4" s="1521"/>
      <c r="K4" s="1521"/>
      <c r="L4" s="1521"/>
      <c r="M4" s="1521"/>
      <c r="N4" s="1521"/>
      <c r="O4" s="1521"/>
      <c r="P4" s="1521"/>
      <c r="Q4" s="1521"/>
      <c r="R4" s="1521"/>
      <c r="S4" s="1521"/>
      <c r="T4" s="1521"/>
      <c r="U4" s="1521"/>
      <c r="V4" s="1521"/>
      <c r="W4" s="1521"/>
      <c r="X4" s="1521"/>
      <c r="Y4" s="1521"/>
      <c r="Z4" s="1521"/>
      <c r="AA4" s="1521"/>
      <c r="AB4" s="1521"/>
      <c r="AC4" s="1521"/>
      <c r="AD4" s="105" t="s">
        <v>635</v>
      </c>
      <c r="AE4" s="105"/>
      <c r="AF4" s="105"/>
    </row>
    <row r="5" customFormat="false" ht="4.7" hidden="false" customHeight="true" outlineLevel="0" collapsed="false">
      <c r="A5" s="625"/>
      <c r="B5" s="1522"/>
      <c r="C5" s="1522"/>
      <c r="D5" s="1522"/>
      <c r="E5" s="1522"/>
      <c r="F5" s="1522"/>
      <c r="G5" s="1522"/>
      <c r="H5" s="1522"/>
      <c r="I5" s="1523"/>
      <c r="J5" s="1523"/>
      <c r="K5" s="1523"/>
      <c r="L5" s="1523"/>
      <c r="M5" s="1523"/>
      <c r="N5" s="1523"/>
      <c r="O5" s="1523"/>
      <c r="P5" s="1523"/>
      <c r="Q5" s="1523"/>
      <c r="R5" s="1523"/>
      <c r="S5" s="1523"/>
      <c r="T5" s="1523"/>
      <c r="U5" s="1523"/>
      <c r="V5" s="1523"/>
      <c r="W5" s="1523"/>
      <c r="X5" s="1523"/>
      <c r="Y5" s="1523"/>
      <c r="Z5" s="1523"/>
      <c r="AA5" s="1523"/>
      <c r="AB5" s="1523"/>
      <c r="AC5" s="1523"/>
      <c r="AD5" s="1432"/>
      <c r="AE5" s="1014"/>
      <c r="AF5" s="1015"/>
    </row>
    <row r="6" customFormat="false" ht="8.1" hidden="false" customHeight="true" outlineLevel="0" collapsed="false">
      <c r="A6" s="1524"/>
    </row>
    <row r="7" customFormat="false" ht="14.45" hidden="false" customHeight="true" outlineLevel="0" collapsed="false">
      <c r="A7" s="407" t="s">
        <v>636</v>
      </c>
      <c r="B7" s="407"/>
      <c r="C7" s="407"/>
      <c r="D7" s="407"/>
      <c r="E7" s="407"/>
      <c r="F7" s="407"/>
      <c r="G7" s="407"/>
      <c r="H7" s="407"/>
      <c r="I7" s="407"/>
      <c r="J7" s="407"/>
      <c r="K7" s="407"/>
      <c r="L7" s="407"/>
      <c r="M7" s="407"/>
      <c r="N7" s="407"/>
      <c r="O7" s="407"/>
      <c r="P7" s="407"/>
      <c r="Q7" s="407"/>
      <c r="R7" s="407"/>
      <c r="S7" s="407"/>
    </row>
    <row r="8" customFormat="false" ht="14.45" hidden="false" customHeight="true" outlineLevel="0" collapsed="false">
      <c r="A8" s="441"/>
      <c r="B8" s="243" t="n">
        <v>1990</v>
      </c>
      <c r="C8" s="243" t="s">
        <v>301</v>
      </c>
      <c r="D8" s="243" t="n">
        <v>1992</v>
      </c>
      <c r="E8" s="243" t="n">
        <v>1993</v>
      </c>
      <c r="F8" s="243" t="n">
        <v>1994</v>
      </c>
      <c r="G8" s="1197" t="n">
        <v>1995</v>
      </c>
      <c r="H8" s="1197" t="n">
        <v>1996</v>
      </c>
      <c r="I8" s="1197" t="n">
        <v>1997</v>
      </c>
      <c r="J8" s="1197" t="n">
        <v>1998</v>
      </c>
      <c r="K8" s="243" t="n">
        <v>1999</v>
      </c>
      <c r="L8" s="245" t="n">
        <v>2000</v>
      </c>
      <c r="M8" s="243" t="n">
        <v>2001</v>
      </c>
      <c r="N8" s="243" t="n">
        <v>2002</v>
      </c>
      <c r="O8" s="243" t="n">
        <v>2003</v>
      </c>
      <c r="P8" s="243" t="n">
        <v>2004</v>
      </c>
      <c r="Q8" s="243" t="n">
        <v>2005</v>
      </c>
      <c r="R8" s="243" t="n">
        <v>2006</v>
      </c>
      <c r="S8" s="243" t="n">
        <v>2007</v>
      </c>
      <c r="T8" s="243" t="n">
        <v>2008</v>
      </c>
      <c r="U8" s="243" t="n">
        <v>2009</v>
      </c>
      <c r="V8" s="243" t="n">
        <v>2010</v>
      </c>
      <c r="W8" s="243" t="n">
        <v>2011</v>
      </c>
      <c r="X8" s="243" t="n">
        <v>2012</v>
      </c>
      <c r="Y8" s="243" t="n">
        <v>2013</v>
      </c>
      <c r="Z8" s="243" t="n">
        <v>2014</v>
      </c>
      <c r="AA8" s="243" t="n">
        <v>2015</v>
      </c>
      <c r="AB8" s="243" t="n">
        <v>2016</v>
      </c>
      <c r="AC8" s="243" t="n">
        <v>2017</v>
      </c>
      <c r="AD8" s="243" t="n">
        <v>2018</v>
      </c>
      <c r="AE8" s="243" t="n">
        <v>2019</v>
      </c>
      <c r="AF8" s="243" t="n">
        <v>2020</v>
      </c>
    </row>
    <row r="9" customFormat="false" ht="15" hidden="false" customHeight="true" outlineLevel="0" collapsed="false">
      <c r="A9" s="1525"/>
      <c r="B9" s="245"/>
      <c r="C9" s="245"/>
      <c r="D9" s="245"/>
      <c r="E9" s="245"/>
      <c r="F9" s="245"/>
      <c r="G9" s="245"/>
      <c r="H9" s="245"/>
      <c r="I9" s="245"/>
      <c r="J9" s="245"/>
      <c r="K9" s="245"/>
      <c r="L9" s="245"/>
      <c r="M9" s="245"/>
      <c r="N9" s="245"/>
      <c r="O9" s="245"/>
      <c r="P9" s="245"/>
      <c r="Q9" s="245"/>
      <c r="R9" s="245"/>
      <c r="S9" s="245"/>
    </row>
    <row r="10" customFormat="false" ht="14.45" hidden="false" customHeight="true" outlineLevel="0" collapsed="false">
      <c r="A10" s="1526" t="s">
        <v>637</v>
      </c>
      <c r="B10" s="1527" t="n">
        <v>88060</v>
      </c>
      <c r="C10" s="1528" t="n">
        <v>88752</v>
      </c>
      <c r="D10" s="1528" t="n">
        <v>99063</v>
      </c>
      <c r="E10" s="1528" t="n">
        <v>99464</v>
      </c>
      <c r="F10" s="1528" t="n">
        <v>106041</v>
      </c>
      <c r="G10" s="1528" t="n">
        <v>100636</v>
      </c>
      <c r="H10" s="1528" t="n">
        <v>102866</v>
      </c>
      <c r="I10" s="1528" t="n">
        <v>98993</v>
      </c>
      <c r="J10" s="1528" t="n">
        <v>109034</v>
      </c>
      <c r="K10" s="1528" t="n">
        <v>103870</v>
      </c>
      <c r="L10" s="1528" t="n">
        <v>103555</v>
      </c>
      <c r="M10" s="1528" t="n">
        <v>104997</v>
      </c>
      <c r="N10" s="1528" t="n">
        <v>104727</v>
      </c>
      <c r="O10" s="1529" t="n">
        <v>106335</v>
      </c>
      <c r="P10" s="1529" t="n">
        <v>110035</v>
      </c>
      <c r="Q10" s="1529" t="n">
        <v>112203</v>
      </c>
      <c r="R10" s="1529" t="n">
        <v>109418</v>
      </c>
      <c r="S10" s="1528" t="n">
        <v>106665</v>
      </c>
      <c r="T10" s="1528" t="n">
        <v>105096</v>
      </c>
      <c r="U10" s="1528" t="n">
        <v>97902</v>
      </c>
      <c r="V10" s="1528" t="n">
        <v>93272</v>
      </c>
      <c r="W10" s="1529" t="n">
        <v>90519</v>
      </c>
      <c r="X10" s="1528" t="n">
        <v>93422</v>
      </c>
      <c r="Y10" s="1528" t="n">
        <v>90567</v>
      </c>
      <c r="Z10" s="1528" t="n">
        <v>89395</v>
      </c>
      <c r="AA10" s="1530" t="n">
        <v>91275</v>
      </c>
      <c r="AB10" s="1529" t="n">
        <v>91244</v>
      </c>
      <c r="AC10" s="1529" t="n">
        <v>90738</v>
      </c>
      <c r="AD10" s="1529" t="n">
        <v>85205</v>
      </c>
      <c r="AE10" s="1529" t="n">
        <v>85857.05</v>
      </c>
      <c r="AF10" s="1531" t="n">
        <v>82724.451</v>
      </c>
    </row>
    <row r="11" customFormat="false" ht="14.1" hidden="false" customHeight="true" outlineLevel="0" collapsed="false">
      <c r="A11" s="1532" t="s">
        <v>638</v>
      </c>
      <c r="B11" s="1533" t="n">
        <v>16782</v>
      </c>
      <c r="C11" s="1534" t="n">
        <v>18151</v>
      </c>
      <c r="D11" s="1534" t="n">
        <v>17540</v>
      </c>
      <c r="E11" s="1534" t="n">
        <v>17545</v>
      </c>
      <c r="F11" s="1534" t="n">
        <v>15434</v>
      </c>
      <c r="G11" s="1535" t="n">
        <v>12891</v>
      </c>
      <c r="H11" s="1535" t="n">
        <v>11424</v>
      </c>
      <c r="I11" s="1535" t="n">
        <v>11850</v>
      </c>
      <c r="J11" s="1535" t="n">
        <v>13519</v>
      </c>
      <c r="K11" s="1536" t="n">
        <v>12954</v>
      </c>
      <c r="L11" s="1536" t="n">
        <v>13534</v>
      </c>
      <c r="M11" s="1536" t="n">
        <v>11714</v>
      </c>
      <c r="N11" s="1536" t="n">
        <v>11197</v>
      </c>
      <c r="O11" s="1536" t="n">
        <v>10230</v>
      </c>
      <c r="P11" s="1536" t="n">
        <v>8620</v>
      </c>
      <c r="Q11" s="1536" t="n">
        <v>8016</v>
      </c>
      <c r="R11" s="1536" t="n">
        <v>7348</v>
      </c>
      <c r="S11" s="1537" t="n">
        <v>6306</v>
      </c>
      <c r="T11" s="1537" t="n">
        <v>6119</v>
      </c>
      <c r="U11" s="1537" t="n">
        <v>5405</v>
      </c>
      <c r="V11" s="1537" t="n">
        <v>5350</v>
      </c>
      <c r="W11" s="1537" t="n">
        <v>4744</v>
      </c>
      <c r="X11" s="1537" t="n">
        <v>3907</v>
      </c>
      <c r="Y11" s="1537" t="n">
        <v>3826</v>
      </c>
      <c r="Z11" s="1537" t="n">
        <v>2567</v>
      </c>
      <c r="AA11" s="1538" t="n">
        <v>3788</v>
      </c>
      <c r="AB11" s="1536" t="n">
        <v>4148</v>
      </c>
      <c r="AC11" s="1536" t="n">
        <v>6666</v>
      </c>
      <c r="AD11" s="1536" t="n">
        <v>5082</v>
      </c>
      <c r="AE11" s="1536"/>
      <c r="AF11" s="1539"/>
    </row>
    <row r="12" customFormat="false" ht="14.1" hidden="false" customHeight="true" outlineLevel="0" collapsed="false">
      <c r="A12" s="1540" t="s">
        <v>639</v>
      </c>
      <c r="B12" s="1541" t="n">
        <v>5993</v>
      </c>
      <c r="C12" s="1542" t="n">
        <v>7769</v>
      </c>
      <c r="D12" s="1542" t="n">
        <v>8928</v>
      </c>
      <c r="E12" s="1542" t="n">
        <v>8165</v>
      </c>
      <c r="F12" s="1542" t="n">
        <v>7082</v>
      </c>
      <c r="G12" s="1543" t="n">
        <v>6158</v>
      </c>
      <c r="H12" s="1543" t="n">
        <v>5597</v>
      </c>
      <c r="I12" s="1543" t="n">
        <v>5928</v>
      </c>
      <c r="J12" s="1543" t="n">
        <v>5294</v>
      </c>
      <c r="K12" s="1544" t="n">
        <v>4505</v>
      </c>
      <c r="L12" s="1544" t="n">
        <v>4568</v>
      </c>
      <c r="M12" s="1544" t="n">
        <v>4016</v>
      </c>
      <c r="N12" s="1544" t="n">
        <v>3612</v>
      </c>
      <c r="O12" s="1544" t="n">
        <v>3880</v>
      </c>
      <c r="P12" s="1544" t="n">
        <v>4219</v>
      </c>
      <c r="Q12" s="1544" t="n">
        <v>4137</v>
      </c>
      <c r="R12" s="1544" t="n">
        <v>3561</v>
      </c>
      <c r="S12" s="1545" t="n">
        <v>2305</v>
      </c>
      <c r="T12" s="1545" t="n">
        <v>2653</v>
      </c>
      <c r="U12" s="1545" t="n">
        <v>1418</v>
      </c>
      <c r="V12" s="1545" t="n">
        <v>701</v>
      </c>
      <c r="W12" s="1546" t="n">
        <v>1070</v>
      </c>
      <c r="X12" s="1546" t="n">
        <v>2381</v>
      </c>
      <c r="Y12" s="1546" t="n">
        <v>2433</v>
      </c>
      <c r="Z12" s="1546" t="n">
        <v>1414</v>
      </c>
      <c r="AA12" s="1547" t="n">
        <v>1195</v>
      </c>
      <c r="AB12" s="1548" t="n">
        <v>812</v>
      </c>
      <c r="AC12" s="1548" t="n">
        <v>1021</v>
      </c>
      <c r="AD12" s="1548" t="n">
        <v>1425</v>
      </c>
      <c r="AE12" s="1548" t="n">
        <v>1595.218</v>
      </c>
      <c r="AF12" s="1549" t="n">
        <v>2193.812</v>
      </c>
    </row>
    <row r="13" customFormat="false" ht="14.1" hidden="false" customHeight="true" outlineLevel="0" collapsed="false">
      <c r="A13" s="1383" t="s">
        <v>640</v>
      </c>
      <c r="B13" s="1550" t="n">
        <v>3513</v>
      </c>
      <c r="C13" s="1551" t="n">
        <v>4979</v>
      </c>
      <c r="D13" s="1551" t="n">
        <v>5075</v>
      </c>
      <c r="E13" s="1551" t="n">
        <v>5341</v>
      </c>
      <c r="F13" s="1551" t="n">
        <v>4982</v>
      </c>
      <c r="G13" s="1552" t="n">
        <v>4406</v>
      </c>
      <c r="H13" s="1552" t="n">
        <v>3948</v>
      </c>
      <c r="I13" s="1552" t="n">
        <v>3746</v>
      </c>
      <c r="J13" s="1552" t="n">
        <v>5145</v>
      </c>
      <c r="K13" s="1548" t="n">
        <v>6032</v>
      </c>
      <c r="L13" s="1548" t="n">
        <v>7092</v>
      </c>
      <c r="M13" s="1548" t="n">
        <v>7312</v>
      </c>
      <c r="N13" s="1548" t="n">
        <v>7240</v>
      </c>
      <c r="O13" s="1548" t="n">
        <v>6297</v>
      </c>
      <c r="P13" s="1548" t="n">
        <v>3936</v>
      </c>
      <c r="Q13" s="1548" t="n">
        <v>3405</v>
      </c>
      <c r="R13" s="1548" t="n">
        <v>3447</v>
      </c>
      <c r="S13" s="1546" t="n">
        <v>3141</v>
      </c>
      <c r="T13" s="1545" t="n">
        <v>2702</v>
      </c>
      <c r="U13" s="1545" t="n">
        <v>2643</v>
      </c>
      <c r="V13" s="1545" t="n">
        <v>2713</v>
      </c>
      <c r="W13" s="1545" t="n">
        <v>1575</v>
      </c>
      <c r="X13" s="1545" t="n">
        <v>0</v>
      </c>
      <c r="Y13" s="1545" t="n">
        <v>0</v>
      </c>
      <c r="Z13" s="1545" t="n">
        <v>0</v>
      </c>
      <c r="AA13" s="1553" t="n">
        <v>0</v>
      </c>
      <c r="AB13" s="1544" t="n">
        <v>0</v>
      </c>
      <c r="AC13" s="1544" t="n">
        <v>0</v>
      </c>
      <c r="AD13" s="1544" t="n">
        <v>0</v>
      </c>
      <c r="AE13" s="1544"/>
      <c r="AF13" s="1554"/>
    </row>
    <row r="14" customFormat="false" ht="14.1" hidden="false" customHeight="true" outlineLevel="0" collapsed="false">
      <c r="A14" s="1383" t="s">
        <v>641</v>
      </c>
      <c r="B14" s="1550" t="n">
        <v>220</v>
      </c>
      <c r="C14" s="1546" t="n">
        <v>0</v>
      </c>
      <c r="D14" s="1546" t="n">
        <v>0</v>
      </c>
      <c r="E14" s="1546" t="n">
        <v>0</v>
      </c>
      <c r="F14" s="1546" t="n">
        <v>0</v>
      </c>
      <c r="G14" s="1548" t="n">
        <v>0</v>
      </c>
      <c r="H14" s="1548" t="n">
        <v>0</v>
      </c>
      <c r="I14" s="1548" t="n">
        <v>37</v>
      </c>
      <c r="J14" s="1548" t="n">
        <v>977</v>
      </c>
      <c r="K14" s="1548" t="n">
        <v>845</v>
      </c>
      <c r="L14" s="1548" t="n">
        <v>220</v>
      </c>
      <c r="M14" s="1548" t="n">
        <v>21</v>
      </c>
      <c r="N14" s="1548" t="n">
        <v>43</v>
      </c>
      <c r="O14" s="1548" t="n">
        <v>30</v>
      </c>
      <c r="P14" s="1548" t="n">
        <v>0</v>
      </c>
      <c r="Q14" s="1548" t="n">
        <v>0</v>
      </c>
      <c r="R14" s="1548" t="n">
        <v>60</v>
      </c>
      <c r="S14" s="1546" t="n">
        <v>153</v>
      </c>
      <c r="T14" s="1546" t="n">
        <v>180</v>
      </c>
      <c r="U14" s="1546" t="n">
        <v>277</v>
      </c>
      <c r="V14" s="1546" t="n">
        <v>379</v>
      </c>
      <c r="W14" s="1546" t="n">
        <v>759</v>
      </c>
      <c r="X14" s="1546" t="n">
        <v>839</v>
      </c>
      <c r="Y14" s="1546" t="n">
        <v>799</v>
      </c>
      <c r="Z14" s="1546" t="n">
        <v>919</v>
      </c>
      <c r="AA14" s="1547" t="n">
        <v>2392</v>
      </c>
      <c r="AB14" s="1548" t="n">
        <v>3146</v>
      </c>
      <c r="AC14" s="1548" t="n">
        <v>4675</v>
      </c>
      <c r="AD14" s="1548" t="n">
        <v>3031</v>
      </c>
      <c r="AE14" s="1548" t="n">
        <v>2696.285</v>
      </c>
      <c r="AF14" s="1549" t="n">
        <v>2233.24</v>
      </c>
    </row>
    <row r="15" customFormat="false" ht="14.1" hidden="false" customHeight="true" outlineLevel="0" collapsed="false">
      <c r="A15" s="1383" t="s">
        <v>642</v>
      </c>
      <c r="B15" s="1555" t="n">
        <v>2870</v>
      </c>
      <c r="C15" s="1556" t="n">
        <v>2616</v>
      </c>
      <c r="D15" s="1551" t="n">
        <v>900</v>
      </c>
      <c r="E15" s="1551" t="n">
        <v>2484</v>
      </c>
      <c r="F15" s="1551" t="n">
        <v>1977</v>
      </c>
      <c r="G15" s="1552" t="n">
        <v>1566</v>
      </c>
      <c r="H15" s="1552" t="n">
        <v>902</v>
      </c>
      <c r="I15" s="1552" t="n">
        <v>1163</v>
      </c>
      <c r="J15" s="1552" t="n">
        <v>1012</v>
      </c>
      <c r="K15" s="1548" t="n">
        <v>821</v>
      </c>
      <c r="L15" s="1548" t="n">
        <v>908</v>
      </c>
      <c r="M15" s="1548" t="n">
        <v>256</v>
      </c>
      <c r="N15" s="1548" t="n">
        <v>64</v>
      </c>
      <c r="O15" s="1548" t="n">
        <v>23</v>
      </c>
      <c r="P15" s="1548" t="n">
        <v>405</v>
      </c>
      <c r="Q15" s="1548" t="n">
        <v>475</v>
      </c>
      <c r="R15" s="1548" t="n">
        <v>162</v>
      </c>
      <c r="S15" s="1546" t="n">
        <v>419</v>
      </c>
      <c r="T15" s="1546" t="n">
        <v>447</v>
      </c>
      <c r="U15" s="1546" t="n">
        <v>796</v>
      </c>
      <c r="V15" s="1546" t="n">
        <v>1499</v>
      </c>
      <c r="W15" s="1546" t="n">
        <v>821</v>
      </c>
      <c r="X15" s="1546" t="n">
        <v>96</v>
      </c>
      <c r="Y15" s="1546" t="n">
        <v>0</v>
      </c>
      <c r="Z15" s="1546" t="n">
        <v>0</v>
      </c>
      <c r="AA15" s="1547" t="n">
        <v>0</v>
      </c>
      <c r="AB15" s="1548" t="n">
        <v>0</v>
      </c>
      <c r="AC15" s="1548" t="n">
        <v>794</v>
      </c>
      <c r="AD15" s="1548" t="n">
        <v>273</v>
      </c>
      <c r="AE15" s="1548"/>
      <c r="AF15" s="1549"/>
    </row>
    <row r="16" customFormat="false" ht="14.1" hidden="false" customHeight="true" outlineLevel="0" collapsed="false">
      <c r="A16" s="1383" t="s">
        <v>643</v>
      </c>
      <c r="B16" s="1555" t="n">
        <v>744</v>
      </c>
      <c r="C16" s="1556" t="n">
        <v>530</v>
      </c>
      <c r="D16" s="1551" t="n">
        <v>63</v>
      </c>
      <c r="E16" s="1551" t="n">
        <v>0</v>
      </c>
      <c r="F16" s="1551" t="n">
        <v>31</v>
      </c>
      <c r="G16" s="1552" t="n">
        <v>0</v>
      </c>
      <c r="H16" s="1552" t="n">
        <v>0</v>
      </c>
      <c r="I16" s="1552" t="n">
        <v>48</v>
      </c>
      <c r="J16" s="1552" t="n">
        <v>1</v>
      </c>
      <c r="K16" s="1548" t="n">
        <v>0</v>
      </c>
      <c r="L16" s="1548" t="n">
        <v>0</v>
      </c>
      <c r="M16" s="1548" t="n">
        <v>0</v>
      </c>
      <c r="N16" s="1548" t="n">
        <v>0</v>
      </c>
      <c r="O16" s="1548" t="n">
        <v>0</v>
      </c>
      <c r="P16" s="1548" t="n">
        <v>0</v>
      </c>
      <c r="Q16" s="1548" t="n">
        <v>0</v>
      </c>
      <c r="R16" s="1548" t="n">
        <v>0</v>
      </c>
      <c r="S16" s="1546" t="n">
        <v>65</v>
      </c>
      <c r="T16" s="1546" t="n">
        <v>0</v>
      </c>
      <c r="U16" s="1546" t="n">
        <v>0</v>
      </c>
      <c r="V16" s="1546" t="n">
        <v>0</v>
      </c>
      <c r="W16" s="1546" t="n">
        <v>354</v>
      </c>
      <c r="X16" s="1546" t="n">
        <v>0</v>
      </c>
      <c r="Y16" s="1546" t="n">
        <v>31</v>
      </c>
      <c r="Z16" s="1546" t="n">
        <v>0</v>
      </c>
      <c r="AA16" s="1547" t="n">
        <v>9</v>
      </c>
      <c r="AB16" s="1548" t="n">
        <v>0</v>
      </c>
      <c r="AC16" s="1548" t="n">
        <v>0</v>
      </c>
      <c r="AD16" s="1548" t="n">
        <v>0</v>
      </c>
      <c r="AE16" s="1548"/>
      <c r="AF16" s="1549"/>
    </row>
    <row r="17" s="470" customFormat="true" ht="14.1" hidden="false" customHeight="true" outlineLevel="0" collapsed="false">
      <c r="A17" s="1557" t="s">
        <v>644</v>
      </c>
      <c r="B17" s="1558" t="n">
        <v>23012</v>
      </c>
      <c r="C17" s="1559" t="n">
        <v>27070</v>
      </c>
      <c r="D17" s="1559" t="n">
        <v>28308</v>
      </c>
      <c r="E17" s="1559" t="n">
        <v>28020</v>
      </c>
      <c r="F17" s="1559" t="n">
        <v>27207</v>
      </c>
      <c r="G17" s="1560" t="n">
        <v>23609</v>
      </c>
      <c r="H17" s="1560" t="n">
        <v>22424</v>
      </c>
      <c r="I17" s="1560" t="n">
        <v>20693</v>
      </c>
      <c r="J17" s="1560" t="n">
        <v>23087</v>
      </c>
      <c r="K17" s="1561" t="n">
        <v>21642</v>
      </c>
      <c r="L17" s="1561" t="n">
        <v>21295</v>
      </c>
      <c r="M17" s="1561" t="n">
        <v>18205</v>
      </c>
      <c r="N17" s="1561" t="n">
        <v>18044</v>
      </c>
      <c r="O17" s="1561" t="n">
        <v>16805</v>
      </c>
      <c r="P17" s="1561" t="n">
        <v>16923</v>
      </c>
      <c r="Q17" s="1561" t="n">
        <v>20914</v>
      </c>
      <c r="R17" s="1561" t="n">
        <v>20218</v>
      </c>
      <c r="S17" s="1562" t="n">
        <v>18821</v>
      </c>
      <c r="T17" s="1562" t="n">
        <v>21067</v>
      </c>
      <c r="U17" s="1562" t="n">
        <v>18175</v>
      </c>
      <c r="V17" s="1562" t="n">
        <v>15417</v>
      </c>
      <c r="W17" s="1562" t="n">
        <v>15135</v>
      </c>
      <c r="X17" s="1562" t="n">
        <v>20690</v>
      </c>
      <c r="Y17" s="1562" t="n">
        <v>19693</v>
      </c>
      <c r="Z17" s="1562" t="n">
        <v>16493</v>
      </c>
      <c r="AA17" s="1563" t="n">
        <v>17265</v>
      </c>
      <c r="AB17" s="1561" t="n">
        <v>12350</v>
      </c>
      <c r="AC17" s="1561" t="n">
        <v>16570</v>
      </c>
      <c r="AD17" s="1561" t="n">
        <v>15393</v>
      </c>
      <c r="AE17" s="1561"/>
      <c r="AF17" s="1564"/>
    </row>
    <row r="18" customFormat="false" ht="14.1" hidden="false" customHeight="true" outlineLevel="0" collapsed="false">
      <c r="A18" s="1383" t="s">
        <v>645</v>
      </c>
      <c r="B18" s="1555" t="n">
        <v>3493</v>
      </c>
      <c r="C18" s="1556" t="n">
        <v>4597</v>
      </c>
      <c r="D18" s="1551" t="n">
        <v>6237</v>
      </c>
      <c r="E18" s="1551" t="n">
        <v>7807</v>
      </c>
      <c r="F18" s="1551" t="n">
        <v>6840</v>
      </c>
      <c r="G18" s="1552" t="n">
        <v>5179</v>
      </c>
      <c r="H18" s="1552" t="n">
        <v>4929</v>
      </c>
      <c r="I18" s="1552" t="n">
        <v>3764</v>
      </c>
      <c r="J18" s="1552" t="n">
        <v>5519</v>
      </c>
      <c r="K18" s="1548" t="n">
        <v>4163</v>
      </c>
      <c r="L18" s="1548" t="n">
        <v>6501</v>
      </c>
      <c r="M18" s="1548" t="n">
        <v>3932</v>
      </c>
      <c r="N18" s="1548" t="n">
        <v>4120</v>
      </c>
      <c r="O18" s="1548" t="n">
        <v>3648</v>
      </c>
      <c r="P18" s="1548" t="n">
        <v>2840</v>
      </c>
      <c r="Q18" s="1548" t="n">
        <v>4572</v>
      </c>
      <c r="R18" s="1548" t="n">
        <v>2337</v>
      </c>
      <c r="S18" s="1546" t="n">
        <v>2485</v>
      </c>
      <c r="T18" s="1546" t="n">
        <v>3078</v>
      </c>
      <c r="U18" s="1546" t="n">
        <v>1763</v>
      </c>
      <c r="V18" s="1546" t="n">
        <v>1013</v>
      </c>
      <c r="W18" s="1546" t="n">
        <v>2761</v>
      </c>
      <c r="X18" s="1546" t="n">
        <v>2330</v>
      </c>
      <c r="Y18" s="1546" t="n">
        <v>2608</v>
      </c>
      <c r="Z18" s="1546" t="n">
        <v>3624</v>
      </c>
      <c r="AA18" s="1547" t="n">
        <v>3468</v>
      </c>
      <c r="AB18" s="1548" t="n">
        <v>3266</v>
      </c>
      <c r="AC18" s="1548" t="n">
        <v>1958</v>
      </c>
      <c r="AD18" s="1548" t="n">
        <v>688</v>
      </c>
      <c r="AE18" s="1548" t="n">
        <v>1171.42</v>
      </c>
      <c r="AF18" s="1549" t="n">
        <v>1550.086</v>
      </c>
    </row>
    <row r="19" customFormat="false" ht="14.1" hidden="false" customHeight="true" outlineLevel="0" collapsed="false">
      <c r="A19" s="1383" t="s">
        <v>646</v>
      </c>
      <c r="B19" s="1555" t="n">
        <v>11493</v>
      </c>
      <c r="C19" s="1556" t="n">
        <v>12266</v>
      </c>
      <c r="D19" s="1551" t="n">
        <v>11572</v>
      </c>
      <c r="E19" s="1551" t="n">
        <v>11499</v>
      </c>
      <c r="F19" s="1551" t="n">
        <v>11721</v>
      </c>
      <c r="G19" s="1552" t="n">
        <v>11273</v>
      </c>
      <c r="H19" s="1552" t="n">
        <v>12244</v>
      </c>
      <c r="I19" s="1552" t="n">
        <v>11893</v>
      </c>
      <c r="J19" s="1552" t="n">
        <v>13395</v>
      </c>
      <c r="K19" s="1548" t="n">
        <v>14271</v>
      </c>
      <c r="L19" s="1548" t="n">
        <v>11843</v>
      </c>
      <c r="M19" s="1548" t="n">
        <v>10028</v>
      </c>
      <c r="N19" s="1548" t="n">
        <v>8731</v>
      </c>
      <c r="O19" s="1548" t="n">
        <v>8968</v>
      </c>
      <c r="P19" s="1548" t="n">
        <v>12781</v>
      </c>
      <c r="Q19" s="1548" t="n">
        <v>12915</v>
      </c>
      <c r="R19" s="1548" t="n">
        <v>12367</v>
      </c>
      <c r="S19" s="1546" t="n">
        <v>10892</v>
      </c>
      <c r="T19" s="1546" t="n">
        <v>10436</v>
      </c>
      <c r="U19" s="1546" t="n">
        <v>8294</v>
      </c>
      <c r="V19" s="1546" t="n">
        <v>7278</v>
      </c>
      <c r="W19" s="1546" t="n">
        <v>2781</v>
      </c>
      <c r="X19" s="1546" t="n">
        <v>8613</v>
      </c>
      <c r="Y19" s="1546" t="n">
        <v>6650</v>
      </c>
      <c r="Z19" s="1546" t="n">
        <v>3194</v>
      </c>
      <c r="AA19" s="1547" t="n">
        <v>2874</v>
      </c>
      <c r="AB19" s="1548" t="n">
        <v>1779</v>
      </c>
      <c r="AC19" s="1548" t="n">
        <v>6915</v>
      </c>
      <c r="AD19" s="1548" t="n">
        <v>7205</v>
      </c>
      <c r="AE19" s="1548" t="n">
        <v>8331.987</v>
      </c>
      <c r="AF19" s="1549" t="n">
        <v>1855.306</v>
      </c>
    </row>
    <row r="20" customFormat="false" ht="14.1" hidden="false" customHeight="true" outlineLevel="0" collapsed="false">
      <c r="A20" s="1383" t="s">
        <v>647</v>
      </c>
      <c r="B20" s="1555" t="n">
        <v>6127</v>
      </c>
      <c r="C20" s="1556" t="n">
        <v>6793</v>
      </c>
      <c r="D20" s="1551" t="n">
        <v>8942</v>
      </c>
      <c r="E20" s="1551" t="n">
        <v>7689</v>
      </c>
      <c r="F20" s="1551" t="n">
        <v>6869</v>
      </c>
      <c r="G20" s="1552" t="n">
        <v>4505</v>
      </c>
      <c r="H20" s="1552" t="n">
        <v>3279</v>
      </c>
      <c r="I20" s="1552" t="n">
        <v>3617</v>
      </c>
      <c r="J20" s="1552" t="n">
        <v>2127</v>
      </c>
      <c r="K20" s="1548" t="n">
        <v>1161</v>
      </c>
      <c r="L20" s="1548" t="n">
        <v>1983</v>
      </c>
      <c r="M20" s="1548" t="n">
        <v>3013</v>
      </c>
      <c r="N20" s="1548" t="n">
        <v>2824</v>
      </c>
      <c r="O20" s="1548" t="n">
        <v>2883</v>
      </c>
      <c r="P20" s="1548" t="n">
        <v>914</v>
      </c>
      <c r="Q20" s="1548" t="n">
        <v>2124</v>
      </c>
      <c r="R20" s="1548" t="n">
        <v>3118</v>
      </c>
      <c r="S20" s="1546" t="n">
        <v>2051</v>
      </c>
      <c r="T20" s="1546" t="n">
        <v>3028</v>
      </c>
      <c r="U20" s="1546" t="n">
        <v>3664</v>
      </c>
      <c r="V20" s="1546" t="n">
        <v>3943</v>
      </c>
      <c r="W20" s="1546" t="n">
        <v>5431</v>
      </c>
      <c r="X20" s="1546" t="n">
        <v>6652</v>
      </c>
      <c r="Y20" s="1546" t="n">
        <v>7306</v>
      </c>
      <c r="Z20" s="1546" t="n">
        <v>7119</v>
      </c>
      <c r="AA20" s="1547" t="n">
        <v>6691</v>
      </c>
      <c r="AB20" s="1548" t="n">
        <v>3810</v>
      </c>
      <c r="AC20" s="1548" t="n">
        <v>4916</v>
      </c>
      <c r="AD20" s="1548" t="n">
        <v>5494</v>
      </c>
      <c r="AE20" s="1548" t="n">
        <v>5241.153</v>
      </c>
      <c r="AF20" s="1549" t="n">
        <v>5173.498</v>
      </c>
    </row>
    <row r="21" customFormat="false" ht="14.1" hidden="false" customHeight="true" outlineLevel="0" collapsed="false">
      <c r="A21" s="1565" t="s">
        <v>648</v>
      </c>
      <c r="B21" s="1566" t="n">
        <v>4577</v>
      </c>
      <c r="C21" s="1567" t="n">
        <v>5561</v>
      </c>
      <c r="D21" s="1568" t="n">
        <v>6743</v>
      </c>
      <c r="E21" s="1568" t="n">
        <v>5343</v>
      </c>
      <c r="F21" s="1568" t="n">
        <v>3908</v>
      </c>
      <c r="G21" s="1569" t="n">
        <v>3959</v>
      </c>
      <c r="H21" s="1569" t="n">
        <v>2795</v>
      </c>
      <c r="I21" s="1569" t="n">
        <v>2443</v>
      </c>
      <c r="J21" s="1569" t="n">
        <v>2462</v>
      </c>
      <c r="K21" s="1570" t="n">
        <v>2130</v>
      </c>
      <c r="L21" s="1570" t="n">
        <v>1881</v>
      </c>
      <c r="M21" s="1570" t="n">
        <v>1670</v>
      </c>
      <c r="N21" s="1570" t="n">
        <v>804</v>
      </c>
      <c r="O21" s="1570" t="n">
        <v>960</v>
      </c>
      <c r="P21" s="1570" t="n">
        <v>784</v>
      </c>
      <c r="Q21" s="1570" t="n">
        <v>1332</v>
      </c>
      <c r="R21" s="1570" t="n">
        <v>1434</v>
      </c>
      <c r="S21" s="1571" t="n">
        <v>2222</v>
      </c>
      <c r="T21" s="1571" t="n">
        <v>1768</v>
      </c>
      <c r="U21" s="1571" t="n">
        <v>1922</v>
      </c>
      <c r="V21" s="1571" t="n">
        <v>1217</v>
      </c>
      <c r="W21" s="1571" t="n">
        <v>1109</v>
      </c>
      <c r="X21" s="1571" t="n">
        <v>707</v>
      </c>
      <c r="Y21" s="1571" t="n">
        <v>325</v>
      </c>
      <c r="Z21" s="1571" t="n">
        <v>8</v>
      </c>
      <c r="AA21" s="1572" t="n">
        <v>109</v>
      </c>
      <c r="AB21" s="1570" t="n">
        <v>407</v>
      </c>
      <c r="AC21" s="1570" t="n">
        <v>654</v>
      </c>
      <c r="AD21" s="1570" t="n">
        <v>666</v>
      </c>
      <c r="AE21" s="1570"/>
      <c r="AF21" s="1573"/>
    </row>
    <row r="22" customFormat="false" ht="14.1" hidden="false" customHeight="true" outlineLevel="0" collapsed="false">
      <c r="A22" s="1565" t="s">
        <v>649</v>
      </c>
      <c r="B22" s="1566" t="n">
        <v>21284</v>
      </c>
      <c r="C22" s="1567" t="n">
        <v>14023</v>
      </c>
      <c r="D22" s="1568" t="n">
        <v>15470</v>
      </c>
      <c r="E22" s="1568" t="n">
        <v>17136</v>
      </c>
      <c r="F22" s="1568" t="n">
        <v>22758</v>
      </c>
      <c r="G22" s="1569" t="n">
        <v>20629</v>
      </c>
      <c r="H22" s="1569" t="n">
        <v>25957</v>
      </c>
      <c r="I22" s="1569" t="n">
        <v>24478</v>
      </c>
      <c r="J22" s="1569" t="n">
        <v>26844</v>
      </c>
      <c r="K22" s="1570" t="n">
        <v>27514</v>
      </c>
      <c r="L22" s="1570" t="n">
        <v>29754</v>
      </c>
      <c r="M22" s="1570" t="n">
        <v>30303</v>
      </c>
      <c r="N22" s="1570" t="n">
        <v>31606</v>
      </c>
      <c r="O22" s="1570" t="n">
        <v>33483</v>
      </c>
      <c r="P22" s="1570" t="n">
        <v>37065</v>
      </c>
      <c r="Q22" s="1570" t="n">
        <v>38293</v>
      </c>
      <c r="R22" s="1570" t="n">
        <v>36915</v>
      </c>
      <c r="S22" s="1571" t="n">
        <v>33866</v>
      </c>
      <c r="T22" s="1571" t="n">
        <v>33577</v>
      </c>
      <c r="U22" s="1571" t="n">
        <v>34647</v>
      </c>
      <c r="V22" s="1571" t="n">
        <v>33896</v>
      </c>
      <c r="W22" s="1571" t="n">
        <v>35328</v>
      </c>
      <c r="X22" s="1571" t="n">
        <v>34702</v>
      </c>
      <c r="Y22" s="1571" t="n">
        <v>31480</v>
      </c>
      <c r="Z22" s="1571" t="n">
        <v>30026</v>
      </c>
      <c r="AA22" s="1572" t="n">
        <v>32577</v>
      </c>
      <c r="AB22" s="1570" t="n">
        <v>36048</v>
      </c>
      <c r="AC22" s="1570" t="n">
        <v>33512</v>
      </c>
      <c r="AD22" s="1570" t="n">
        <v>30969</v>
      </c>
      <c r="AE22" s="1570" t="n">
        <v>27091.274</v>
      </c>
      <c r="AF22" s="1573"/>
    </row>
    <row r="23" customFormat="false" ht="14.1" hidden="false" customHeight="true" outlineLevel="0" collapsed="false">
      <c r="A23" s="1565" t="s">
        <v>650</v>
      </c>
      <c r="B23" s="1566" t="n">
        <v>6603</v>
      </c>
      <c r="C23" s="1567" t="n">
        <v>8706</v>
      </c>
      <c r="D23" s="1568" t="n">
        <v>13768</v>
      </c>
      <c r="E23" s="1568" t="n">
        <v>18339</v>
      </c>
      <c r="F23" s="1568" t="n">
        <v>19561</v>
      </c>
      <c r="G23" s="1569" t="n">
        <v>21203</v>
      </c>
      <c r="H23" s="1569" t="n">
        <v>21860</v>
      </c>
      <c r="I23" s="1569" t="n">
        <v>21812</v>
      </c>
      <c r="J23" s="1569" t="n">
        <v>21875</v>
      </c>
      <c r="K23" s="1570" t="n">
        <v>20745</v>
      </c>
      <c r="L23" s="1570" t="n">
        <v>18579</v>
      </c>
      <c r="M23" s="1570" t="n">
        <v>20871</v>
      </c>
      <c r="N23" s="1570" t="n">
        <v>22243</v>
      </c>
      <c r="O23" s="1570" t="n">
        <v>22291</v>
      </c>
      <c r="P23" s="1570" t="n">
        <v>21804</v>
      </c>
      <c r="Q23" s="1570" t="n">
        <v>17289</v>
      </c>
      <c r="R23" s="1570" t="n">
        <v>18520</v>
      </c>
      <c r="S23" s="1571" t="n">
        <v>16646</v>
      </c>
      <c r="T23" s="1571" t="n">
        <v>16006</v>
      </c>
      <c r="U23" s="1571" t="n">
        <v>13757</v>
      </c>
      <c r="V23" s="1571" t="n">
        <v>8846</v>
      </c>
      <c r="W23" s="1571" t="n">
        <v>7395</v>
      </c>
      <c r="X23" s="1571" t="n">
        <v>9349</v>
      </c>
      <c r="Y23" s="1571" t="n">
        <v>10953</v>
      </c>
      <c r="Z23" s="1571" t="n">
        <v>15183</v>
      </c>
      <c r="AA23" s="1572" t="n">
        <v>12455</v>
      </c>
      <c r="AB23" s="1570" t="n">
        <v>11190</v>
      </c>
      <c r="AC23" s="1570" t="n">
        <v>10303</v>
      </c>
      <c r="AD23" s="1570" t="n">
        <v>10044</v>
      </c>
      <c r="AE23" s="1570" t="n">
        <v>9701.779</v>
      </c>
      <c r="AF23" s="1573" t="n">
        <v>8033.172</v>
      </c>
    </row>
    <row r="24" customFormat="false" ht="14.1" hidden="false" customHeight="true" outlineLevel="0" collapsed="false">
      <c r="A24" s="1565" t="s">
        <v>651</v>
      </c>
      <c r="B24" s="1566" t="n">
        <v>14875</v>
      </c>
      <c r="C24" s="1567" t="n">
        <v>13999</v>
      </c>
      <c r="D24" s="1568" t="n">
        <v>15109</v>
      </c>
      <c r="E24" s="1568" t="n">
        <v>12364</v>
      </c>
      <c r="F24" s="1568" t="n">
        <v>16570</v>
      </c>
      <c r="G24" s="1569" t="n">
        <v>17921</v>
      </c>
      <c r="H24" s="1569" t="n">
        <v>17890</v>
      </c>
      <c r="I24" s="1569" t="n">
        <v>16662</v>
      </c>
      <c r="J24" s="1569" t="n">
        <v>19615</v>
      </c>
      <c r="K24" s="1570" t="n">
        <v>13902</v>
      </c>
      <c r="L24" s="1570" t="n">
        <v>13041</v>
      </c>
      <c r="M24" s="1570" t="n">
        <v>15323</v>
      </c>
      <c r="N24" s="1570" t="n">
        <v>11500</v>
      </c>
      <c r="O24" s="1570" t="n">
        <v>11594</v>
      </c>
      <c r="P24" s="1570" t="n">
        <v>12968</v>
      </c>
      <c r="Q24" s="1570" t="n">
        <v>14559</v>
      </c>
      <c r="R24" s="1570" t="n">
        <v>13241</v>
      </c>
      <c r="S24" s="1571" t="n">
        <v>13718</v>
      </c>
      <c r="T24" s="1571" t="n">
        <v>13858</v>
      </c>
      <c r="U24" s="1571" t="n">
        <v>10391</v>
      </c>
      <c r="V24" s="1571" t="n">
        <v>13070</v>
      </c>
      <c r="W24" s="1571" t="n">
        <v>12703</v>
      </c>
      <c r="X24" s="1571" t="n">
        <v>13261</v>
      </c>
      <c r="Y24" s="1571" t="n">
        <v>9445</v>
      </c>
      <c r="Z24" s="1571" t="n">
        <v>9727</v>
      </c>
      <c r="AA24" s="1572" t="n">
        <v>9953</v>
      </c>
      <c r="AB24" s="1570" t="n">
        <v>9210</v>
      </c>
      <c r="AC24" s="1570" t="n">
        <v>8555</v>
      </c>
      <c r="AD24" s="1570" t="n">
        <v>6685</v>
      </c>
      <c r="AE24" s="1570" t="n">
        <v>10216.914</v>
      </c>
      <c r="AF24" s="1573" t="n">
        <v>9488.78</v>
      </c>
    </row>
    <row r="25" customFormat="false" ht="14.1" hidden="false" customHeight="true" outlineLevel="0" collapsed="false">
      <c r="A25" s="1574" t="s">
        <v>652</v>
      </c>
      <c r="B25" s="1575" t="n">
        <v>927</v>
      </c>
      <c r="C25" s="1576" t="n">
        <v>1242</v>
      </c>
      <c r="D25" s="1577" t="n">
        <v>2125</v>
      </c>
      <c r="E25" s="1577" t="n">
        <v>717</v>
      </c>
      <c r="F25" s="1577" t="n">
        <v>603</v>
      </c>
      <c r="G25" s="1578" t="n">
        <v>424</v>
      </c>
      <c r="H25" s="1578" t="n">
        <v>516</v>
      </c>
      <c r="I25" s="1578" t="n">
        <v>1055</v>
      </c>
      <c r="J25" s="1578" t="n">
        <v>1632</v>
      </c>
      <c r="K25" s="1579" t="n">
        <v>4983</v>
      </c>
      <c r="L25" s="1579" t="n">
        <v>5471</v>
      </c>
      <c r="M25" s="1579" t="n">
        <v>6911</v>
      </c>
      <c r="N25" s="1579" t="n">
        <v>9333</v>
      </c>
      <c r="O25" s="1579" t="n">
        <v>10972</v>
      </c>
      <c r="P25" s="1579" t="n">
        <v>11871</v>
      </c>
      <c r="Q25" s="1579" t="n">
        <v>11800</v>
      </c>
      <c r="R25" s="1579" t="n">
        <v>11742</v>
      </c>
      <c r="S25" s="1580" t="n">
        <v>15086</v>
      </c>
      <c r="T25" s="1580" t="n">
        <v>12701</v>
      </c>
      <c r="U25" s="1580" t="n">
        <v>13605</v>
      </c>
      <c r="V25" s="1580" t="n">
        <v>15476</v>
      </c>
      <c r="W25" s="1580" t="n">
        <v>14105</v>
      </c>
      <c r="X25" s="1580" t="n">
        <v>10806</v>
      </c>
      <c r="Y25" s="1580" t="n">
        <v>14845</v>
      </c>
      <c r="Z25" s="1580" t="n">
        <v>15391</v>
      </c>
      <c r="AA25" s="1581" t="n">
        <v>15128</v>
      </c>
      <c r="AB25" s="1579" t="n">
        <v>17891</v>
      </c>
      <c r="AC25" s="1579" t="n">
        <v>14478</v>
      </c>
      <c r="AD25" s="1579" t="n">
        <v>16366</v>
      </c>
      <c r="AE25" s="1579" t="n">
        <v>19811.02</v>
      </c>
      <c r="AF25" s="1582" t="n">
        <v>52196.557</v>
      </c>
    </row>
    <row r="26" customFormat="false" ht="15" hidden="false" customHeight="true" outlineLevel="0" collapsed="false">
      <c r="A26" s="1526" t="s">
        <v>653</v>
      </c>
      <c r="B26" s="1530" t="n">
        <v>36328</v>
      </c>
      <c r="C26" s="1528" t="n">
        <v>40860</v>
      </c>
      <c r="D26" s="1528" t="n">
        <v>44164</v>
      </c>
      <c r="E26" s="1528" t="n">
        <v>44000</v>
      </c>
      <c r="F26" s="1528" t="n">
        <v>39643</v>
      </c>
      <c r="G26" s="1528" t="n">
        <v>33600</v>
      </c>
      <c r="H26" s="1528" t="n">
        <v>30679</v>
      </c>
      <c r="I26" s="1528" t="n">
        <v>29617</v>
      </c>
      <c r="J26" s="1528" t="n">
        <v>31828</v>
      </c>
      <c r="K26" s="1583" t="n">
        <v>28644</v>
      </c>
      <c r="L26" s="1583" t="n">
        <v>28546</v>
      </c>
      <c r="M26" s="1583" t="n">
        <v>23046</v>
      </c>
      <c r="N26" s="1583" t="n">
        <v>20436</v>
      </c>
      <c r="O26" s="1584" t="n">
        <v>20394</v>
      </c>
      <c r="P26" s="1585" t="n">
        <v>22001</v>
      </c>
      <c r="Q26" s="1585" t="n">
        <v>25554</v>
      </c>
      <c r="R26" s="1585" t="n">
        <v>23101</v>
      </c>
      <c r="S26" s="1583" t="n">
        <v>20654.177</v>
      </c>
      <c r="T26" s="1583" t="n">
        <v>22637</v>
      </c>
      <c r="U26" s="1583" t="n">
        <v>19139</v>
      </c>
      <c r="V26" s="1583" t="n">
        <v>16625</v>
      </c>
      <c r="W26" s="1583" t="n">
        <v>16500</v>
      </c>
      <c r="X26" s="1583" t="n">
        <v>22637</v>
      </c>
      <c r="Y26" s="1583" t="n">
        <v>21511</v>
      </c>
      <c r="Z26" s="1583" t="n">
        <v>16763</v>
      </c>
      <c r="AA26" s="1584" t="n">
        <v>17270</v>
      </c>
      <c r="AB26" s="1585" t="n">
        <v>14085</v>
      </c>
      <c r="AC26" s="1585" t="n">
        <v>21314</v>
      </c>
      <c r="AD26" s="1585" t="n">
        <v>19220</v>
      </c>
      <c r="AE26" s="1585"/>
      <c r="AF26" s="1586"/>
    </row>
    <row r="27" customFormat="false" ht="8.1" hidden="false" customHeight="true" outlineLevel="0" collapsed="false">
      <c r="A27" s="1587"/>
      <c r="B27" s="1588"/>
      <c r="C27" s="1588"/>
      <c r="D27" s="1588"/>
      <c r="E27" s="1588"/>
      <c r="F27" s="1588"/>
      <c r="G27" s="1588"/>
      <c r="H27" s="1588"/>
      <c r="I27" s="1588"/>
      <c r="J27" s="1588"/>
      <c r="K27" s="1588"/>
      <c r="L27" s="1589"/>
      <c r="M27" s="1589"/>
      <c r="N27" s="1589"/>
      <c r="O27" s="1589"/>
      <c r="P27" s="1589"/>
      <c r="Q27" s="1589"/>
      <c r="R27" s="1589"/>
      <c r="S27" s="1589"/>
      <c r="T27" s="1590" t="s">
        <v>4</v>
      </c>
      <c r="U27" s="1590"/>
      <c r="V27" s="1590"/>
    </row>
    <row r="28" customFormat="false" ht="14.45" hidden="false" customHeight="true" outlineLevel="0" collapsed="false">
      <c r="A28" s="407" t="s">
        <v>654</v>
      </c>
      <c r="B28" s="407"/>
      <c r="C28" s="407"/>
      <c r="D28" s="407"/>
      <c r="E28" s="407"/>
      <c r="F28" s="407"/>
      <c r="G28" s="407"/>
      <c r="H28" s="407"/>
      <c r="I28" s="407"/>
      <c r="J28" s="407"/>
      <c r="K28" s="407"/>
      <c r="L28" s="407"/>
      <c r="M28" s="407"/>
      <c r="N28" s="407"/>
      <c r="O28" s="407"/>
      <c r="P28" s="407"/>
      <c r="Q28" s="407"/>
      <c r="R28" s="407"/>
      <c r="S28" s="407"/>
    </row>
    <row r="29" s="780" customFormat="true" ht="14.45" hidden="false" customHeight="true" outlineLevel="0" collapsed="false">
      <c r="A29" s="1591" t="s">
        <v>638</v>
      </c>
      <c r="B29" s="1592" t="n">
        <v>19.0574608221667</v>
      </c>
      <c r="C29" s="1593" t="n">
        <v>20.4513701099694</v>
      </c>
      <c r="D29" s="1593" t="n">
        <v>17.7059043235113</v>
      </c>
      <c r="E29" s="1593" t="n">
        <v>17.6395479771576</v>
      </c>
      <c r="F29" s="1593" t="n">
        <v>14.5547476919305</v>
      </c>
      <c r="G29" s="1593" t="n">
        <v>12.8095313804205</v>
      </c>
      <c r="H29" s="1593" t="n">
        <v>11.1057103416095</v>
      </c>
      <c r="I29" s="1593" t="n">
        <v>11.9705433717536</v>
      </c>
      <c r="J29" s="1593" t="n">
        <v>12.3988847515454</v>
      </c>
      <c r="K29" s="1593" t="n">
        <v>12.4713584288052</v>
      </c>
      <c r="L29" s="1593" t="n">
        <v>13.0693834194389</v>
      </c>
      <c r="M29" s="1593" t="n">
        <v>11.1565092335972</v>
      </c>
      <c r="N29" s="1593" t="n">
        <v>10.6916077038395</v>
      </c>
      <c r="O29" s="1594" t="n">
        <v>9.62053886302722</v>
      </c>
      <c r="P29" s="1594" t="n">
        <v>7.8338710410324</v>
      </c>
      <c r="Q29" s="1594" t="n">
        <v>7.14419400550787</v>
      </c>
      <c r="R29" s="1594" t="n">
        <v>6.71553126542251</v>
      </c>
      <c r="S29" s="1593" t="n">
        <v>5.91196737449023</v>
      </c>
      <c r="T29" s="1593" t="n">
        <v>5.82229580573951</v>
      </c>
      <c r="U29" s="1593" t="n">
        <v>5.52082694939838</v>
      </c>
      <c r="V29" s="1593" t="n">
        <v>5.73591217085513</v>
      </c>
      <c r="W29" s="1593" t="n">
        <v>5.24088865321093</v>
      </c>
      <c r="X29" s="1593" t="n">
        <v>4.18209843505812</v>
      </c>
      <c r="Y29" s="1593" t="n">
        <v>4.22449678138836</v>
      </c>
      <c r="Z29" s="1593" t="n">
        <v>2.87152525309022</v>
      </c>
      <c r="AA29" s="1595" t="n">
        <v>4.15009586414681</v>
      </c>
      <c r="AB29" s="1594" t="n">
        <v>4.54605234316777</v>
      </c>
      <c r="AC29" s="1594" t="n">
        <v>7.34642597368247</v>
      </c>
      <c r="AD29" s="1594" t="n">
        <v>5.96443870664867</v>
      </c>
      <c r="AE29" s="1594"/>
      <c r="AF29" s="1596"/>
    </row>
    <row r="30" customFormat="false" ht="14.1" hidden="false" customHeight="true" outlineLevel="0" collapsed="false">
      <c r="A30" s="1383" t="s">
        <v>655</v>
      </c>
      <c r="B30" s="770" t="n">
        <v>6.80558709970475</v>
      </c>
      <c r="C30" s="768" t="n">
        <v>8.75360555255093</v>
      </c>
      <c r="D30" s="768" t="n">
        <v>9.01244662487508</v>
      </c>
      <c r="E30" s="768" t="n">
        <v>8.20900024129333</v>
      </c>
      <c r="F30" s="768" t="n">
        <v>6.67854886317556</v>
      </c>
      <c r="G30" s="768" t="n">
        <v>6.11908263444493</v>
      </c>
      <c r="H30" s="768" t="n">
        <v>5.44105924212082</v>
      </c>
      <c r="I30" s="768" t="n">
        <v>5.98830220318608</v>
      </c>
      <c r="J30" s="768" t="n">
        <v>4.8553662160427</v>
      </c>
      <c r="K30" s="768" t="n">
        <v>4.33715220949264</v>
      </c>
      <c r="L30" s="768" t="n">
        <v>4.41118246342523</v>
      </c>
      <c r="M30" s="768" t="n">
        <v>3.82487118679581</v>
      </c>
      <c r="N30" s="768" t="n">
        <v>3.44896731501905</v>
      </c>
      <c r="O30" s="769" t="n">
        <v>3.64884562937885</v>
      </c>
      <c r="P30" s="769" t="n">
        <v>3.83423456173036</v>
      </c>
      <c r="Q30" s="769" t="n">
        <v>3.68706719071683</v>
      </c>
      <c r="R30" s="769" t="n">
        <v>3.25449194830832</v>
      </c>
      <c r="S30" s="768" t="n">
        <v>2.16097126517602</v>
      </c>
      <c r="T30" s="768" t="n">
        <v>2.52435868158636</v>
      </c>
      <c r="U30" s="768" t="n">
        <v>1.44838716267288</v>
      </c>
      <c r="V30" s="768" t="n">
        <v>0.75156531434943</v>
      </c>
      <c r="W30" s="768" t="n">
        <v>1.18207227211967</v>
      </c>
      <c r="X30" s="768" t="n">
        <v>2.5486502108711</v>
      </c>
      <c r="Y30" s="768" t="n">
        <v>2.68640895690483</v>
      </c>
      <c r="Z30" s="768" t="n">
        <v>1.58174394541082</v>
      </c>
      <c r="AA30" s="770" t="n">
        <v>1.3092303478499</v>
      </c>
      <c r="AB30" s="769" t="n">
        <v>0.889921529086844</v>
      </c>
      <c r="AC30" s="769" t="n">
        <v>1.12521765963543</v>
      </c>
      <c r="AD30" s="769" t="n">
        <v>1.67243706355261</v>
      </c>
      <c r="AE30" s="769" t="n">
        <v>1.85799302445169</v>
      </c>
      <c r="AF30" s="771" t="n">
        <v>2.65195111418751</v>
      </c>
    </row>
    <row r="31" customFormat="false" ht="14.1" hidden="false" customHeight="true" outlineLevel="0" collapsed="false">
      <c r="A31" s="1383" t="s">
        <v>656</v>
      </c>
      <c r="B31" s="770" t="n">
        <v>3.9893254599137</v>
      </c>
      <c r="C31" s="768" t="n">
        <v>5.6100144222102</v>
      </c>
      <c r="D31" s="768" t="n">
        <v>5.12300253374116</v>
      </c>
      <c r="E31" s="768" t="n">
        <v>5.36978203168986</v>
      </c>
      <c r="F31" s="768" t="n">
        <v>4.69818277835931</v>
      </c>
      <c r="G31" s="768" t="n">
        <v>4.37815493461584</v>
      </c>
      <c r="H31" s="768" t="n">
        <v>3.83800283864445</v>
      </c>
      <c r="I31" s="768" t="n">
        <v>3.78410594688513</v>
      </c>
      <c r="J31" s="768" t="n">
        <v>4.71871159454849</v>
      </c>
      <c r="K31" s="768" t="n">
        <v>5.8072590738423</v>
      </c>
      <c r="L31" s="768" t="n">
        <v>6.84853459514268</v>
      </c>
      <c r="M31" s="768" t="n">
        <v>6.96400849548082</v>
      </c>
      <c r="N31" s="768" t="n">
        <v>6.91321244760186</v>
      </c>
      <c r="O31" s="769" t="n">
        <v>5.92185075469037</v>
      </c>
      <c r="P31" s="769" t="n">
        <v>3.57704366792384</v>
      </c>
      <c r="Q31" s="769" t="n">
        <v>3.03467821715997</v>
      </c>
      <c r="R31" s="769" t="n">
        <v>3.15030433749474</v>
      </c>
      <c r="S31" s="768" t="n">
        <v>2.94473351146112</v>
      </c>
      <c r="T31" s="768" t="n">
        <v>2.57098272056025</v>
      </c>
      <c r="U31" s="768" t="n">
        <v>2.69963841392413</v>
      </c>
      <c r="V31" s="768" t="n">
        <v>2.90869714383738</v>
      </c>
      <c r="W31" s="768" t="n">
        <v>1.7399661949425</v>
      </c>
      <c r="X31" s="768" t="n">
        <v>0</v>
      </c>
      <c r="Y31" s="768" t="n">
        <v>0</v>
      </c>
      <c r="Z31" s="768" t="n">
        <v>0</v>
      </c>
      <c r="AA31" s="770" t="n">
        <v>0</v>
      </c>
      <c r="AB31" s="769" t="n">
        <v>0</v>
      </c>
      <c r="AC31" s="769" t="n">
        <v>0</v>
      </c>
      <c r="AD31" s="769" t="n">
        <v>0</v>
      </c>
      <c r="AE31" s="769"/>
      <c r="AF31" s="771"/>
    </row>
    <row r="32" customFormat="false" ht="14.1" hidden="false" customHeight="true" outlineLevel="0" collapsed="false">
      <c r="A32" s="1383" t="s">
        <v>657</v>
      </c>
      <c r="B32" s="770" t="n">
        <v>0.249829661594367</v>
      </c>
      <c r="C32" s="768" t="n">
        <v>0</v>
      </c>
      <c r="D32" s="768" t="n">
        <v>0</v>
      </c>
      <c r="E32" s="768" t="n">
        <v>0</v>
      </c>
      <c r="F32" s="768" t="n">
        <v>0</v>
      </c>
      <c r="G32" s="768" t="n">
        <v>0</v>
      </c>
      <c r="H32" s="768" t="n">
        <v>0</v>
      </c>
      <c r="I32" s="768" t="n">
        <v>0.0373763801480913</v>
      </c>
      <c r="J32" s="768" t="n">
        <v>0.896050773153328</v>
      </c>
      <c r="K32" s="768" t="n">
        <v>0.81351689612015</v>
      </c>
      <c r="L32" s="768" t="n">
        <v>0.212447491671093</v>
      </c>
      <c r="M32" s="768" t="n">
        <v>0.0200005714448984</v>
      </c>
      <c r="N32" s="768" t="n">
        <v>0.0410591347026077</v>
      </c>
      <c r="O32" s="769" t="n">
        <v>0.0282127239384963</v>
      </c>
      <c r="P32" s="769" t="n">
        <v>0</v>
      </c>
      <c r="Q32" s="769" t="n">
        <v>0</v>
      </c>
      <c r="R32" s="769" t="n">
        <v>0.0548355846387249</v>
      </c>
      <c r="S32" s="768" t="n">
        <v>0.143439741245957</v>
      </c>
      <c r="T32" s="768" t="n">
        <v>0.171271979904088</v>
      </c>
      <c r="U32" s="768" t="n">
        <v>0.282935997221712</v>
      </c>
      <c r="V32" s="768" t="n">
        <v>0.406338450982074</v>
      </c>
      <c r="W32" s="768" t="n">
        <v>0.838497994896099</v>
      </c>
      <c r="X32" s="768" t="n">
        <v>0.898075399798763</v>
      </c>
      <c r="Y32" s="768" t="n">
        <v>0.882219793081365</v>
      </c>
      <c r="Z32" s="768" t="n">
        <v>1.02802170143744</v>
      </c>
      <c r="AA32" s="770" t="n">
        <v>2.6206518761983</v>
      </c>
      <c r="AB32" s="769" t="n">
        <v>3.4478979439744</v>
      </c>
      <c r="AC32" s="769" t="n">
        <v>5.1521964336882</v>
      </c>
      <c r="AD32" s="769" t="n">
        <v>3.55730297517751</v>
      </c>
      <c r="AE32" s="769" t="n">
        <v>3.14043517684337</v>
      </c>
      <c r="AF32" s="771" t="n">
        <v>2.69961295965566</v>
      </c>
    </row>
    <row r="33" customFormat="false" ht="14.1" hidden="false" customHeight="true" outlineLevel="0" collapsed="false">
      <c r="A33" s="1383" t="s">
        <v>658</v>
      </c>
      <c r="B33" s="770" t="n">
        <v>3.25914149443561</v>
      </c>
      <c r="C33" s="768" t="n">
        <v>2.94753921038399</v>
      </c>
      <c r="D33" s="768" t="n">
        <v>0.908512764604343</v>
      </c>
      <c r="E33" s="768" t="n">
        <v>2.49738598890051</v>
      </c>
      <c r="F33" s="768" t="n">
        <v>1.86437321413416</v>
      </c>
      <c r="G33" s="768" t="n">
        <v>1.55610318375134</v>
      </c>
      <c r="H33" s="768" t="n">
        <v>0.876868936286042</v>
      </c>
      <c r="I33" s="768" t="n">
        <v>1.17483054357379</v>
      </c>
      <c r="J33" s="768" t="n">
        <v>0.928150852027808</v>
      </c>
      <c r="K33" s="768" t="n">
        <v>0.79041109078656</v>
      </c>
      <c r="L33" s="768" t="n">
        <v>0.876828738351601</v>
      </c>
      <c r="M33" s="768" t="n">
        <v>0.243816489994952</v>
      </c>
      <c r="N33" s="768" t="n">
        <v>0.0611112702550441</v>
      </c>
      <c r="O33" s="769" t="n">
        <v>0.0216297550195138</v>
      </c>
      <c r="P33" s="769" t="n">
        <v>0.368064706684237</v>
      </c>
      <c r="Q33" s="769" t="n">
        <v>0.423339839398234</v>
      </c>
      <c r="R33" s="769" t="n">
        <v>0.148056078524557</v>
      </c>
      <c r="S33" s="768" t="n">
        <v>0.392818637791216</v>
      </c>
      <c r="T33" s="768" t="n">
        <v>0.425325416761818</v>
      </c>
      <c r="U33" s="768" t="n">
        <v>0.813057955915099</v>
      </c>
      <c r="V33" s="768" t="n">
        <v>1.60712754095549</v>
      </c>
      <c r="W33" s="768" t="n">
        <v>0.906991902252566</v>
      </c>
      <c r="X33" s="768" t="n">
        <v>0.102759521311897</v>
      </c>
      <c r="Y33" s="768" t="n">
        <v>0</v>
      </c>
      <c r="Z33" s="768" t="n">
        <v>0</v>
      </c>
      <c r="AA33" s="770" t="n">
        <v>0</v>
      </c>
      <c r="AB33" s="769" t="n">
        <v>0</v>
      </c>
      <c r="AC33" s="769" t="n">
        <v>0.875046838149397</v>
      </c>
      <c r="AD33" s="769" t="n">
        <v>0.320403732175342</v>
      </c>
      <c r="AE33" s="769"/>
      <c r="AF33" s="771"/>
    </row>
    <row r="34" customFormat="false" ht="14.1" hidden="false" customHeight="true" outlineLevel="0" collapsed="false">
      <c r="A34" s="1383" t="s">
        <v>659</v>
      </c>
      <c r="B34" s="770" t="n">
        <v>0.844878491937316</v>
      </c>
      <c r="C34" s="768" t="n">
        <v>0.597169641247521</v>
      </c>
      <c r="D34" s="768" t="n">
        <v>0.063595893522304</v>
      </c>
      <c r="E34" s="768" t="n">
        <v>0</v>
      </c>
      <c r="F34" s="768" t="n">
        <v>0.0292339755377637</v>
      </c>
      <c r="G34" s="768" t="n">
        <v>0</v>
      </c>
      <c r="H34" s="768" t="n">
        <v>0</v>
      </c>
      <c r="I34" s="768" t="n">
        <v>0.0484882769488752</v>
      </c>
      <c r="J34" s="768" t="n">
        <v>0.000917145110699415</v>
      </c>
      <c r="K34" s="768" t="n">
        <v>0</v>
      </c>
      <c r="L34" s="768" t="n">
        <v>0</v>
      </c>
      <c r="M34" s="768" t="n">
        <v>0</v>
      </c>
      <c r="N34" s="768" t="n">
        <v>0</v>
      </c>
      <c r="O34" s="769" t="n">
        <v>0</v>
      </c>
      <c r="P34" s="769" t="n">
        <v>0</v>
      </c>
      <c r="Q34" s="769" t="n">
        <v>0</v>
      </c>
      <c r="R34" s="769" t="n">
        <v>0</v>
      </c>
      <c r="S34" s="768" t="n">
        <v>0.0609384521633151</v>
      </c>
      <c r="T34" s="768" t="n">
        <v>0</v>
      </c>
      <c r="U34" s="768" t="n">
        <v>0</v>
      </c>
      <c r="V34" s="768" t="n">
        <v>0</v>
      </c>
      <c r="W34" s="768" t="n">
        <v>0.3910781161966</v>
      </c>
      <c r="X34" s="768" t="n">
        <v>0</v>
      </c>
      <c r="Y34" s="768" t="n">
        <v>0.0342288029856349</v>
      </c>
      <c r="Z34" s="768" t="n">
        <v>0</v>
      </c>
      <c r="AA34" s="770" t="n">
        <v>0.00986031224322104</v>
      </c>
      <c r="AB34" s="769" t="n">
        <v>0</v>
      </c>
      <c r="AC34" s="769" t="n">
        <v>0</v>
      </c>
      <c r="AD34" s="769" t="n">
        <v>0</v>
      </c>
      <c r="AE34" s="769"/>
      <c r="AF34" s="771"/>
    </row>
    <row r="35" s="470" customFormat="true" ht="14.1" hidden="false" customHeight="true" outlineLevel="0" collapsed="false">
      <c r="A35" s="1557" t="s">
        <v>644</v>
      </c>
      <c r="B35" s="1597" t="n">
        <v>26.1321826027708</v>
      </c>
      <c r="C35" s="1598" t="n">
        <v>30.5007211105102</v>
      </c>
      <c r="D35" s="1598" t="n">
        <v>28.5757548226886</v>
      </c>
      <c r="E35" s="1598" t="n">
        <v>28.1709965414622</v>
      </c>
      <c r="F35" s="1598" t="n">
        <v>25.657057175998</v>
      </c>
      <c r="G35" s="1598" t="n">
        <v>23.4597956993521</v>
      </c>
      <c r="H35" s="1598" t="n">
        <v>21.7992339548539</v>
      </c>
      <c r="I35" s="1598" t="n">
        <v>20.9034982271474</v>
      </c>
      <c r="J35" s="1598" t="n">
        <v>21.1741291707174</v>
      </c>
      <c r="K35" s="1598" t="n">
        <v>20.8356599595648</v>
      </c>
      <c r="L35" s="1598" t="n">
        <v>20.5639515233451</v>
      </c>
      <c r="M35" s="1598" t="n">
        <v>17.3385906263988</v>
      </c>
      <c r="N35" s="1598" t="n">
        <v>17.2295587575315</v>
      </c>
      <c r="O35" s="1599" t="n">
        <v>15.8038275262143</v>
      </c>
      <c r="P35" s="1599" t="n">
        <v>15.3796519289317</v>
      </c>
      <c r="Q35" s="1599" t="n">
        <v>18.6394303182624</v>
      </c>
      <c r="R35" s="1599" t="n">
        <v>18.477764170429</v>
      </c>
      <c r="S35" s="1598" t="n">
        <v>17.64496320255</v>
      </c>
      <c r="T35" s="1598" t="n">
        <v>20.0454822257745</v>
      </c>
      <c r="U35" s="1598" t="n">
        <v>18.5644828501971</v>
      </c>
      <c r="V35" s="1598" t="n">
        <v>16.5290762501072</v>
      </c>
      <c r="W35" s="1598" t="n">
        <v>16.7202465780665</v>
      </c>
      <c r="X35" s="1598" t="n">
        <v>22.1468176660744</v>
      </c>
      <c r="Y35" s="1598" t="n">
        <v>21.7441231353584</v>
      </c>
      <c r="Z35" s="1598" t="n">
        <v>18.4495777168745</v>
      </c>
      <c r="AA35" s="1597" t="n">
        <v>18.9153656532457</v>
      </c>
      <c r="AB35" s="1599" t="n">
        <v>13.5351365569243</v>
      </c>
      <c r="AC35" s="1599" t="n">
        <v>18.2613678943772</v>
      </c>
      <c r="AD35" s="1599" t="n">
        <v>18.065841206502</v>
      </c>
      <c r="AE35" s="1599"/>
      <c r="AF35" s="1600"/>
    </row>
    <row r="36" customFormat="false" ht="14.1" hidden="false" customHeight="true" outlineLevel="0" collapsed="false">
      <c r="A36" s="1383" t="s">
        <v>660</v>
      </c>
      <c r="B36" s="770" t="n">
        <v>3.96661367249603</v>
      </c>
      <c r="C36" s="768" t="n">
        <v>5.17960158644312</v>
      </c>
      <c r="D36" s="768" t="n">
        <v>6.2959934587081</v>
      </c>
      <c r="E36" s="768" t="n">
        <v>7.8490710206708</v>
      </c>
      <c r="F36" s="768" t="n">
        <v>6.45033524768722</v>
      </c>
      <c r="G36" s="768" t="n">
        <v>5.14626972455185</v>
      </c>
      <c r="H36" s="768" t="n">
        <v>4.79167071724379</v>
      </c>
      <c r="I36" s="768" t="n">
        <v>3.80228905074096</v>
      </c>
      <c r="J36" s="768" t="n">
        <v>5.06172386595007</v>
      </c>
      <c r="K36" s="768" t="n">
        <v>4.00789448348898</v>
      </c>
      <c r="L36" s="768" t="n">
        <v>6.27782337888079</v>
      </c>
      <c r="M36" s="768" t="n">
        <v>3.74486890101622</v>
      </c>
      <c r="N36" s="768" t="n">
        <v>3.93403802266846</v>
      </c>
      <c r="O36" s="769" t="n">
        <v>3.43066723092115</v>
      </c>
      <c r="P36" s="769" t="n">
        <v>2.58099695551415</v>
      </c>
      <c r="Q36" s="769" t="n">
        <v>4.07475735942889</v>
      </c>
      <c r="R36" s="769" t="n">
        <v>2.13584602167833</v>
      </c>
      <c r="S36" s="768" t="n">
        <v>2.32972390193597</v>
      </c>
      <c r="T36" s="768" t="n">
        <v>2.9287508563599</v>
      </c>
      <c r="U36" s="768" t="n">
        <v>1.80078037220894</v>
      </c>
      <c r="V36" s="768" t="n">
        <v>1.08607084655631</v>
      </c>
      <c r="W36" s="768" t="n">
        <v>3.05018835824523</v>
      </c>
      <c r="X36" s="768" t="n">
        <v>2.49405921517416</v>
      </c>
      <c r="Y36" s="768" t="n">
        <v>2.87963607053342</v>
      </c>
      <c r="Z36" s="768" t="n">
        <v>4.05391800436266</v>
      </c>
      <c r="AA36" s="770" t="n">
        <v>3.79950698438784</v>
      </c>
      <c r="AB36" s="769" t="n">
        <v>3.57941344088378</v>
      </c>
      <c r="AC36" s="769" t="n">
        <v>2.15786109458</v>
      </c>
      <c r="AD36" s="769" t="n">
        <v>0.807464350683645</v>
      </c>
      <c r="AE36" s="769" t="n">
        <v>1.36438417113097</v>
      </c>
      <c r="AF36" s="771" t="n">
        <v>1.87379424252692</v>
      </c>
    </row>
    <row r="37" customFormat="false" ht="14.1" hidden="false" customHeight="true" outlineLevel="0" collapsed="false">
      <c r="A37" s="1383" t="s">
        <v>661</v>
      </c>
      <c r="B37" s="770" t="n">
        <v>13.0513286395639</v>
      </c>
      <c r="C37" s="768" t="n">
        <v>13.8205336217775</v>
      </c>
      <c r="D37" s="768" t="n">
        <v>11.6814552355572</v>
      </c>
      <c r="E37" s="768" t="n">
        <v>11.5609667819513</v>
      </c>
      <c r="F37" s="768" t="n">
        <v>11.0532718476816</v>
      </c>
      <c r="G37" s="768" t="n">
        <v>11.2017568265829</v>
      </c>
      <c r="H37" s="768" t="n">
        <v>11.9028639200513</v>
      </c>
      <c r="I37" s="768" t="n">
        <v>12.0139807865203</v>
      </c>
      <c r="J37" s="768" t="n">
        <v>12.2851587578187</v>
      </c>
      <c r="K37" s="768" t="n">
        <v>13.739289496486</v>
      </c>
      <c r="L37" s="768" t="n">
        <v>11.4364347448216</v>
      </c>
      <c r="M37" s="768" t="n">
        <v>9.55074906902102</v>
      </c>
      <c r="N37" s="768" t="n">
        <v>8.33691407182484</v>
      </c>
      <c r="O37" s="769" t="n">
        <v>8.43372360934782</v>
      </c>
      <c r="P37" s="769" t="n">
        <v>11.6153951015586</v>
      </c>
      <c r="Q37" s="769" t="n">
        <v>11.5103874227962</v>
      </c>
      <c r="R37" s="769" t="n">
        <v>11.3025279204518</v>
      </c>
      <c r="S37" s="768" t="n">
        <v>10.2114095532743</v>
      </c>
      <c r="T37" s="768" t="n">
        <v>9.92996879043922</v>
      </c>
      <c r="U37" s="768" t="n">
        <v>8.47173704316562</v>
      </c>
      <c r="V37" s="768" t="n">
        <v>7.80298481859508</v>
      </c>
      <c r="W37" s="768" t="n">
        <v>3.0722831670699</v>
      </c>
      <c r="X37" s="768" t="n">
        <v>9.21945580270172</v>
      </c>
      <c r="Y37" s="768" t="n">
        <v>7.34263031788621</v>
      </c>
      <c r="Z37" s="768" t="n">
        <v>3.57290676212316</v>
      </c>
      <c r="AA37" s="770" t="n">
        <v>3.14872637633525</v>
      </c>
      <c r="AB37" s="769" t="n">
        <v>1.94971724168164</v>
      </c>
      <c r="AC37" s="769" t="n">
        <v>7.62084242544469</v>
      </c>
      <c r="AD37" s="769" t="n">
        <v>8.45607652133091</v>
      </c>
      <c r="AE37" s="769" t="n">
        <v>9.7044878667506</v>
      </c>
      <c r="AF37" s="771" t="n">
        <v>2.24275408004823</v>
      </c>
    </row>
    <row r="38" customFormat="false" ht="14.1" hidden="false" customHeight="true" outlineLevel="0" collapsed="false">
      <c r="A38" s="1383" t="s">
        <v>662</v>
      </c>
      <c r="B38" s="770" t="n">
        <v>6.95775607540314</v>
      </c>
      <c r="C38" s="768" t="n">
        <v>7.65391202451776</v>
      </c>
      <c r="D38" s="768" t="n">
        <v>9.02657904565781</v>
      </c>
      <c r="E38" s="768" t="n">
        <v>7.73043513230918</v>
      </c>
      <c r="F38" s="768" t="n">
        <v>6.47768316028706</v>
      </c>
      <c r="G38" s="768" t="n">
        <v>4.47652927381851</v>
      </c>
      <c r="H38" s="768" t="n">
        <v>3.18764217525713</v>
      </c>
      <c r="I38" s="768" t="n">
        <v>3.65379370258503</v>
      </c>
      <c r="J38" s="768" t="n">
        <v>1.95076765045766</v>
      </c>
      <c r="K38" s="768" t="n">
        <v>1.11774333301242</v>
      </c>
      <c r="L38" s="768" t="n">
        <v>1.91492443628989</v>
      </c>
      <c r="M38" s="768" t="n">
        <v>2.8696057982609</v>
      </c>
      <c r="N38" s="768" t="n">
        <v>2.69653480000382</v>
      </c>
      <c r="O38" s="769" t="n">
        <v>2.71124277048949</v>
      </c>
      <c r="P38" s="769" t="n">
        <v>0.830644794838006</v>
      </c>
      <c r="Q38" s="769" t="n">
        <v>1.89299751343547</v>
      </c>
      <c r="R38" s="769" t="n">
        <v>2.8496225483924</v>
      </c>
      <c r="S38" s="768" t="n">
        <v>1.92284254441476</v>
      </c>
      <c r="T38" s="768" t="n">
        <v>2.88117530638654</v>
      </c>
      <c r="U38" s="768" t="n">
        <v>3.74251802823231</v>
      </c>
      <c r="V38" s="768" t="n">
        <v>4.22742087657604</v>
      </c>
      <c r="W38" s="768" t="n">
        <v>5.99984533633823</v>
      </c>
      <c r="X38" s="768" t="n">
        <v>7.12037849757017</v>
      </c>
      <c r="Y38" s="768" t="n">
        <v>8.06695595525964</v>
      </c>
      <c r="Z38" s="768" t="n">
        <v>7.96353263605347</v>
      </c>
      <c r="AA38" s="770" t="n">
        <v>7.33059435771022</v>
      </c>
      <c r="AB38" s="769" t="n">
        <v>4.175617026873</v>
      </c>
      <c r="AC38" s="769" t="n">
        <v>5.41779629262272</v>
      </c>
      <c r="AD38" s="769" t="n">
        <v>6.44797840502318</v>
      </c>
      <c r="AE38" s="769" t="n">
        <v>6.10451092833961</v>
      </c>
      <c r="AF38" s="771" t="n">
        <v>6.25389221380266</v>
      </c>
    </row>
    <row r="39" customFormat="false" ht="14.1" hidden="false" customHeight="true" outlineLevel="0" collapsed="false">
      <c r="A39" s="1565" t="s">
        <v>648</v>
      </c>
      <c r="B39" s="1601" t="n">
        <v>5.19759255053373</v>
      </c>
      <c r="C39" s="1602" t="n">
        <v>6.26577429241031</v>
      </c>
      <c r="D39" s="1602" t="n">
        <v>6.8067795241412</v>
      </c>
      <c r="E39" s="1602" t="n">
        <v>5.3717928094587</v>
      </c>
      <c r="F39" s="1602" t="n">
        <v>3.68536698069615</v>
      </c>
      <c r="G39" s="1602" t="n">
        <v>3.93397988791287</v>
      </c>
      <c r="H39" s="1602" t="n">
        <v>2.71712713627438</v>
      </c>
      <c r="I39" s="1602" t="n">
        <v>2.46785126221046</v>
      </c>
      <c r="J39" s="1602" t="n">
        <v>2.25801126254196</v>
      </c>
      <c r="K39" s="1602" t="n">
        <v>2.05064022335612</v>
      </c>
      <c r="L39" s="1602" t="n">
        <v>1.81642605378784</v>
      </c>
      <c r="M39" s="1602" t="n">
        <v>1.59052163395145</v>
      </c>
      <c r="N39" s="1602" t="n">
        <v>0.767710332578991</v>
      </c>
      <c r="O39" s="1603" t="n">
        <v>0.90280716603188</v>
      </c>
      <c r="P39" s="1603" t="n">
        <v>0.712500568001091</v>
      </c>
      <c r="Q39" s="1603" t="n">
        <v>1.18713403384936</v>
      </c>
      <c r="R39" s="1603" t="n">
        <v>1.31057047286552</v>
      </c>
      <c r="S39" s="1602" t="n">
        <v>2.08315754933671</v>
      </c>
      <c r="T39" s="1602" t="n">
        <v>1.68227144705793</v>
      </c>
      <c r="U39" s="1602" t="n">
        <v>1.96318767747339</v>
      </c>
      <c r="V39" s="1602" t="n">
        <v>1.30478600223004</v>
      </c>
      <c r="W39" s="1602" t="n">
        <v>1.22515714932777</v>
      </c>
      <c r="X39" s="1602" t="n">
        <v>0.756781057994905</v>
      </c>
      <c r="Y39" s="1602" t="n">
        <v>0.358850353881657</v>
      </c>
      <c r="Z39" s="1602" t="n">
        <v>0.00894904636724649</v>
      </c>
      <c r="AA39" s="1601" t="n">
        <v>0.119419337167899</v>
      </c>
      <c r="AB39" s="1603" t="n">
        <v>0.446056727017667</v>
      </c>
      <c r="AC39" s="1603" t="n">
        <v>0.720756463664617</v>
      </c>
      <c r="AD39" s="1603" t="n">
        <v>0.781644269702482</v>
      </c>
      <c r="AE39" s="1603"/>
      <c r="AF39" s="1604"/>
    </row>
    <row r="40" customFormat="false" ht="14.1" hidden="false" customHeight="true" outlineLevel="0" collapsed="false">
      <c r="A40" s="1565" t="s">
        <v>649</v>
      </c>
      <c r="B40" s="1601" t="n">
        <v>24.1698841698842</v>
      </c>
      <c r="C40" s="1602" t="n">
        <v>15.8002073192717</v>
      </c>
      <c r="D40" s="1602" t="n">
        <v>15.6163249649213</v>
      </c>
      <c r="E40" s="1602" t="n">
        <v>17.2283439234296</v>
      </c>
      <c r="F40" s="1602" t="n">
        <v>21.4615101705944</v>
      </c>
      <c r="G40" s="1602" t="n">
        <v>20.4986287213323</v>
      </c>
      <c r="H40" s="1602" t="n">
        <v>25.2337993117259</v>
      </c>
      <c r="I40" s="1602" t="n">
        <v>24.7270008990535</v>
      </c>
      <c r="J40" s="1602" t="n">
        <v>24.6198433516151</v>
      </c>
      <c r="K40" s="1602" t="n">
        <v>26.4888803311832</v>
      </c>
      <c r="L40" s="1602" t="n">
        <v>28.7325575780986</v>
      </c>
      <c r="M40" s="1602" t="n">
        <v>28.8608245949884</v>
      </c>
      <c r="N40" s="1602" t="n">
        <v>30.1794188700144</v>
      </c>
      <c r="O40" s="1603" t="n">
        <v>31.4882211877557</v>
      </c>
      <c r="P40" s="1603" t="n">
        <v>33.6847366746944</v>
      </c>
      <c r="Q40" s="1603" t="n">
        <v>34.1283209896349</v>
      </c>
      <c r="R40" s="1603" t="n">
        <v>33.7375934489755</v>
      </c>
      <c r="S40" s="1602" t="n">
        <v>31.7498710917358</v>
      </c>
      <c r="T40" s="1602" t="n">
        <v>31.9488848291086</v>
      </c>
      <c r="U40" s="1602" t="n">
        <v>35.3894711037568</v>
      </c>
      <c r="V40" s="1602" t="n">
        <v>36.3410241015524</v>
      </c>
      <c r="W40" s="1602" t="n">
        <v>39.0282703078912</v>
      </c>
      <c r="X40" s="1602" t="n">
        <v>37.1454261308899</v>
      </c>
      <c r="Y40" s="1602" t="n">
        <v>34.7587973544448</v>
      </c>
      <c r="Z40" s="1602" t="n">
        <v>33.5880082778679</v>
      </c>
      <c r="AA40" s="1601" t="n">
        <v>35.6910435497124</v>
      </c>
      <c r="AB40" s="1603" t="n">
        <v>39.5072552715795</v>
      </c>
      <c r="AC40" s="1603" t="n">
        <v>36.9327073552426</v>
      </c>
      <c r="AD40" s="1603" t="n">
        <v>36.3464585411654</v>
      </c>
      <c r="AE40" s="1603" t="n">
        <v>31.5539306323709</v>
      </c>
      <c r="AF40" s="1604" t="n">
        <v>0</v>
      </c>
    </row>
    <row r="41" customFormat="false" ht="14.1" hidden="false" customHeight="true" outlineLevel="0" collapsed="false">
      <c r="A41" s="1565" t="s">
        <v>650</v>
      </c>
      <c r="B41" s="1601" t="n">
        <v>7.49829661594368</v>
      </c>
      <c r="C41" s="1602" t="n">
        <v>9.80935640886966</v>
      </c>
      <c r="D41" s="1602" t="n">
        <v>13.8982263811918</v>
      </c>
      <c r="E41" s="1602" t="n">
        <v>18.4378267513874</v>
      </c>
      <c r="F41" s="1602" t="n">
        <v>18.4466385643289</v>
      </c>
      <c r="G41" s="1602" t="n">
        <v>21.069001152669</v>
      </c>
      <c r="H41" s="1602" t="n">
        <v>21.2509478350475</v>
      </c>
      <c r="I41" s="1602" t="n">
        <v>22.033881183518</v>
      </c>
      <c r="J41" s="1602" t="n">
        <v>20.0625492965497</v>
      </c>
      <c r="K41" s="1602" t="n">
        <v>19.9720804852219</v>
      </c>
      <c r="L41" s="1602" t="n">
        <v>17.9411906716238</v>
      </c>
      <c r="M41" s="1602" t="n">
        <v>19.8777107917369</v>
      </c>
      <c r="N41" s="1602" t="n">
        <v>21.239031004421</v>
      </c>
      <c r="O41" s="1603" t="n">
        <v>20.962994310434</v>
      </c>
      <c r="P41" s="1603" t="n">
        <v>19.8155132457854</v>
      </c>
      <c r="Q41" s="1603" t="n">
        <v>15.4086789123285</v>
      </c>
      <c r="R41" s="1603" t="n">
        <v>16.9259171251531</v>
      </c>
      <c r="S41" s="1602" t="n">
        <v>15.6058688417007</v>
      </c>
      <c r="T41" s="1602" t="n">
        <v>15.2298850574713</v>
      </c>
      <c r="U41" s="1602" t="n">
        <v>14.0518069089498</v>
      </c>
      <c r="V41" s="1602" t="n">
        <v>9.48408954455785</v>
      </c>
      <c r="W41" s="1602" t="n">
        <v>8.16955556292049</v>
      </c>
      <c r="X41" s="1602" t="n">
        <v>10.0072787994263</v>
      </c>
      <c r="Y41" s="1602" t="n">
        <v>12.0938090032793</v>
      </c>
      <c r="Z41" s="1602" t="n">
        <v>16.9841713742379</v>
      </c>
      <c r="AA41" s="1601" t="n">
        <v>13.6455765543687</v>
      </c>
      <c r="AB41" s="1603" t="n">
        <v>12.2638200868002</v>
      </c>
      <c r="AC41" s="1603" t="n">
        <v>11.3546694879764</v>
      </c>
      <c r="AD41" s="1603" t="n">
        <v>11.7880406079455</v>
      </c>
      <c r="AE41" s="1603" t="n">
        <v>11.2999212062376</v>
      </c>
      <c r="AF41" s="1604" t="n">
        <v>9.71075891455599</v>
      </c>
    </row>
    <row r="42" customFormat="false" ht="14.1" hidden="false" customHeight="true" outlineLevel="0" collapsed="false">
      <c r="A42" s="1565" t="s">
        <v>651</v>
      </c>
      <c r="B42" s="1605" t="n">
        <v>16.8918918918919</v>
      </c>
      <c r="C42" s="1605" t="n">
        <v>15.7731656751397</v>
      </c>
      <c r="D42" s="1602" t="n">
        <v>15.2519104004522</v>
      </c>
      <c r="E42" s="1602" t="n">
        <v>12.430628166975</v>
      </c>
      <c r="F42" s="1602" t="n">
        <v>15.6260314406692</v>
      </c>
      <c r="G42" s="1602" t="n">
        <v>17.8077427560714</v>
      </c>
      <c r="H42" s="1602" t="n">
        <v>17.3915579491766</v>
      </c>
      <c r="I42" s="1602" t="n">
        <v>16.8314931358783</v>
      </c>
      <c r="J42" s="1602" t="n">
        <v>17.989801346369</v>
      </c>
      <c r="K42" s="1602" t="n">
        <v>13.384037739482</v>
      </c>
      <c r="L42" s="1602" t="n">
        <v>12.5933079040124</v>
      </c>
      <c r="M42" s="1602" t="n">
        <v>14.5937502976276</v>
      </c>
      <c r="N42" s="1602" t="n">
        <v>10.9809313739532</v>
      </c>
      <c r="O42" s="1603" t="n">
        <v>10.9032773780975</v>
      </c>
      <c r="P42" s="1603" t="n">
        <v>11.7853410278548</v>
      </c>
      <c r="Q42" s="1603" t="n">
        <v>12.9755888879976</v>
      </c>
      <c r="R42" s="1603" t="n">
        <v>12.1012996033559</v>
      </c>
      <c r="S42" s="1602" t="n">
        <v>12.8608259504055</v>
      </c>
      <c r="T42" s="1602" t="n">
        <v>13.1860394306158</v>
      </c>
      <c r="U42" s="1602" t="n">
        <v>10.6136748993892</v>
      </c>
      <c r="V42" s="1602" t="n">
        <v>14.0127798267433</v>
      </c>
      <c r="W42" s="1602" t="n">
        <v>14.033517824987</v>
      </c>
      <c r="X42" s="1602" t="n">
        <v>14.194729292886</v>
      </c>
      <c r="Y42" s="1602" t="n">
        <v>10.4287433612685</v>
      </c>
      <c r="Z42" s="1602" t="n">
        <v>10.8809217517758</v>
      </c>
      <c r="AA42" s="1601" t="n">
        <v>10.9044097507532</v>
      </c>
      <c r="AB42" s="1603" t="n">
        <v>10.0938143877954</v>
      </c>
      <c r="AC42" s="1603" t="n">
        <v>9.42824395512354</v>
      </c>
      <c r="AD42" s="1603" t="n">
        <v>7.84578369813978</v>
      </c>
      <c r="AE42" s="1603" t="n">
        <v>11.8999127037325</v>
      </c>
      <c r="AF42" s="1604" t="n">
        <v>11.4703450857595</v>
      </c>
    </row>
    <row r="43" customFormat="false" ht="14.1" hidden="false" customHeight="true" outlineLevel="0" collapsed="false">
      <c r="A43" s="1574" t="s">
        <v>652</v>
      </c>
      <c r="B43" s="1606" t="n">
        <v>1.05269134680899</v>
      </c>
      <c r="C43" s="1606" t="n">
        <v>1.3994050838291</v>
      </c>
      <c r="D43" s="1606" t="n">
        <v>2.14509958309359</v>
      </c>
      <c r="E43" s="1606" t="n">
        <v>0.720863830129494</v>
      </c>
      <c r="F43" s="1606" t="n">
        <v>0.568647975782952</v>
      </c>
      <c r="G43" s="1606" t="n">
        <v>0.421320402241742</v>
      </c>
      <c r="H43" s="1606" t="n">
        <v>0.501623471312193</v>
      </c>
      <c r="I43" s="1606" t="n">
        <v>1.06573192043882</v>
      </c>
      <c r="J43" s="1606" t="n">
        <v>1.49678082066145</v>
      </c>
      <c r="K43" s="1606" t="n">
        <v>4.79734283238664</v>
      </c>
      <c r="L43" s="1606" t="n">
        <v>5.2831828496934</v>
      </c>
      <c r="M43" s="1606" t="n">
        <v>6.58209282169967</v>
      </c>
      <c r="N43" s="1606" t="n">
        <v>8.91174195766135</v>
      </c>
      <c r="O43" s="1607" t="n">
        <v>10.3183335684394</v>
      </c>
      <c r="P43" s="1607" t="n">
        <v>10.7883855137002</v>
      </c>
      <c r="Q43" s="1607" t="n">
        <v>10.5166528524193</v>
      </c>
      <c r="R43" s="1607" t="n">
        <v>10.7313239137985</v>
      </c>
      <c r="S43" s="1608" t="n">
        <v>14.1433459897811</v>
      </c>
      <c r="T43" s="1608" t="n">
        <v>12.0851412042323</v>
      </c>
      <c r="U43" s="1608" t="n">
        <v>13.8965496108353</v>
      </c>
      <c r="V43" s="1608" t="n">
        <v>16.592332103954</v>
      </c>
      <c r="W43" s="1608" t="n">
        <v>15.5823639235962</v>
      </c>
      <c r="X43" s="1608" t="n">
        <v>11.5668686176704</v>
      </c>
      <c r="Y43" s="1608" t="n">
        <v>16.3911800103791</v>
      </c>
      <c r="Z43" s="1608" t="n">
        <v>17.2168465797863</v>
      </c>
      <c r="AA43" s="1609" t="n">
        <v>16.5740892906053</v>
      </c>
      <c r="AB43" s="1607" t="n">
        <v>19.6078646267152</v>
      </c>
      <c r="AC43" s="1607" t="n">
        <v>15.9558288699332</v>
      </c>
      <c r="AD43" s="1607" t="n">
        <v>19.2077929698961</v>
      </c>
      <c r="AE43" s="1607" t="n">
        <v>23.0744242901427</v>
      </c>
      <c r="AF43" s="1610" t="n">
        <v>63.0968913894636</v>
      </c>
    </row>
    <row r="44" customFormat="false" ht="14.45" hidden="false" customHeight="true" outlineLevel="0" collapsed="false">
      <c r="A44" s="1526" t="s">
        <v>653</v>
      </c>
      <c r="B44" s="1611" t="n">
        <v>41.2536906654554</v>
      </c>
      <c r="C44" s="1612" t="n">
        <v>46.0383991346674</v>
      </c>
      <c r="D44" s="1612" t="n">
        <v>44.5817308177624</v>
      </c>
      <c r="E44" s="1612" t="n">
        <v>44.2371109145017</v>
      </c>
      <c r="F44" s="1612" t="n">
        <v>37.384596523986</v>
      </c>
      <c r="G44" s="1612" t="n">
        <v>33.3876545172702</v>
      </c>
      <c r="H44" s="1612" t="n">
        <v>29.8242373573387</v>
      </c>
      <c r="I44" s="1612" t="n">
        <v>29.9182770498924</v>
      </c>
      <c r="J44" s="1612" t="n">
        <v>29.190894583341</v>
      </c>
      <c r="K44" s="1612" t="n">
        <v>27.5767786656397</v>
      </c>
      <c r="L44" s="1612" t="n">
        <v>27.566027714741</v>
      </c>
      <c r="M44" s="1612" t="n">
        <v>21.94919854853</v>
      </c>
      <c r="N44" s="1612" t="n">
        <v>19.5135924833138</v>
      </c>
      <c r="O44" s="1613" t="n">
        <v>19.1790097333898</v>
      </c>
      <c r="P44" s="1613" t="n">
        <v>19.9945471895306</v>
      </c>
      <c r="Q44" s="1613" t="n">
        <v>22.7747921178578</v>
      </c>
      <c r="R44" s="1613" t="n">
        <v>21.1126140123197</v>
      </c>
      <c r="S44" s="1614" t="n">
        <v>19.3635934936483</v>
      </c>
      <c r="T44" s="1614" t="n">
        <v>21.539354494938</v>
      </c>
      <c r="U44" s="1614" t="n">
        <v>19.5491409777124</v>
      </c>
      <c r="V44" s="1614" t="n">
        <v>17.8242130542928</v>
      </c>
      <c r="W44" s="1614" t="n">
        <v>18.22821728035</v>
      </c>
      <c r="X44" s="1614" t="n">
        <v>24.2309092076813</v>
      </c>
      <c r="Y44" s="1614" t="n">
        <v>23.7514768072256</v>
      </c>
      <c r="Z44" s="1614" t="n">
        <v>18.7516080317691</v>
      </c>
      <c r="AA44" s="1611" t="n">
        <v>18.9208436044919</v>
      </c>
      <c r="AB44" s="1613" t="n">
        <v>15.4366314497392</v>
      </c>
      <c r="AC44" s="1613" t="n">
        <v>23.4896074412043</v>
      </c>
      <c r="AD44" s="1613" t="n">
        <v>22.5573616571797</v>
      </c>
      <c r="AE44" s="1613"/>
      <c r="AF44" s="1615"/>
    </row>
    <row r="45" s="86" customFormat="true" ht="4.7" hidden="false" customHeight="true" outlineLevel="0" collapsed="false"/>
    <row r="46" customFormat="false" ht="14.45" hidden="false" customHeight="true" outlineLevel="0" collapsed="false">
      <c r="A46" s="86" t="s">
        <v>663</v>
      </c>
    </row>
    <row r="47" customFormat="false" ht="13.15" hidden="false" customHeight="true" outlineLevel="0" collapsed="false">
      <c r="A47" s="777" t="s">
        <v>664</v>
      </c>
    </row>
    <row r="48" customFormat="false" ht="13.15" hidden="false" customHeight="true" outlineLevel="0" collapsed="false"/>
    <row r="49" customFormat="false" ht="13.15" hidden="false" customHeight="true" outlineLevel="0" collapsed="false"/>
  </sheetData>
  <mergeCells count="7">
    <mergeCell ref="B2:AC2"/>
    <mergeCell ref="AD2:AF2"/>
    <mergeCell ref="AD3:AF3"/>
    <mergeCell ref="B4:AC4"/>
    <mergeCell ref="AD4:AF4"/>
    <mergeCell ref="A7:S7"/>
    <mergeCell ref="A28:S28"/>
  </mergeCells>
  <printOptions headings="false" gridLines="false" gridLinesSet="true" horizontalCentered="true" verticalCentered="true"/>
  <pageMargins left="0.590277777777778" right="0.590277777777778" top="0.390277777777778" bottom="0.479861111111111" header="0.3937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&amp;C </oddHeader>
    <oddFooter/>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G4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7" topLeftCell="B8" activePane="bottomRight" state="frozen"/>
      <selection pane="topLeft" activeCell="A1" activeCellId="0" sqref="A1"/>
      <selection pane="topRight" activeCell="B1" activeCellId="0" sqref="B1"/>
      <selection pane="bottomLeft" activeCell="A8" activeCellId="0" sqref="A8"/>
      <selection pane="bottomRight" activeCell="AF1" activeCellId="1" sqref="AD8:AF76 AF1"/>
    </sheetView>
  </sheetViews>
  <sheetFormatPr defaultColWidth="9.140625" defaultRowHeight="12.75" zeroHeight="false" outlineLevelRow="0" outlineLevelCol="0"/>
  <cols>
    <col collapsed="false" customWidth="true" hidden="false" outlineLevel="0" max="1" min="1" style="1616" width="23.51"/>
    <col collapsed="false" customWidth="true" hidden="false" outlineLevel="0" max="25" min="2" style="1616" width="7.62"/>
    <col collapsed="false" customWidth="false" hidden="false" outlineLevel="0" max="29" min="26" style="1616" width="9.13"/>
    <col collapsed="false" customWidth="true" hidden="false" outlineLevel="0" max="30" min="30" style="1616" width="9.87"/>
    <col collapsed="false" customWidth="false" hidden="false" outlineLevel="0" max="1024" min="31" style="1616" width="9.13"/>
  </cols>
  <sheetData>
    <row r="1" customFormat="false" ht="13.15" hidden="false" customHeight="true" outlineLevel="0" collapsed="false">
      <c r="A1" s="1617"/>
      <c r="B1" s="1618"/>
      <c r="C1" s="1618"/>
      <c r="D1" s="1618"/>
      <c r="E1" s="1618"/>
      <c r="F1" s="1618"/>
      <c r="G1" s="1618"/>
      <c r="H1" s="1618"/>
      <c r="I1" s="1618"/>
      <c r="J1" s="1618"/>
      <c r="K1" s="1619"/>
      <c r="L1" s="1619"/>
      <c r="M1" s="1619"/>
      <c r="N1" s="1619"/>
      <c r="O1" s="1619"/>
      <c r="P1" s="1619"/>
      <c r="Q1" s="1619"/>
      <c r="R1" s="1619"/>
      <c r="S1" s="1619"/>
      <c r="T1" s="1619"/>
      <c r="U1" s="1619"/>
      <c r="V1" s="1619"/>
      <c r="W1" s="1619"/>
      <c r="X1" s="1619"/>
      <c r="Y1" s="1619"/>
      <c r="Z1" s="1619"/>
      <c r="AA1" s="1619"/>
      <c r="AB1" s="1619"/>
      <c r="AC1" s="1620"/>
      <c r="AD1" s="1621"/>
      <c r="AE1" s="1621"/>
      <c r="AF1" s="1622"/>
      <c r="AG1" s="1623"/>
    </row>
    <row r="2" customFormat="false" ht="18" hidden="false" customHeight="true" outlineLevel="0" collapsed="false">
      <c r="A2" s="101"/>
      <c r="B2" s="1624" t="s">
        <v>31</v>
      </c>
      <c r="C2" s="1624"/>
      <c r="D2" s="1624"/>
      <c r="E2" s="1624"/>
      <c r="F2" s="1624"/>
      <c r="G2" s="1624"/>
      <c r="H2" s="1624"/>
      <c r="I2" s="1624"/>
      <c r="J2" s="1624"/>
      <c r="K2" s="1624"/>
      <c r="L2" s="1624"/>
      <c r="M2" s="1624"/>
      <c r="N2" s="1624"/>
      <c r="O2" s="1624"/>
      <c r="P2" s="1624"/>
      <c r="Q2" s="1624"/>
      <c r="R2" s="1624"/>
      <c r="S2" s="1624"/>
      <c r="T2" s="1624"/>
      <c r="U2" s="1624"/>
      <c r="V2" s="1625"/>
      <c r="W2" s="1625"/>
      <c r="X2" s="1625"/>
      <c r="Y2" s="1625"/>
      <c r="Z2" s="1625"/>
      <c r="AA2" s="1625"/>
      <c r="AB2" s="1625"/>
      <c r="AC2" s="1626"/>
      <c r="AD2" s="1627" t="s">
        <v>75</v>
      </c>
      <c r="AE2" s="1628"/>
      <c r="AF2" s="1629"/>
      <c r="AG2" s="1628"/>
    </row>
    <row r="3" customFormat="false" ht="18" hidden="false" customHeight="true" outlineLevel="0" collapsed="false">
      <c r="A3" s="101"/>
      <c r="B3" s="1630"/>
      <c r="C3" s="1631"/>
      <c r="D3" s="1632"/>
      <c r="E3" s="1632"/>
      <c r="F3" s="1632"/>
      <c r="G3" s="1632"/>
      <c r="H3" s="1632"/>
      <c r="I3" s="1633"/>
      <c r="J3" s="1633"/>
      <c r="K3" s="1633"/>
      <c r="L3" s="1633"/>
      <c r="M3" s="1633"/>
      <c r="N3" s="1633"/>
      <c r="O3" s="1633"/>
      <c r="P3" s="1633"/>
      <c r="Q3" s="1633"/>
      <c r="R3" s="1633"/>
      <c r="S3" s="1633"/>
      <c r="T3" s="1633"/>
      <c r="U3" s="1633"/>
      <c r="V3" s="1633"/>
      <c r="W3" s="1633"/>
      <c r="X3" s="1633"/>
      <c r="Y3" s="1633"/>
      <c r="Z3" s="1633"/>
      <c r="AA3" s="1633"/>
      <c r="AB3" s="1633"/>
      <c r="AC3" s="1634"/>
      <c r="AD3" s="1627" t="s">
        <v>665</v>
      </c>
      <c r="AE3" s="1628"/>
      <c r="AF3" s="1629"/>
      <c r="AG3" s="1628"/>
    </row>
    <row r="4" customFormat="false" ht="18" hidden="false" customHeight="true" outlineLevel="0" collapsed="false">
      <c r="A4" s="101"/>
      <c r="B4" s="1635" t="s">
        <v>276</v>
      </c>
      <c r="C4" s="1635"/>
      <c r="D4" s="1635"/>
      <c r="E4" s="1635"/>
      <c r="F4" s="1635"/>
      <c r="G4" s="1635"/>
      <c r="H4" s="1635"/>
      <c r="I4" s="1635"/>
      <c r="J4" s="1635"/>
      <c r="K4" s="1635"/>
      <c r="L4" s="1635"/>
      <c r="M4" s="1635"/>
      <c r="N4" s="1635"/>
      <c r="O4" s="1635"/>
      <c r="P4" s="1635"/>
      <c r="Q4" s="1635"/>
      <c r="R4" s="1635"/>
      <c r="S4" s="1635"/>
      <c r="T4" s="1635"/>
      <c r="U4" s="1635"/>
      <c r="V4" s="1633"/>
      <c r="W4" s="1633"/>
      <c r="X4" s="1633"/>
      <c r="Y4" s="1633"/>
      <c r="Z4" s="1633"/>
      <c r="AA4" s="1633"/>
      <c r="AB4" s="1633"/>
      <c r="AC4" s="1634"/>
      <c r="AD4" s="1636" t="s">
        <v>666</v>
      </c>
      <c r="AE4" s="1637"/>
      <c r="AF4" s="1638"/>
      <c r="AG4" s="1637"/>
    </row>
    <row r="5" customFormat="false" ht="13.15" hidden="false" customHeight="true" outlineLevel="0" collapsed="false">
      <c r="A5" s="1639"/>
      <c r="B5" s="1640"/>
      <c r="C5" s="1640"/>
      <c r="D5" s="1640"/>
      <c r="E5" s="1640"/>
      <c r="F5" s="1640"/>
      <c r="G5" s="1640"/>
      <c r="H5" s="1640"/>
      <c r="I5" s="1640"/>
      <c r="J5" s="1640"/>
      <c r="K5" s="1641"/>
      <c r="L5" s="1641"/>
      <c r="M5" s="1641"/>
      <c r="N5" s="1641"/>
      <c r="O5" s="1641"/>
      <c r="P5" s="1641"/>
      <c r="Q5" s="1641"/>
      <c r="R5" s="1641"/>
      <c r="S5" s="1641"/>
      <c r="T5" s="1641"/>
      <c r="U5" s="1641"/>
      <c r="V5" s="1641"/>
      <c r="W5" s="1641"/>
      <c r="X5" s="1641"/>
      <c r="Y5" s="1641"/>
      <c r="Z5" s="1641"/>
      <c r="AA5" s="1641"/>
      <c r="AB5" s="1641"/>
      <c r="AC5" s="1642"/>
      <c r="AD5" s="1643"/>
      <c r="AE5" s="1643"/>
      <c r="AF5" s="1644"/>
      <c r="AG5" s="1623"/>
    </row>
    <row r="6" customFormat="false" ht="8.1" hidden="false" customHeight="true" outlineLevel="0" collapsed="false"/>
    <row r="7" customFormat="false" ht="18" hidden="false" customHeight="true" outlineLevel="0" collapsed="false">
      <c r="A7" s="1645" t="s">
        <v>636</v>
      </c>
      <c r="B7" s="1645"/>
      <c r="C7" s="1645"/>
      <c r="D7" s="1645"/>
      <c r="E7" s="1645"/>
      <c r="F7" s="1645"/>
      <c r="G7" s="1645"/>
      <c r="H7" s="1645"/>
      <c r="I7" s="1645"/>
      <c r="J7" s="1645"/>
      <c r="K7" s="1645"/>
      <c r="L7" s="1645"/>
      <c r="M7" s="1645"/>
      <c r="N7" s="1645"/>
      <c r="O7" s="1645"/>
      <c r="P7" s="1645"/>
      <c r="Q7" s="1645"/>
      <c r="R7" s="1645"/>
    </row>
    <row r="8" customFormat="false" ht="14.45" hidden="false" customHeight="true" outlineLevel="0" collapsed="false">
      <c r="A8" s="1646"/>
      <c r="B8" s="1647" t="n">
        <v>1990</v>
      </c>
      <c r="C8" s="1647" t="n">
        <v>1991</v>
      </c>
      <c r="D8" s="1647" t="n">
        <v>1992</v>
      </c>
      <c r="E8" s="1647" t="n">
        <v>1993</v>
      </c>
      <c r="F8" s="1647" t="n">
        <v>1994</v>
      </c>
      <c r="G8" s="1647" t="n">
        <v>1995</v>
      </c>
      <c r="H8" s="1647" t="n">
        <v>1996</v>
      </c>
      <c r="I8" s="1647" t="n">
        <v>1997</v>
      </c>
      <c r="J8" s="1647" t="n">
        <v>1998</v>
      </c>
      <c r="K8" s="1647" t="n">
        <v>1999</v>
      </c>
      <c r="L8" s="1648" t="n">
        <v>2000</v>
      </c>
      <c r="M8" s="1648" t="n">
        <v>2001</v>
      </c>
      <c r="N8" s="1648" t="n">
        <v>2002</v>
      </c>
      <c r="O8" s="1647" t="n">
        <v>2003</v>
      </c>
      <c r="P8" s="1648" t="n">
        <v>2004</v>
      </c>
      <c r="Q8" s="1648" t="n">
        <v>2005</v>
      </c>
      <c r="R8" s="1648" t="n">
        <v>2006</v>
      </c>
      <c r="S8" s="1647" t="n">
        <v>2007</v>
      </c>
      <c r="T8" s="1647" t="n">
        <v>2008</v>
      </c>
      <c r="U8" s="1647" t="n">
        <v>2009</v>
      </c>
      <c r="V8" s="1647" t="n">
        <v>2010</v>
      </c>
      <c r="W8" s="1647" t="n">
        <v>2011</v>
      </c>
      <c r="X8" s="1647" t="n">
        <v>2012</v>
      </c>
      <c r="Y8" s="1647" t="n">
        <v>2013</v>
      </c>
      <c r="Z8" s="1647" t="n">
        <v>2014</v>
      </c>
      <c r="AA8" s="1647" t="n">
        <v>2015</v>
      </c>
      <c r="AB8" s="1647" t="n">
        <v>2016</v>
      </c>
      <c r="AC8" s="1647" t="n">
        <v>2017</v>
      </c>
      <c r="AD8" s="1647" t="n">
        <v>2018</v>
      </c>
      <c r="AE8" s="1647" t="n">
        <v>2019</v>
      </c>
      <c r="AF8" s="1647" t="n">
        <v>2020</v>
      </c>
    </row>
    <row r="9" customFormat="false" ht="8.1" hidden="false" customHeight="true" outlineLevel="0" collapsed="false">
      <c r="A9" s="1649"/>
      <c r="B9" s="1645"/>
      <c r="C9" s="1645"/>
      <c r="D9" s="1645"/>
      <c r="E9" s="1645"/>
      <c r="F9" s="1645"/>
      <c r="G9" s="1645"/>
      <c r="H9" s="1645"/>
      <c r="I9" s="1645"/>
      <c r="J9" s="1645"/>
      <c r="K9" s="1645"/>
      <c r="L9" s="1645"/>
      <c r="M9" s="1645"/>
      <c r="N9" s="1645"/>
      <c r="O9" s="1650"/>
      <c r="P9" s="1650"/>
      <c r="Q9" s="1650"/>
      <c r="R9" s="1650"/>
      <c r="S9" s="1650"/>
    </row>
    <row r="10" customFormat="false" ht="14.65" hidden="false" customHeight="true" outlineLevel="0" collapsed="false">
      <c r="A10" s="1651" t="s">
        <v>667</v>
      </c>
      <c r="B10" s="1651"/>
      <c r="C10" s="1651"/>
      <c r="D10" s="1651"/>
      <c r="E10" s="1651"/>
      <c r="F10" s="1651"/>
      <c r="G10" s="1651"/>
      <c r="H10" s="1651"/>
      <c r="I10" s="1651"/>
      <c r="J10" s="1651"/>
      <c r="K10" s="1651"/>
      <c r="L10" s="1651"/>
      <c r="M10" s="1651"/>
      <c r="N10" s="1651"/>
      <c r="O10" s="1651"/>
      <c r="P10" s="1651"/>
      <c r="Q10" s="1651"/>
      <c r="R10" s="1651"/>
      <c r="S10" s="1651"/>
    </row>
    <row r="11" customFormat="false" ht="14.65" hidden="false" customHeight="true" outlineLevel="0" collapsed="false">
      <c r="A11" s="1652" t="s">
        <v>668</v>
      </c>
      <c r="B11" s="1653" t="n">
        <v>3660</v>
      </c>
      <c r="C11" s="1653" t="n">
        <v>3487</v>
      </c>
      <c r="D11" s="1653" t="n">
        <v>3303</v>
      </c>
      <c r="E11" s="1653" t="n">
        <v>3064</v>
      </c>
      <c r="F11" s="1653" t="n">
        <v>2938</v>
      </c>
      <c r="G11" s="1653" t="n">
        <v>2926</v>
      </c>
      <c r="H11" s="1653" t="n">
        <v>2874</v>
      </c>
      <c r="I11" s="1653" t="n">
        <v>2804</v>
      </c>
      <c r="J11" s="1653" t="n">
        <v>3000</v>
      </c>
      <c r="K11" s="1654" t="n">
        <v>2746</v>
      </c>
      <c r="L11" s="1655" t="n">
        <v>3166</v>
      </c>
      <c r="M11" s="1655" t="n">
        <v>3278</v>
      </c>
      <c r="N11" s="1655" t="n">
        <v>3509</v>
      </c>
      <c r="O11" s="1656" t="n">
        <v>3690</v>
      </c>
      <c r="P11" s="1656" t="n">
        <v>3463</v>
      </c>
      <c r="Q11" s="1656" t="n">
        <v>3471</v>
      </c>
      <c r="R11" s="1656" t="n">
        <v>3383</v>
      </c>
      <c r="S11" s="1656" t="n">
        <v>3361.349</v>
      </c>
      <c r="T11" s="1656" t="n">
        <v>3023.114</v>
      </c>
      <c r="U11" s="1656" t="n">
        <v>2768.124</v>
      </c>
      <c r="V11" s="1656" t="n">
        <v>2486.042</v>
      </c>
      <c r="W11" s="1656" t="n">
        <v>2627.051</v>
      </c>
      <c r="X11" s="1656" t="n">
        <v>2602.159</v>
      </c>
      <c r="Y11" s="1657" t="n">
        <v>2635.519</v>
      </c>
      <c r="Z11" s="1656" t="n">
        <v>2438.683</v>
      </c>
      <c r="AA11" s="1656" t="n">
        <v>2413.843</v>
      </c>
      <c r="AB11" s="1656" t="n">
        <v>2357.078</v>
      </c>
      <c r="AC11" s="1658" t="n">
        <v>2217.276</v>
      </c>
      <c r="AD11" s="1656" t="n">
        <v>2060.49</v>
      </c>
      <c r="AE11" s="1656" t="n">
        <v>1926.645</v>
      </c>
      <c r="AF11" s="1659" t="n">
        <v>1895.119</v>
      </c>
    </row>
    <row r="12" customFormat="false" ht="14.65" hidden="false" customHeight="true" outlineLevel="0" collapsed="false">
      <c r="A12" s="1660" t="s">
        <v>669</v>
      </c>
      <c r="B12" s="1661" t="n">
        <v>88060</v>
      </c>
      <c r="C12" s="1661" t="n">
        <v>88752</v>
      </c>
      <c r="D12" s="1661" t="n">
        <v>99065</v>
      </c>
      <c r="E12" s="1661" t="n">
        <v>99464</v>
      </c>
      <c r="F12" s="1661" t="n">
        <v>106041</v>
      </c>
      <c r="G12" s="1661" t="n">
        <v>100636</v>
      </c>
      <c r="H12" s="1661" t="n">
        <v>102866</v>
      </c>
      <c r="I12" s="1661" t="n">
        <v>98993</v>
      </c>
      <c r="J12" s="1661" t="n">
        <v>109034</v>
      </c>
      <c r="K12" s="1662" t="n">
        <v>103870</v>
      </c>
      <c r="L12" s="1663" t="n">
        <v>103555</v>
      </c>
      <c r="M12" s="1663" t="n">
        <v>104997</v>
      </c>
      <c r="N12" s="1663" t="n">
        <v>104727</v>
      </c>
      <c r="O12" s="1663" t="n">
        <v>106360</v>
      </c>
      <c r="P12" s="1663" t="n">
        <v>110035</v>
      </c>
      <c r="Q12" s="1663" t="n">
        <v>112203</v>
      </c>
      <c r="R12" s="1663" t="n">
        <v>109418</v>
      </c>
      <c r="S12" s="1663" t="n">
        <v>106665</v>
      </c>
      <c r="T12" s="1662" t="n">
        <v>105179.396</v>
      </c>
      <c r="U12" s="1662" t="n">
        <v>97902</v>
      </c>
      <c r="V12" s="1662" t="n">
        <v>93272</v>
      </c>
      <c r="W12" s="1663" t="n">
        <v>90519.365</v>
      </c>
      <c r="X12" s="1662" t="n">
        <v>93422</v>
      </c>
      <c r="Y12" s="1662" t="n">
        <v>90567</v>
      </c>
      <c r="Z12" s="1663" t="n">
        <v>89395</v>
      </c>
      <c r="AA12" s="1663" t="n">
        <v>91275</v>
      </c>
      <c r="AB12" s="1663" t="n">
        <v>91244</v>
      </c>
      <c r="AC12" s="1662" t="n">
        <v>90738</v>
      </c>
      <c r="AD12" s="1663" t="n">
        <v>85205</v>
      </c>
      <c r="AE12" s="1663" t="n">
        <v>85857.05</v>
      </c>
      <c r="AF12" s="1664" t="n">
        <v>0</v>
      </c>
      <c r="AG12" s="1665"/>
    </row>
    <row r="13" customFormat="false" ht="8.1" hidden="false" customHeight="true" outlineLevel="0" collapsed="false">
      <c r="A13" s="1666"/>
      <c r="B13" s="1667"/>
      <c r="C13" s="1667"/>
      <c r="D13" s="1667"/>
      <c r="E13" s="1667"/>
      <c r="F13" s="1667"/>
      <c r="G13" s="1667"/>
      <c r="H13" s="1667"/>
      <c r="I13" s="1667"/>
      <c r="J13" s="1667"/>
      <c r="K13" s="1668"/>
      <c r="L13" s="1668"/>
      <c r="M13" s="1668"/>
      <c r="N13" s="1668"/>
      <c r="O13" s="1668"/>
      <c r="P13" s="1668"/>
      <c r="Q13" s="1668"/>
      <c r="R13" s="1668"/>
      <c r="S13" s="1655"/>
      <c r="T13" s="1655"/>
    </row>
    <row r="14" customFormat="false" ht="14.65" hidden="false" customHeight="true" outlineLevel="0" collapsed="false">
      <c r="A14" s="1669" t="s">
        <v>670</v>
      </c>
      <c r="B14" s="1670"/>
      <c r="C14" s="1670"/>
      <c r="D14" s="1670"/>
      <c r="E14" s="1670"/>
      <c r="F14" s="1670"/>
      <c r="G14" s="1670"/>
      <c r="H14" s="1670"/>
      <c r="I14" s="1670"/>
      <c r="J14" s="1670"/>
      <c r="K14" s="1670"/>
      <c r="L14" s="1670"/>
      <c r="M14" s="1671"/>
      <c r="N14" s="1671"/>
      <c r="O14" s="1671"/>
      <c r="P14" s="1671"/>
      <c r="Q14" s="1671"/>
      <c r="R14" s="1671"/>
      <c r="S14" s="1672"/>
      <c r="T14" s="1672"/>
    </row>
    <row r="15" customFormat="false" ht="14.65" hidden="false" customHeight="true" outlineLevel="0" collapsed="false">
      <c r="A15" s="1673" t="s">
        <v>671</v>
      </c>
      <c r="B15" s="1653" t="n">
        <v>107341</v>
      </c>
      <c r="C15" s="1653" t="n">
        <v>105416</v>
      </c>
      <c r="D15" s="1653" t="n">
        <v>112957</v>
      </c>
      <c r="E15" s="1653" t="n">
        <v>117181</v>
      </c>
      <c r="F15" s="1674" t="n">
        <v>120845</v>
      </c>
      <c r="G15" s="1674" t="n">
        <v>115726</v>
      </c>
      <c r="H15" s="1674" t="n">
        <v>117006</v>
      </c>
      <c r="I15" s="1674" t="n">
        <v>112682</v>
      </c>
      <c r="J15" s="1674" t="n">
        <v>118800</v>
      </c>
      <c r="K15" s="1674" t="n">
        <v>116778</v>
      </c>
      <c r="L15" s="1675" t="n">
        <v>117971</v>
      </c>
      <c r="M15" s="1658" t="n">
        <v>116166</v>
      </c>
      <c r="N15" s="1668" t="n">
        <v>116044</v>
      </c>
      <c r="O15" s="1656" t="n">
        <v>118137</v>
      </c>
      <c r="P15" s="1656" t="n">
        <v>122456</v>
      </c>
      <c r="Q15" s="1656" t="n">
        <v>126158</v>
      </c>
      <c r="R15" s="1656" t="n">
        <v>124606</v>
      </c>
      <c r="S15" s="1658" t="n">
        <v>122700.186</v>
      </c>
      <c r="T15" s="1658" t="n">
        <v>120445.887</v>
      </c>
      <c r="U15" s="1658" t="n">
        <v>113187.75</v>
      </c>
      <c r="V15" s="1658" t="n">
        <v>107062.54</v>
      </c>
      <c r="W15" s="1658" t="n">
        <v>105583</v>
      </c>
      <c r="X15" s="1658" t="n">
        <v>106556</v>
      </c>
      <c r="Y15" s="1658" t="n">
        <v>103559.055</v>
      </c>
      <c r="Z15" s="1656" t="n">
        <v>102539.445</v>
      </c>
      <c r="AA15" s="1656" t="n">
        <v>104639.565</v>
      </c>
      <c r="AB15" s="1656" t="n">
        <v>108649.105</v>
      </c>
      <c r="AC15" s="1658" t="n">
        <v>107429.149</v>
      </c>
      <c r="AD15" s="1676" t="n">
        <v>102952.299</v>
      </c>
      <c r="AE15" s="1656" t="n">
        <v>103238.716</v>
      </c>
      <c r="AF15" s="1659" t="n">
        <v>99390.131</v>
      </c>
    </row>
    <row r="16" customFormat="false" ht="14.65" hidden="false" customHeight="true" outlineLevel="0" collapsed="false">
      <c r="A16" s="1677" t="s">
        <v>672</v>
      </c>
      <c r="B16" s="1661" t="n">
        <v>5434</v>
      </c>
      <c r="C16" s="1661" t="n">
        <v>5647</v>
      </c>
      <c r="D16" s="1661" t="n">
        <v>5925</v>
      </c>
      <c r="E16" s="1661" t="n">
        <v>6324</v>
      </c>
      <c r="F16" s="1678" t="n">
        <v>6590</v>
      </c>
      <c r="G16" s="1678" t="n">
        <v>6353</v>
      </c>
      <c r="H16" s="1678" t="n">
        <v>6446</v>
      </c>
      <c r="I16" s="1678" t="n">
        <v>6354</v>
      </c>
      <c r="J16" s="1678" t="n">
        <v>6636</v>
      </c>
      <c r="K16" s="1679" t="n">
        <v>6643</v>
      </c>
      <c r="L16" s="1680" t="n">
        <v>6721</v>
      </c>
      <c r="M16" s="1663" t="n">
        <v>6485</v>
      </c>
      <c r="N16" s="1663" t="n">
        <v>6685</v>
      </c>
      <c r="O16" s="1663" t="n">
        <v>7047</v>
      </c>
      <c r="P16" s="1663" t="n">
        <v>7256</v>
      </c>
      <c r="Q16" s="1663" t="n">
        <v>7442</v>
      </c>
      <c r="R16" s="1663" t="n">
        <v>7240</v>
      </c>
      <c r="S16" s="1662" t="n">
        <v>7142.778</v>
      </c>
      <c r="T16" s="1662" t="n">
        <v>7075.004</v>
      </c>
      <c r="U16" s="1662" t="n">
        <v>6708.945</v>
      </c>
      <c r="V16" s="1662" t="n">
        <v>6423.56</v>
      </c>
      <c r="W16" s="1662" t="n">
        <v>6073</v>
      </c>
      <c r="X16" s="1662" t="n">
        <v>5854.579</v>
      </c>
      <c r="Y16" s="1662" t="n">
        <v>5663.233</v>
      </c>
      <c r="Z16" s="1663" t="n">
        <v>5236.071</v>
      </c>
      <c r="AA16" s="1663" t="n">
        <v>5435</v>
      </c>
      <c r="AB16" s="1663" t="n">
        <v>5694</v>
      </c>
      <c r="AC16" s="1662" t="n">
        <v>5760</v>
      </c>
      <c r="AD16" s="1680"/>
      <c r="AE16" s="1663" t="n">
        <v>5391.594</v>
      </c>
      <c r="AF16" s="1664" t="n">
        <v>5102.139</v>
      </c>
    </row>
    <row r="17" customFormat="false" ht="8.1" hidden="false" customHeight="true" outlineLevel="0" collapsed="false">
      <c r="A17" s="1666"/>
      <c r="B17" s="1667"/>
      <c r="C17" s="1667"/>
      <c r="D17" s="1667"/>
      <c r="E17" s="1667"/>
      <c r="F17" s="1667"/>
      <c r="G17" s="1667"/>
      <c r="H17" s="1667"/>
      <c r="I17" s="1667"/>
      <c r="J17" s="1667"/>
      <c r="K17" s="1668"/>
      <c r="L17" s="1668"/>
      <c r="M17" s="1668"/>
      <c r="N17" s="1668"/>
      <c r="O17" s="1668"/>
      <c r="P17" s="1668"/>
      <c r="Q17" s="1668"/>
      <c r="R17" s="1668"/>
      <c r="S17" s="1655"/>
      <c r="T17" s="1655"/>
    </row>
    <row r="18" customFormat="false" ht="14.65" hidden="false" customHeight="true" outlineLevel="0" collapsed="false">
      <c r="A18" s="1669" t="s">
        <v>673</v>
      </c>
      <c r="B18" s="1670"/>
      <c r="C18" s="1670"/>
      <c r="D18" s="1670"/>
      <c r="E18" s="1670"/>
      <c r="F18" s="1670"/>
      <c r="G18" s="1670"/>
      <c r="H18" s="1670"/>
      <c r="I18" s="1670"/>
      <c r="J18" s="1670"/>
      <c r="K18" s="1670"/>
      <c r="L18" s="1670"/>
      <c r="M18" s="1671"/>
      <c r="N18" s="1671"/>
      <c r="O18" s="1671"/>
      <c r="P18" s="1671"/>
      <c r="Q18" s="1671"/>
      <c r="R18" s="1671"/>
      <c r="S18" s="1672"/>
      <c r="T18" s="1672"/>
    </row>
    <row r="19" customFormat="false" ht="14.65" hidden="false" customHeight="true" outlineLevel="0" collapsed="false">
      <c r="A19" s="1652" t="s">
        <v>674</v>
      </c>
      <c r="B19" s="1653" t="n">
        <v>41876</v>
      </c>
      <c r="C19" s="1653" t="n">
        <v>48007</v>
      </c>
      <c r="D19" s="1653" t="n">
        <v>46027</v>
      </c>
      <c r="E19" s="1653" t="n">
        <v>45741</v>
      </c>
      <c r="F19" s="1653" t="n">
        <v>41167</v>
      </c>
      <c r="G19" s="1653" t="n">
        <v>43360</v>
      </c>
      <c r="H19" s="1653" t="n">
        <v>46159</v>
      </c>
      <c r="I19" s="1653" t="n">
        <v>49302</v>
      </c>
      <c r="J19" s="1653" t="n">
        <v>44727</v>
      </c>
      <c r="K19" s="1653" t="n">
        <v>40522</v>
      </c>
      <c r="L19" s="1681" t="n">
        <v>42171</v>
      </c>
      <c r="M19" s="1655" t="n">
        <v>43669</v>
      </c>
      <c r="N19" s="1655" t="n">
        <v>36338</v>
      </c>
      <c r="O19" s="1656" t="n">
        <v>36062</v>
      </c>
      <c r="P19" s="1656" t="n">
        <v>34070</v>
      </c>
      <c r="Q19" s="1656" t="n">
        <v>34961</v>
      </c>
      <c r="R19" s="1656" t="n">
        <v>37075</v>
      </c>
      <c r="S19" s="1656" t="n">
        <v>28622</v>
      </c>
      <c r="T19" s="1658" t="n">
        <v>34686.169</v>
      </c>
      <c r="U19" s="1658" t="n">
        <v>32727</v>
      </c>
      <c r="V19" s="1658" t="n">
        <v>35568</v>
      </c>
      <c r="W19" s="1658" t="n">
        <v>32980</v>
      </c>
      <c r="X19" s="1658" t="n">
        <v>32263</v>
      </c>
      <c r="Y19" s="1658" t="n">
        <v>37650.215</v>
      </c>
      <c r="Z19" s="1656" t="n">
        <v>37028.221</v>
      </c>
      <c r="AA19" s="1656" t="n">
        <v>37436.944</v>
      </c>
      <c r="AB19" s="1656" t="n">
        <v>38760.838</v>
      </c>
      <c r="AC19" s="1658" t="n">
        <v>41063.99</v>
      </c>
      <c r="AD19" s="1676" t="n">
        <v>40336.602</v>
      </c>
      <c r="AE19" s="1656" t="n">
        <v>41962.808</v>
      </c>
      <c r="AF19" s="1659" t="n">
        <v>34333.898</v>
      </c>
    </row>
    <row r="20" customFormat="false" ht="14.65" hidden="false" customHeight="true" outlineLevel="0" collapsed="false">
      <c r="A20" s="1682" t="s">
        <v>675</v>
      </c>
      <c r="B20" s="1683" t="n">
        <v>10082</v>
      </c>
      <c r="C20" s="1683" t="n">
        <v>8682</v>
      </c>
      <c r="D20" s="1683" t="n">
        <v>13334</v>
      </c>
      <c r="E20" s="1683" t="n">
        <v>14803</v>
      </c>
      <c r="F20" s="1683" t="n">
        <v>15508</v>
      </c>
      <c r="G20" s="1683" t="n">
        <v>14287</v>
      </c>
      <c r="H20" s="1683" t="n">
        <v>14117</v>
      </c>
      <c r="I20" s="1683" t="n">
        <v>12665</v>
      </c>
      <c r="J20" s="1683" t="n">
        <v>15190</v>
      </c>
      <c r="K20" s="1684" t="n">
        <v>16664</v>
      </c>
      <c r="L20" s="1685" t="n">
        <v>18601</v>
      </c>
      <c r="M20" s="1685" t="n">
        <v>18495</v>
      </c>
      <c r="N20" s="1685" t="n">
        <v>18366</v>
      </c>
      <c r="O20" s="1685" t="n">
        <v>18848</v>
      </c>
      <c r="P20" s="1685" t="n">
        <v>23819</v>
      </c>
      <c r="Q20" s="1685" t="n">
        <v>26301</v>
      </c>
      <c r="R20" s="1684" t="n">
        <v>27345.63</v>
      </c>
      <c r="S20" s="1684" t="n">
        <v>28080.458</v>
      </c>
      <c r="T20" s="1684" t="n">
        <v>25474.846</v>
      </c>
      <c r="U20" s="1684" t="n">
        <v>22399.004</v>
      </c>
      <c r="V20" s="1684" t="n">
        <v>17980</v>
      </c>
      <c r="W20" s="1684" t="n">
        <v>18035</v>
      </c>
      <c r="X20" s="1684" t="n">
        <v>18689</v>
      </c>
      <c r="Y20" s="1684" t="n">
        <v>20216.69</v>
      </c>
      <c r="Z20" s="1685" t="n">
        <v>21236.629</v>
      </c>
      <c r="AA20" s="1685" t="n">
        <v>22206.263</v>
      </c>
      <c r="AB20" s="1685" t="n">
        <v>22832.675</v>
      </c>
      <c r="AC20" s="1684" t="n">
        <v>23508.893</v>
      </c>
      <c r="AD20" s="1686" t="n">
        <v>22646.893</v>
      </c>
      <c r="AE20" s="1685" t="n">
        <v>22026.696</v>
      </c>
      <c r="AF20" s="1687" t="n">
        <v>22215.845</v>
      </c>
    </row>
    <row r="21" customFormat="false" ht="14.65" hidden="false" customHeight="true" outlineLevel="0" collapsed="false">
      <c r="A21" s="1660" t="s">
        <v>676</v>
      </c>
      <c r="B21" s="1661" t="n">
        <v>2558</v>
      </c>
      <c r="C21" s="1661" t="n">
        <v>2162</v>
      </c>
      <c r="D21" s="1661" t="n">
        <v>1817</v>
      </c>
      <c r="E21" s="1661" t="n">
        <v>2271</v>
      </c>
      <c r="F21" s="1661" t="n">
        <v>2104</v>
      </c>
      <c r="G21" s="1661" t="n">
        <v>2115</v>
      </c>
      <c r="H21" s="1661" t="n">
        <v>2083</v>
      </c>
      <c r="I21" s="1661" t="n">
        <v>2206</v>
      </c>
      <c r="J21" s="1661" t="n">
        <v>2097</v>
      </c>
      <c r="K21" s="1662" t="n">
        <v>2139</v>
      </c>
      <c r="L21" s="1663" t="n">
        <v>2247</v>
      </c>
      <c r="M21" s="1663" t="n">
        <v>2280</v>
      </c>
      <c r="N21" s="1663" t="n">
        <v>2445</v>
      </c>
      <c r="O21" s="1663" t="n">
        <v>2664</v>
      </c>
      <c r="P21" s="1663" t="n">
        <v>2726</v>
      </c>
      <c r="Q21" s="1663" t="n">
        <v>2553</v>
      </c>
      <c r="R21" s="1663" t="n">
        <v>2641</v>
      </c>
      <c r="S21" s="1663" t="n">
        <v>3144</v>
      </c>
      <c r="T21" s="1662" t="n">
        <v>3049.983</v>
      </c>
      <c r="U21" s="1662" t="n">
        <v>2796</v>
      </c>
      <c r="V21" s="1662" t="n">
        <v>2845.255</v>
      </c>
      <c r="W21" s="1662" t="n">
        <v>2792</v>
      </c>
      <c r="X21" s="1662" t="n">
        <v>2607</v>
      </c>
      <c r="Y21" s="1662" t="n">
        <v>2355.506</v>
      </c>
      <c r="Z21" s="1663" t="n">
        <v>2300.798</v>
      </c>
      <c r="AA21" s="1663" t="n">
        <v>2357.268</v>
      </c>
      <c r="AB21" s="1663" t="n">
        <v>2854.881</v>
      </c>
      <c r="AC21" s="1662" t="n">
        <v>2319.82</v>
      </c>
      <c r="AD21" s="1680" t="n">
        <v>1714.36</v>
      </c>
      <c r="AE21" s="1663" t="n">
        <v>977.588</v>
      </c>
      <c r="AF21" s="1664" t="n">
        <v>1291.96</v>
      </c>
    </row>
    <row r="22" customFormat="false" ht="8.1" hidden="false" customHeight="true" outlineLevel="0" collapsed="false">
      <c r="A22" s="1666"/>
      <c r="B22" s="1667"/>
      <c r="C22" s="1667"/>
      <c r="D22" s="1667"/>
      <c r="E22" s="1667"/>
      <c r="F22" s="1667"/>
      <c r="G22" s="1667"/>
      <c r="H22" s="1667"/>
      <c r="I22" s="1667"/>
      <c r="J22" s="1667"/>
      <c r="K22" s="1668"/>
      <c r="L22" s="1668"/>
      <c r="M22" s="1668"/>
      <c r="N22" s="1668"/>
      <c r="O22" s="1668"/>
      <c r="P22" s="1668"/>
      <c r="Q22" s="1668"/>
      <c r="R22" s="1668"/>
      <c r="S22" s="1668"/>
    </row>
    <row r="23" customFormat="false" ht="14.65" hidden="false" customHeight="true" outlineLevel="0" collapsed="false">
      <c r="A23" s="1688" t="s">
        <v>677</v>
      </c>
      <c r="B23" s="1689"/>
      <c r="C23" s="1689"/>
      <c r="D23" s="1689"/>
      <c r="E23" s="1689"/>
      <c r="F23" s="1689"/>
      <c r="G23" s="1689"/>
      <c r="H23" s="1689"/>
      <c r="I23" s="1689"/>
      <c r="J23" s="1689"/>
      <c r="K23" s="1689"/>
      <c r="L23" s="1689"/>
      <c r="M23" s="1689"/>
      <c r="N23" s="1689"/>
      <c r="O23" s="1689"/>
      <c r="P23" s="1689"/>
      <c r="Q23" s="1689"/>
      <c r="R23" s="1689"/>
      <c r="S23" s="1689"/>
    </row>
    <row r="24" customFormat="false" ht="14.65" hidden="false" customHeight="true" outlineLevel="0" collapsed="false">
      <c r="A24" s="1690" t="s">
        <v>678</v>
      </c>
      <c r="B24" s="1691" t="n">
        <v>115484</v>
      </c>
      <c r="C24" s="1691" t="n">
        <v>123616</v>
      </c>
      <c r="D24" s="1691" t="n">
        <v>125025</v>
      </c>
      <c r="E24" s="1691" t="n">
        <v>127451</v>
      </c>
      <c r="F24" s="1691" t="n">
        <v>126102</v>
      </c>
      <c r="G24" s="1691" t="n">
        <v>126210</v>
      </c>
      <c r="H24" s="1691" t="n">
        <v>128358</v>
      </c>
      <c r="I24" s="1691" t="n">
        <v>127373</v>
      </c>
      <c r="J24" s="1691" t="n">
        <v>127435</v>
      </c>
      <c r="K24" s="1691" t="n">
        <v>123335</v>
      </c>
      <c r="L24" s="1692" t="n">
        <v>120474</v>
      </c>
      <c r="M24" s="1693" t="n">
        <v>122537</v>
      </c>
      <c r="N24" s="1694" t="n">
        <v>117838.117</v>
      </c>
      <c r="O24" s="1694" t="n">
        <v>115074.399</v>
      </c>
      <c r="P24" s="1694" t="n">
        <v>113621.259</v>
      </c>
      <c r="Q24" s="1694" t="n">
        <v>111954.171</v>
      </c>
      <c r="R24" s="1694" t="n">
        <v>112451.565</v>
      </c>
      <c r="S24" s="1694" t="n">
        <v>101824.253</v>
      </c>
      <c r="T24" s="1694" t="n">
        <v>108553.253</v>
      </c>
      <c r="U24" s="1694" t="n">
        <v>104213.994</v>
      </c>
      <c r="V24" s="1694" t="n">
        <v>105933.047</v>
      </c>
      <c r="W24" s="1694" t="n">
        <v>102959.477</v>
      </c>
      <c r="X24" s="1694" t="n">
        <v>102991.348</v>
      </c>
      <c r="Y24" s="1694" t="n">
        <v>105269.63</v>
      </c>
      <c r="Z24" s="1693" t="n">
        <v>102710.366</v>
      </c>
      <c r="AA24" s="1695" t="n">
        <v>102276.781</v>
      </c>
      <c r="AB24" s="1693" t="n">
        <v>104014.954</v>
      </c>
      <c r="AC24" s="1694" t="n">
        <v>107215.502</v>
      </c>
      <c r="AD24" s="1694" t="n">
        <v>101529.491</v>
      </c>
      <c r="AE24" s="1693" t="n">
        <v>103386.231</v>
      </c>
      <c r="AF24" s="1695" t="n">
        <v>93582.892</v>
      </c>
    </row>
    <row r="25" customFormat="false" ht="14.65" hidden="false" customHeight="true" outlineLevel="0" collapsed="false">
      <c r="A25" s="1696" t="s">
        <v>679</v>
      </c>
      <c r="B25" s="1697"/>
      <c r="C25" s="1697"/>
      <c r="D25" s="1697"/>
      <c r="E25" s="1697"/>
      <c r="F25" s="1697"/>
      <c r="G25" s="1697"/>
      <c r="H25" s="1697"/>
      <c r="I25" s="1697"/>
      <c r="J25" s="1697"/>
      <c r="K25" s="1697"/>
      <c r="L25" s="1697"/>
      <c r="M25" s="1697"/>
      <c r="N25" s="1683"/>
      <c r="O25" s="1683"/>
      <c r="P25" s="1683"/>
      <c r="Q25" s="1683"/>
      <c r="R25" s="1683"/>
      <c r="S25" s="1683"/>
      <c r="T25" s="1683"/>
      <c r="U25" s="1683"/>
      <c r="V25" s="1683"/>
      <c r="W25" s="1683"/>
      <c r="X25" s="1683"/>
      <c r="Y25" s="1683"/>
      <c r="Z25" s="1698"/>
      <c r="AA25" s="1698"/>
      <c r="AB25" s="1698"/>
      <c r="AC25" s="1699"/>
      <c r="AD25" s="1699"/>
      <c r="AE25" s="1700"/>
      <c r="AF25" s="1701"/>
    </row>
    <row r="26" customFormat="false" ht="14.65" hidden="false" customHeight="true" outlineLevel="0" collapsed="false">
      <c r="A26" s="1702" t="s">
        <v>680</v>
      </c>
      <c r="B26" s="1683" t="n">
        <v>13158</v>
      </c>
      <c r="C26" s="1683" t="n">
        <v>12567</v>
      </c>
      <c r="D26" s="1683" t="n">
        <v>12705</v>
      </c>
      <c r="E26" s="1683" t="n">
        <v>12987</v>
      </c>
      <c r="F26" s="1683" t="n">
        <v>13393</v>
      </c>
      <c r="G26" s="1683" t="n">
        <v>13370</v>
      </c>
      <c r="H26" s="1683" t="n">
        <v>13430</v>
      </c>
      <c r="I26" s="1683" t="n">
        <v>15071</v>
      </c>
      <c r="J26" s="1683" t="n">
        <v>15959</v>
      </c>
      <c r="K26" s="1683" t="n">
        <v>15810</v>
      </c>
      <c r="L26" s="1698" t="n">
        <v>17568</v>
      </c>
      <c r="M26" s="1685" t="n">
        <v>16736</v>
      </c>
      <c r="N26" s="1684" t="n">
        <v>16441.859</v>
      </c>
      <c r="O26" s="1684" t="n">
        <v>16981.741</v>
      </c>
      <c r="P26" s="1684" t="n">
        <v>17895.297</v>
      </c>
      <c r="Q26" s="1684" t="n">
        <v>18024.31</v>
      </c>
      <c r="R26" s="1684" t="n">
        <v>17016.652</v>
      </c>
      <c r="S26" s="1684" t="n">
        <v>16708.99</v>
      </c>
      <c r="T26" s="1684" t="n">
        <v>15744.916</v>
      </c>
      <c r="U26" s="1684" t="n">
        <v>15236.766</v>
      </c>
      <c r="V26" s="1684" t="n">
        <v>16610.688</v>
      </c>
      <c r="W26" s="1684" t="n">
        <v>15708.835</v>
      </c>
      <c r="X26" s="1684" t="n">
        <v>15770.004</v>
      </c>
      <c r="Y26" s="1684" t="n">
        <v>16213.816</v>
      </c>
      <c r="Z26" s="1685" t="n">
        <v>17065.994</v>
      </c>
      <c r="AA26" s="1685" t="n">
        <v>16151.214</v>
      </c>
      <c r="AB26" s="1685" t="n">
        <v>16466.498</v>
      </c>
      <c r="AC26" s="1684" t="n">
        <v>16643.076</v>
      </c>
      <c r="AD26" s="1684" t="n">
        <v>11439.187</v>
      </c>
      <c r="AE26" s="1685" t="n">
        <v>11269.164</v>
      </c>
      <c r="AF26" s="1687" t="n">
        <v>11945.697</v>
      </c>
    </row>
    <row r="27" customFormat="false" ht="14.65" hidden="false" customHeight="true" outlineLevel="0" collapsed="false">
      <c r="A27" s="1702" t="s">
        <v>681</v>
      </c>
      <c r="B27" s="1683" t="n">
        <v>31274</v>
      </c>
      <c r="C27" s="1683" t="n">
        <v>31376</v>
      </c>
      <c r="D27" s="1683" t="n">
        <v>31430</v>
      </c>
      <c r="E27" s="1683" t="n">
        <v>31528</v>
      </c>
      <c r="F27" s="1683" t="n">
        <v>29973</v>
      </c>
      <c r="G27" s="1683" t="n">
        <v>30306</v>
      </c>
      <c r="H27" s="1683" t="n">
        <v>30276</v>
      </c>
      <c r="I27" s="1683" t="n">
        <v>30226</v>
      </c>
      <c r="J27" s="1683" t="n">
        <v>30281</v>
      </c>
      <c r="K27" s="1683" t="n">
        <v>30250</v>
      </c>
      <c r="L27" s="1698" t="n">
        <v>28807</v>
      </c>
      <c r="M27" s="1685" t="n">
        <v>27948</v>
      </c>
      <c r="N27" s="1684" t="n">
        <v>27194.626</v>
      </c>
      <c r="O27" s="1684" t="n">
        <v>25849.936</v>
      </c>
      <c r="P27" s="1684" t="n">
        <v>25037.369</v>
      </c>
      <c r="Q27" s="1684" t="n">
        <v>23430.722</v>
      </c>
      <c r="R27" s="1684" t="n">
        <v>22248.897</v>
      </c>
      <c r="S27" s="1684" t="n">
        <v>21292.028</v>
      </c>
      <c r="T27" s="1684" t="n">
        <v>20561.379</v>
      </c>
      <c r="U27" s="1684" t="n">
        <v>20177.887</v>
      </c>
      <c r="V27" s="1684" t="n">
        <v>19614.794</v>
      </c>
      <c r="W27" s="1684" t="n">
        <v>19601.12</v>
      </c>
      <c r="X27" s="1684" t="n">
        <v>18486.837</v>
      </c>
      <c r="Y27" s="1684" t="n">
        <v>18422.273</v>
      </c>
      <c r="Z27" s="1685" t="n">
        <v>18526.635</v>
      </c>
      <c r="AA27" s="1685" t="n">
        <v>18264.787</v>
      </c>
      <c r="AB27" s="1685" t="n">
        <v>18255.393</v>
      </c>
      <c r="AC27" s="1684" t="n">
        <v>18527.379</v>
      </c>
      <c r="AD27" s="1684" t="n">
        <v>17837.098</v>
      </c>
      <c r="AE27" s="1685" t="n">
        <v>18013.601</v>
      </c>
      <c r="AF27" s="1687" t="n">
        <v>16217.893</v>
      </c>
    </row>
    <row r="28" customFormat="false" ht="14.65" hidden="false" customHeight="true" outlineLevel="0" collapsed="false">
      <c r="A28" s="1702" t="s">
        <v>682</v>
      </c>
      <c r="B28" s="1683" t="n">
        <v>21817</v>
      </c>
      <c r="C28" s="1683" t="n">
        <v>22823</v>
      </c>
      <c r="D28" s="1683" t="n">
        <v>23876</v>
      </c>
      <c r="E28" s="1683" t="n">
        <v>25084</v>
      </c>
      <c r="F28" s="1683" t="n">
        <v>25549</v>
      </c>
      <c r="G28" s="1683" t="n">
        <v>26208</v>
      </c>
      <c r="H28" s="1683" t="n">
        <v>25982</v>
      </c>
      <c r="I28" s="1683" t="n">
        <v>26186</v>
      </c>
      <c r="J28" s="1683" t="n">
        <v>27106</v>
      </c>
      <c r="K28" s="1683" t="n">
        <v>28775</v>
      </c>
      <c r="L28" s="1698" t="n">
        <v>28922</v>
      </c>
      <c r="M28" s="1685" t="n">
        <v>28545</v>
      </c>
      <c r="N28" s="1684" t="n">
        <v>28631.214</v>
      </c>
      <c r="O28" s="1684" t="n">
        <v>27944.157</v>
      </c>
      <c r="P28" s="1684" t="n">
        <v>28920.297</v>
      </c>
      <c r="Q28" s="1684" t="n">
        <v>28531.312</v>
      </c>
      <c r="R28" s="1684" t="n">
        <v>28764.895</v>
      </c>
      <c r="S28" s="1684" t="n">
        <v>29058.805</v>
      </c>
      <c r="T28" s="1684" t="n">
        <v>29905.589</v>
      </c>
      <c r="U28" s="1684" t="n">
        <v>30936.191</v>
      </c>
      <c r="V28" s="1684" t="n">
        <v>32127.963</v>
      </c>
      <c r="W28" s="1684" t="n">
        <v>32963.811</v>
      </c>
      <c r="X28" s="1684" t="n">
        <v>33677.95</v>
      </c>
      <c r="Y28" s="1684" t="n">
        <v>34840.424</v>
      </c>
      <c r="Z28" s="1685" t="n">
        <v>35587.08</v>
      </c>
      <c r="AA28" s="1685" t="n">
        <v>36998.67</v>
      </c>
      <c r="AB28" s="1685" t="n">
        <v>38406.773</v>
      </c>
      <c r="AC28" s="1684" t="n">
        <v>38647.226</v>
      </c>
      <c r="AD28" s="1684" t="n">
        <v>37475.008</v>
      </c>
      <c r="AE28" s="1685" t="n">
        <v>37776.915</v>
      </c>
      <c r="AF28" s="1687" t="n">
        <v>35164.761</v>
      </c>
    </row>
    <row r="29" customFormat="false" ht="14.65" hidden="false" customHeight="true" outlineLevel="0" collapsed="false">
      <c r="A29" s="1702" t="s">
        <v>683</v>
      </c>
      <c r="B29" s="1683" t="n">
        <v>31803</v>
      </c>
      <c r="C29" s="1683" t="n">
        <v>37713</v>
      </c>
      <c r="D29" s="1683" t="n">
        <v>36978</v>
      </c>
      <c r="E29" s="1683" t="n">
        <v>38031</v>
      </c>
      <c r="F29" s="1683" t="n">
        <v>36025</v>
      </c>
      <c r="G29" s="1683" t="n">
        <v>34785</v>
      </c>
      <c r="H29" s="1683" t="n">
        <v>38420</v>
      </c>
      <c r="I29" s="1683" t="n">
        <v>36292</v>
      </c>
      <c r="J29" s="1683" t="n">
        <v>34631</v>
      </c>
      <c r="K29" s="1683" t="n">
        <v>29633</v>
      </c>
      <c r="L29" s="1698" t="n">
        <v>27875</v>
      </c>
      <c r="M29" s="1685" t="n">
        <v>31888</v>
      </c>
      <c r="N29" s="1684" t="n">
        <v>28543.96</v>
      </c>
      <c r="O29" s="1684" t="n">
        <v>28063.946</v>
      </c>
      <c r="P29" s="1684" t="n">
        <v>25424.333</v>
      </c>
      <c r="Q29" s="1684" t="n">
        <v>25380.396</v>
      </c>
      <c r="R29" s="1684" t="n">
        <v>26435.082</v>
      </c>
      <c r="S29" s="1684" t="n">
        <v>17192.427</v>
      </c>
      <c r="T29" s="1684" t="n">
        <v>23824.04</v>
      </c>
      <c r="U29" s="1684" t="n">
        <v>20540.871</v>
      </c>
      <c r="V29" s="1684" t="n">
        <v>21005.119</v>
      </c>
      <c r="W29" s="1684" t="n">
        <v>17970.639</v>
      </c>
      <c r="X29" s="1684" t="n">
        <v>18709.508</v>
      </c>
      <c r="Y29" s="1684" t="n">
        <v>19829.117</v>
      </c>
      <c r="Z29" s="1685" t="n">
        <v>16806.629</v>
      </c>
      <c r="AA29" s="1685" t="n">
        <v>16187.299</v>
      </c>
      <c r="AB29" s="1685" t="n">
        <v>15761.668</v>
      </c>
      <c r="AC29" s="1684" t="n">
        <v>15852.586</v>
      </c>
      <c r="AD29" s="1684" t="n">
        <v>13256.207</v>
      </c>
      <c r="AE29" s="1685" t="n">
        <v>15128.947</v>
      </c>
      <c r="AF29" s="1687" t="n">
        <v>15551.366</v>
      </c>
    </row>
    <row r="30" customFormat="false" ht="14.65" hidden="false" customHeight="true" outlineLevel="0" collapsed="false">
      <c r="A30" s="1702" t="s">
        <v>684</v>
      </c>
      <c r="B30" s="1683" t="n">
        <v>8477</v>
      </c>
      <c r="C30" s="1683" t="n">
        <v>8923</v>
      </c>
      <c r="D30" s="1683" t="n">
        <v>8857</v>
      </c>
      <c r="E30" s="1683" t="n">
        <v>7600</v>
      </c>
      <c r="F30" s="1683" t="n">
        <v>7524</v>
      </c>
      <c r="G30" s="1683" t="n">
        <v>7737</v>
      </c>
      <c r="H30" s="1683" t="n">
        <v>6952</v>
      </c>
      <c r="I30" s="1683" t="n">
        <v>5721</v>
      </c>
      <c r="J30" s="1683" t="n">
        <v>7816</v>
      </c>
      <c r="K30" s="1684" t="n">
        <v>6929</v>
      </c>
      <c r="L30" s="1685" t="n">
        <v>6213</v>
      </c>
      <c r="M30" s="1685" t="n">
        <v>6888</v>
      </c>
      <c r="N30" s="1684" t="n">
        <v>6863.572</v>
      </c>
      <c r="O30" s="1684" t="n">
        <v>6553.748</v>
      </c>
      <c r="P30" s="1684" t="n">
        <v>6266.033</v>
      </c>
      <c r="Q30" s="1684" t="n">
        <v>6043.818</v>
      </c>
      <c r="R30" s="1684" t="n">
        <v>6288.62</v>
      </c>
      <c r="S30" s="1684" t="n">
        <v>6083.274</v>
      </c>
      <c r="T30" s="1684" t="n">
        <v>5849.597</v>
      </c>
      <c r="U30" s="1684" t="n">
        <v>5423.715</v>
      </c>
      <c r="V30" s="1684" t="n">
        <v>5255.583</v>
      </c>
      <c r="W30" s="1684" t="n">
        <v>5166.698</v>
      </c>
      <c r="X30" s="1684" t="n">
        <v>4874.999</v>
      </c>
      <c r="Y30" s="1684" t="n">
        <v>4422.066</v>
      </c>
      <c r="Z30" s="1685" t="n">
        <v>4296.359</v>
      </c>
      <c r="AA30" s="1685" t="n">
        <v>5228.948</v>
      </c>
      <c r="AB30" s="1685" t="n">
        <v>4462.273</v>
      </c>
      <c r="AC30" s="1684" t="n">
        <v>3139.642</v>
      </c>
      <c r="AD30" s="1684" t="n">
        <v>1848.029</v>
      </c>
      <c r="AE30" s="1685" t="n">
        <v>1806.038</v>
      </c>
      <c r="AF30" s="1687" t="n">
        <v>727.765</v>
      </c>
    </row>
    <row r="31" customFormat="false" ht="14.65" hidden="false" customHeight="true" outlineLevel="0" collapsed="false">
      <c r="A31" s="1702" t="s">
        <v>685</v>
      </c>
      <c r="B31" s="1683" t="n">
        <v>2584</v>
      </c>
      <c r="C31" s="1683" t="n">
        <v>2851</v>
      </c>
      <c r="D31" s="1683" t="n">
        <v>2893</v>
      </c>
      <c r="E31" s="1683" t="n">
        <v>3068</v>
      </c>
      <c r="F31" s="1683" t="n">
        <v>3526</v>
      </c>
      <c r="G31" s="1683" t="n">
        <v>3447</v>
      </c>
      <c r="H31" s="1683" t="n">
        <v>3368</v>
      </c>
      <c r="I31" s="1683" t="n">
        <v>3098</v>
      </c>
      <c r="J31" s="1683" t="n">
        <v>2884</v>
      </c>
      <c r="K31" s="1683" t="n">
        <v>2682</v>
      </c>
      <c r="L31" s="1698" t="n">
        <v>2765</v>
      </c>
      <c r="M31" s="1685" t="n">
        <v>2860</v>
      </c>
      <c r="N31" s="1684" t="n">
        <v>2591.452</v>
      </c>
      <c r="O31" s="1684" t="n">
        <v>2614.545</v>
      </c>
      <c r="P31" s="1684" t="n">
        <v>2656.305</v>
      </c>
      <c r="Q31" s="1684" t="n">
        <v>2755.435</v>
      </c>
      <c r="R31" s="1684" t="n">
        <v>2773.472</v>
      </c>
      <c r="S31" s="1684" t="n">
        <v>2790.257</v>
      </c>
      <c r="T31" s="1684" t="n">
        <v>2873.566</v>
      </c>
      <c r="U31" s="1684" t="n">
        <v>2984.554</v>
      </c>
      <c r="V31" s="1684" t="n">
        <v>3207.466</v>
      </c>
      <c r="W31" s="1684" t="n">
        <v>3116.696</v>
      </c>
      <c r="X31" s="1684" t="n">
        <v>3229.476</v>
      </c>
      <c r="Y31" s="1684" t="n">
        <v>3383.343</v>
      </c>
      <c r="Z31" s="1685" t="n">
        <v>2845.703</v>
      </c>
      <c r="AA31" s="1685" t="n">
        <v>3008.994</v>
      </c>
      <c r="AB31" s="1685" t="n">
        <v>3172.011</v>
      </c>
      <c r="AC31" s="1684" t="n">
        <v>4497.503</v>
      </c>
      <c r="AD31" s="1684" t="n">
        <v>3624.816</v>
      </c>
      <c r="AE31" s="1685" t="n">
        <v>3890.858</v>
      </c>
      <c r="AF31" s="1687" t="n">
        <v>3586.802</v>
      </c>
    </row>
    <row r="32" customFormat="false" ht="14.65" hidden="false" customHeight="true" outlineLevel="0" collapsed="false">
      <c r="A32" s="1703" t="s">
        <v>686</v>
      </c>
      <c r="B32" s="1683" t="n">
        <v>5446</v>
      </c>
      <c r="C32" s="1683" t="n">
        <v>5010</v>
      </c>
      <c r="D32" s="1683" t="n">
        <v>5176</v>
      </c>
      <c r="E32" s="1683" t="n">
        <v>5430</v>
      </c>
      <c r="F32" s="1683" t="n">
        <v>5827</v>
      </c>
      <c r="G32" s="1683" t="n">
        <v>5830</v>
      </c>
      <c r="H32" s="1683" t="n">
        <v>5958</v>
      </c>
      <c r="I32" s="1683" t="n">
        <v>6253</v>
      </c>
      <c r="J32" s="1698" t="n">
        <v>6458</v>
      </c>
      <c r="K32" s="1685" t="n">
        <v>6827</v>
      </c>
      <c r="L32" s="1685" t="n">
        <v>7168</v>
      </c>
      <c r="M32" s="1685" t="n">
        <v>6836</v>
      </c>
      <c r="N32" s="1684" t="n">
        <v>6788.263</v>
      </c>
      <c r="O32" s="1684" t="n">
        <v>6950.14</v>
      </c>
      <c r="P32" s="1684" t="n">
        <v>7511.501</v>
      </c>
      <c r="Q32" s="1684" t="n">
        <v>8084.758</v>
      </c>
      <c r="R32" s="1684" t="n">
        <v>8497.042</v>
      </c>
      <c r="S32" s="1684" t="n">
        <v>8807.991</v>
      </c>
      <c r="T32" s="1684" t="n">
        <v>8923.908</v>
      </c>
      <c r="U32" s="1684" t="n">
        <v>8682.963</v>
      </c>
      <c r="V32" s="1684" t="n">
        <v>8528.906</v>
      </c>
      <c r="W32" s="1684" t="n">
        <v>8182.93</v>
      </c>
      <c r="X32" s="1684" t="n">
        <v>8685.246</v>
      </c>
      <c r="Y32" s="1684" t="n">
        <v>8801.864</v>
      </c>
      <c r="Z32" s="1685" t="n">
        <v>8526.072</v>
      </c>
      <c r="AA32" s="1685" t="n">
        <v>8479.502</v>
      </c>
      <c r="AB32" s="1685" t="n">
        <v>9200.25</v>
      </c>
      <c r="AC32" s="1684" t="n">
        <v>9735.847</v>
      </c>
      <c r="AD32" s="1684" t="n">
        <v>10238.968</v>
      </c>
      <c r="AE32" s="1685" t="n">
        <v>10234.229</v>
      </c>
      <c r="AF32" s="1687" t="n">
        <v>4725.165</v>
      </c>
    </row>
    <row r="33" customFormat="false" ht="14.65" hidden="false" customHeight="true" outlineLevel="0" collapsed="false">
      <c r="A33" s="1704" t="s">
        <v>687</v>
      </c>
      <c r="B33" s="1661" t="n">
        <v>2929</v>
      </c>
      <c r="C33" s="1661" t="n">
        <v>3349</v>
      </c>
      <c r="D33" s="1661" t="n">
        <v>3688</v>
      </c>
      <c r="E33" s="1661" t="n">
        <v>3386</v>
      </c>
      <c r="F33" s="1661" t="n">
        <v>3934</v>
      </c>
      <c r="G33" s="1661" t="n">
        <v>3576</v>
      </c>
      <c r="H33" s="1661" t="n">
        <v>3397</v>
      </c>
      <c r="I33" s="1661" t="n">
        <v>3514</v>
      </c>
      <c r="J33" s="1705" t="n">
        <v>3381</v>
      </c>
      <c r="K33" s="1663" t="n">
        <v>3625</v>
      </c>
      <c r="L33" s="1663" t="n">
        <v>3348</v>
      </c>
      <c r="M33" s="1663" t="n">
        <v>3135</v>
      </c>
      <c r="N33" s="1662" t="n">
        <v>2980.116</v>
      </c>
      <c r="O33" s="1662" t="n">
        <v>2839.55</v>
      </c>
      <c r="P33" s="1662" t="n">
        <v>2704.688</v>
      </c>
      <c r="Q33" s="1662" t="n">
        <v>2907.373</v>
      </c>
      <c r="R33" s="1662" t="n">
        <v>2989.136</v>
      </c>
      <c r="S33" s="1662" t="n">
        <v>2829.714</v>
      </c>
      <c r="T33" s="1662" t="n">
        <v>2739.542</v>
      </c>
      <c r="U33" s="1662" t="n">
        <v>2873.581</v>
      </c>
      <c r="V33" s="1662" t="n">
        <v>2518.593</v>
      </c>
      <c r="W33" s="1662" t="n">
        <v>2873.448</v>
      </c>
      <c r="X33" s="1662" t="n">
        <v>2323.872</v>
      </c>
      <c r="Y33" s="1662" t="n">
        <v>2195.838</v>
      </c>
      <c r="Z33" s="1663" t="n">
        <v>2163.117</v>
      </c>
      <c r="AA33" s="1663" t="n">
        <v>2158.286</v>
      </c>
      <c r="AB33" s="1663" t="n">
        <v>2257.087</v>
      </c>
      <c r="AC33" s="1662" t="n">
        <v>2109.122</v>
      </c>
      <c r="AD33" s="1662" t="n">
        <v>2143.09</v>
      </c>
      <c r="AE33" s="1663" t="n">
        <v>2039.576</v>
      </c>
      <c r="AF33" s="1664" t="n">
        <v>2014.024</v>
      </c>
    </row>
    <row r="34" customFormat="false" ht="2.85" hidden="false" customHeight="true" outlineLevel="0" collapsed="false"/>
    <row r="35" customFormat="false" ht="15" hidden="false" customHeight="true" outlineLevel="0" collapsed="false">
      <c r="A35" s="1706" t="s">
        <v>688</v>
      </c>
      <c r="B35" s="1706"/>
      <c r="L35" s="1707"/>
      <c r="M35" s="1707"/>
    </row>
    <row r="36" customFormat="false" ht="15" hidden="false" customHeight="true" outlineLevel="0" collapsed="false">
      <c r="A36" s="1706" t="s">
        <v>689</v>
      </c>
      <c r="B36" s="1706"/>
      <c r="L36" s="1707"/>
      <c r="M36" s="1707"/>
      <c r="P36" s="1665"/>
      <c r="Q36" s="1665"/>
      <c r="R36" s="1665"/>
      <c r="S36" s="1665"/>
      <c r="T36" s="1665"/>
      <c r="U36" s="1665"/>
    </row>
    <row r="37" customFormat="false" ht="15" hidden="false" customHeight="true" outlineLevel="0" collapsed="false">
      <c r="A37" s="1706" t="s">
        <v>690</v>
      </c>
      <c r="B37" s="1706"/>
      <c r="L37" s="1707"/>
      <c r="M37" s="1707"/>
    </row>
    <row r="38" customFormat="false" ht="15" hidden="false" customHeight="true" outlineLevel="0" collapsed="false">
      <c r="A38" s="1706" t="s">
        <v>691</v>
      </c>
      <c r="B38" s="1706"/>
      <c r="L38" s="1707"/>
      <c r="M38" s="1707"/>
    </row>
    <row r="39" customFormat="false" ht="15" hidden="false" customHeight="true" outlineLevel="0" collapsed="false">
      <c r="A39" s="86" t="s">
        <v>692</v>
      </c>
      <c r="B39" s="1706"/>
      <c r="L39" s="1707"/>
      <c r="M39" s="1707"/>
    </row>
    <row r="40" customFormat="false" ht="12.75" hidden="false" customHeight="false" outlineLevel="0" collapsed="false">
      <c r="L40" s="1707"/>
      <c r="M40" s="1707"/>
    </row>
    <row r="41" customFormat="false" ht="12.75" hidden="false" customHeight="false" outlineLevel="0" collapsed="false">
      <c r="L41" s="1707"/>
      <c r="M41" s="1707"/>
    </row>
    <row r="42" customFormat="false" ht="12.75" hidden="false" customHeight="false" outlineLevel="0" collapsed="false">
      <c r="L42" s="1707"/>
      <c r="M42" s="1707"/>
    </row>
    <row r="46" customFormat="false" ht="11.85" hidden="false" customHeight="true" outlineLevel="0" collapsed="false"/>
  </sheetData>
  <mergeCells count="3">
    <mergeCell ref="B2:U2"/>
    <mergeCell ref="B4:U4"/>
    <mergeCell ref="A7:R7"/>
  </mergeCells>
  <printOptions headings="false" gridLines="false" gridLinesSet="true" horizontalCentered="true" verticalCentered="true"/>
  <pageMargins left="0.590277777777778" right="0.590277777777778" top="0.5" bottom="0.49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F4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5" topLeftCell="B10" activePane="bottomRight" state="frozen"/>
      <selection pane="topLeft" activeCell="A1" activeCellId="0" sqref="A1"/>
      <selection pane="topRight" activeCell="B1" activeCellId="0" sqref="B1"/>
      <selection pane="bottomLeft" activeCell="A10" activeCellId="0" sqref="A10"/>
      <selection pane="bottomRight" activeCell="AF1" activeCellId="1" sqref="AD8:AF76 AF1"/>
    </sheetView>
  </sheetViews>
  <sheetFormatPr defaultColWidth="9.01171875" defaultRowHeight="15.75" zeroHeight="false" outlineLevelRow="0" outlineLevelCol="0"/>
  <cols>
    <col collapsed="false" customWidth="true" hidden="false" outlineLevel="0" max="1" min="1" style="427" width="22.63"/>
    <col collapsed="false" customWidth="true" hidden="false" outlineLevel="0" max="36" min="2" style="427" width="6.75"/>
    <col collapsed="false" customWidth="false" hidden="false" outlineLevel="0" max="1024" min="37" style="427" width="9"/>
  </cols>
  <sheetData>
    <row r="1" s="780" customFormat="true" ht="13.15" hidden="false" customHeight="true" outlineLevel="0" collapsed="false">
      <c r="A1" s="1427" t="s">
        <v>4</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708"/>
      <c r="AD1" s="739"/>
      <c r="AE1" s="739"/>
      <c r="AF1" s="740"/>
    </row>
    <row r="2" s="780" customFormat="true" ht="18" hidden="false" customHeight="true" outlineLevel="0" collapsed="false">
      <c r="A2" s="101"/>
      <c r="B2" s="1516" t="s">
        <v>32</v>
      </c>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01" t="s">
        <v>75</v>
      </c>
      <c r="AE2" s="101"/>
      <c r="AF2" s="101"/>
    </row>
    <row r="3" s="780" customFormat="true" ht="18" hidden="false" customHeight="true" outlineLevel="0" collapsed="false">
      <c r="A3" s="101"/>
      <c r="B3" s="1517"/>
      <c r="C3" s="1709"/>
      <c r="D3" s="1709"/>
      <c r="E3" s="1709"/>
      <c r="F3" s="1709"/>
      <c r="G3" s="1709"/>
      <c r="H3" s="1709"/>
      <c r="I3" s="1710"/>
      <c r="J3" s="1710"/>
      <c r="K3" s="1710"/>
      <c r="L3" s="1710"/>
      <c r="M3" s="1710"/>
      <c r="N3" s="1710"/>
      <c r="O3" s="1710"/>
      <c r="P3" s="1710"/>
      <c r="Q3" s="1710"/>
      <c r="R3" s="1710"/>
      <c r="S3" s="1710"/>
      <c r="T3" s="1710"/>
      <c r="U3" s="1710"/>
      <c r="V3" s="1710"/>
      <c r="W3" s="1710"/>
      <c r="X3" s="1710"/>
      <c r="Y3" s="1710"/>
      <c r="Z3" s="1710"/>
      <c r="AA3" s="1710"/>
      <c r="AB3" s="1710"/>
      <c r="AC3" s="1711"/>
      <c r="AD3" s="101" t="s">
        <v>693</v>
      </c>
      <c r="AE3" s="101"/>
      <c r="AF3" s="101"/>
    </row>
    <row r="4" s="780" customFormat="true" ht="18" hidden="false" customHeight="true" outlineLevel="0" collapsed="false">
      <c r="A4" s="101"/>
      <c r="B4" s="1521" t="s">
        <v>276</v>
      </c>
      <c r="C4" s="1521"/>
      <c r="D4" s="1521"/>
      <c r="E4" s="1521"/>
      <c r="F4" s="1521"/>
      <c r="G4" s="1521"/>
      <c r="H4" s="1521"/>
      <c r="I4" s="1521"/>
      <c r="J4" s="1521"/>
      <c r="K4" s="1521"/>
      <c r="L4" s="1521"/>
      <c r="M4" s="1521"/>
      <c r="N4" s="1521"/>
      <c r="O4" s="1521"/>
      <c r="P4" s="1521"/>
      <c r="Q4" s="1521"/>
      <c r="R4" s="1521"/>
      <c r="S4" s="1521"/>
      <c r="T4" s="1521"/>
      <c r="U4" s="1521"/>
      <c r="V4" s="1521"/>
      <c r="W4" s="1521"/>
      <c r="X4" s="1521"/>
      <c r="Y4" s="1521"/>
      <c r="Z4" s="1521"/>
      <c r="AA4" s="1521"/>
      <c r="AB4" s="1521"/>
      <c r="AC4" s="1521"/>
      <c r="AD4" s="105" t="s">
        <v>666</v>
      </c>
      <c r="AE4" s="105"/>
      <c r="AF4" s="105"/>
    </row>
    <row r="5" s="780" customFormat="true" ht="13.15" hidden="false" customHeight="true" outlineLevel="0" collapsed="false">
      <c r="A5" s="625"/>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712"/>
      <c r="AD5" s="1014"/>
      <c r="AE5" s="1014"/>
      <c r="AF5" s="1015"/>
    </row>
    <row r="6" customFormat="false" ht="7.5" hidden="false" customHeight="true" outlineLevel="0" collapsed="false"/>
    <row r="7" customFormat="false" ht="15.75" hidden="false" customHeight="false" outlineLevel="0" collapsed="false">
      <c r="A7" s="686" t="s">
        <v>694</v>
      </c>
      <c r="B7" s="686"/>
      <c r="C7" s="686"/>
      <c r="D7" s="686"/>
      <c r="E7" s="686"/>
      <c r="F7" s="686"/>
      <c r="G7" s="686"/>
      <c r="H7" s="686"/>
      <c r="I7" s="686"/>
      <c r="J7" s="686"/>
      <c r="K7" s="686"/>
      <c r="L7" s="686"/>
      <c r="M7" s="686"/>
      <c r="N7" s="686"/>
      <c r="O7" s="686"/>
      <c r="P7" s="686"/>
      <c r="Q7" s="686"/>
      <c r="R7" s="686"/>
      <c r="S7" s="686"/>
      <c r="T7" s="686"/>
    </row>
    <row r="8" customFormat="false" ht="18" hidden="false" customHeight="true" outlineLevel="0" collapsed="false">
      <c r="A8" s="1713"/>
      <c r="B8" s="243" t="n">
        <v>1990</v>
      </c>
      <c r="C8" s="243" t="n">
        <v>1991</v>
      </c>
      <c r="D8" s="243" t="n">
        <v>1992</v>
      </c>
      <c r="E8" s="243" t="n">
        <v>1993</v>
      </c>
      <c r="F8" s="243" t="n">
        <v>1994</v>
      </c>
      <c r="G8" s="243" t="n">
        <v>1995</v>
      </c>
      <c r="H8" s="243" t="n">
        <v>1996</v>
      </c>
      <c r="I8" s="243" t="n">
        <v>1997</v>
      </c>
      <c r="J8" s="243" t="n">
        <v>1998</v>
      </c>
      <c r="K8" s="243" t="n">
        <v>1999</v>
      </c>
      <c r="L8" s="243" t="n">
        <v>2000</v>
      </c>
      <c r="M8" s="442" t="n">
        <v>2001</v>
      </c>
      <c r="N8" s="442" t="n">
        <v>2002</v>
      </c>
      <c r="O8" s="243" t="n">
        <v>2003</v>
      </c>
      <c r="P8" s="243" t="n">
        <v>2004</v>
      </c>
      <c r="Q8" s="243" t="n">
        <v>2005</v>
      </c>
      <c r="R8" s="243" t="n">
        <v>2006</v>
      </c>
      <c r="S8" s="243" t="n">
        <v>2007</v>
      </c>
      <c r="T8" s="243" t="n">
        <v>2008</v>
      </c>
      <c r="U8" s="243" t="n">
        <v>2009</v>
      </c>
      <c r="V8" s="243" t="n">
        <v>2010</v>
      </c>
      <c r="W8" s="243" t="n">
        <v>2011</v>
      </c>
      <c r="X8" s="243" t="n">
        <v>2012</v>
      </c>
      <c r="Y8" s="243" t="n">
        <v>2013</v>
      </c>
      <c r="Z8" s="243" t="n">
        <v>2014</v>
      </c>
      <c r="AA8" s="243" t="n">
        <v>2015</v>
      </c>
      <c r="AB8" s="243" t="n">
        <v>2016</v>
      </c>
      <c r="AC8" s="243" t="n">
        <v>2017</v>
      </c>
      <c r="AD8" s="243" t="n">
        <v>2018</v>
      </c>
      <c r="AE8" s="243" t="n">
        <v>2019</v>
      </c>
      <c r="AF8" s="243" t="n">
        <v>2020</v>
      </c>
    </row>
    <row r="9" customFormat="false" ht="15.75" hidden="false" customHeight="false" outlineLevel="0" collapsed="false">
      <c r="A9" s="1714" t="s">
        <v>695</v>
      </c>
      <c r="B9" s="1715" t="n">
        <v>671</v>
      </c>
      <c r="C9" s="1715" t="n">
        <v>918</v>
      </c>
      <c r="D9" s="1715" t="n">
        <v>1000</v>
      </c>
      <c r="E9" s="1715" t="n">
        <v>957</v>
      </c>
      <c r="F9" s="1715" t="n">
        <v>995</v>
      </c>
      <c r="G9" s="1716" t="n">
        <v>963.631</v>
      </c>
      <c r="H9" s="1716" t="n">
        <v>1104.615</v>
      </c>
      <c r="I9" s="1716" t="n">
        <v>1089.789</v>
      </c>
      <c r="J9" s="1716" t="n">
        <v>943.455</v>
      </c>
      <c r="K9" s="1716" t="n">
        <v>769.355</v>
      </c>
      <c r="L9" s="1716" t="n">
        <v>651.635</v>
      </c>
      <c r="M9" s="1716" t="n">
        <v>712.201</v>
      </c>
      <c r="N9" s="1716" t="n">
        <v>635.091</v>
      </c>
      <c r="O9" s="1716" t="n">
        <v>648.588</v>
      </c>
      <c r="P9" s="1716" t="n">
        <v>627.821</v>
      </c>
      <c r="Q9" s="1716" t="n">
        <v>704.201</v>
      </c>
      <c r="R9" s="1716" t="n">
        <v>783.552</v>
      </c>
      <c r="S9" s="1716" t="n">
        <v>678.689</v>
      </c>
      <c r="T9" s="1716" t="n">
        <v>890.292</v>
      </c>
      <c r="U9" s="1715" t="n">
        <v>893.189</v>
      </c>
      <c r="V9" s="1716" t="n">
        <v>900.816</v>
      </c>
      <c r="W9" s="1715" t="n">
        <v>869.758</v>
      </c>
      <c r="X9" s="1715" t="n">
        <v>1088.066</v>
      </c>
      <c r="Y9" s="1715" t="n">
        <v>999.913</v>
      </c>
      <c r="Z9" s="1715" t="n">
        <v>672.37</v>
      </c>
      <c r="AA9" s="1715" t="n">
        <v>731.576</v>
      </c>
      <c r="AB9" s="1716" t="n">
        <v>790.07</v>
      </c>
      <c r="AC9" s="1716" t="n">
        <v>943.318</v>
      </c>
      <c r="AD9" s="1716" t="n">
        <v>1080.441</v>
      </c>
      <c r="AE9" s="1716" t="n">
        <v>1225.368</v>
      </c>
      <c r="AF9" s="1717" t="n">
        <v>1292.565</v>
      </c>
    </row>
    <row r="10" customFormat="false" ht="15.75" hidden="false" customHeight="false" outlineLevel="0" collapsed="false">
      <c r="A10" s="498" t="s">
        <v>696</v>
      </c>
      <c r="B10" s="272" t="n">
        <v>8352</v>
      </c>
      <c r="C10" s="272" t="n">
        <v>8945</v>
      </c>
      <c r="D10" s="272" t="n">
        <v>8637</v>
      </c>
      <c r="E10" s="272" t="n">
        <v>7351</v>
      </c>
      <c r="F10" s="272" t="n">
        <v>7346</v>
      </c>
      <c r="G10" s="273" t="n">
        <v>7597.637</v>
      </c>
      <c r="H10" s="273" t="n">
        <v>7363.324</v>
      </c>
      <c r="I10" s="273" t="n">
        <v>8342.859</v>
      </c>
      <c r="J10" s="273" t="n">
        <v>8283.743</v>
      </c>
      <c r="K10" s="273" t="n">
        <v>6769.652</v>
      </c>
      <c r="L10" s="273" t="n">
        <v>7945.276</v>
      </c>
      <c r="M10" s="273" t="n">
        <v>7048.607</v>
      </c>
      <c r="N10" s="273" t="n">
        <v>5013.476</v>
      </c>
      <c r="O10" s="273" t="n">
        <v>4652.872</v>
      </c>
      <c r="P10" s="273" t="n">
        <v>3693.54</v>
      </c>
      <c r="Q10" s="273" t="n">
        <v>2800.187</v>
      </c>
      <c r="R10" s="273" t="n">
        <v>1785.164</v>
      </c>
      <c r="S10" s="273" t="n">
        <v>1441.908</v>
      </c>
      <c r="T10" s="273" t="n">
        <v>1281.587</v>
      </c>
      <c r="U10" s="272" t="n">
        <v>1077.854</v>
      </c>
      <c r="V10" s="273" t="n">
        <v>1633.234</v>
      </c>
      <c r="W10" s="272" t="n">
        <v>1532.947</v>
      </c>
      <c r="X10" s="272" t="n">
        <v>1173.441</v>
      </c>
      <c r="Y10" s="272" t="n">
        <v>1320.203</v>
      </c>
      <c r="Z10" s="272" t="n">
        <v>1249.155</v>
      </c>
      <c r="AA10" s="272" t="n">
        <v>1496.864</v>
      </c>
      <c r="AB10" s="273" t="n">
        <v>1028.815</v>
      </c>
      <c r="AC10" s="273" t="n">
        <v>1420.591</v>
      </c>
      <c r="AD10" s="273" t="n">
        <v>1606.032</v>
      </c>
      <c r="AE10" s="273" t="n">
        <v>2088.039</v>
      </c>
      <c r="AF10" s="275" t="n">
        <v>1268.388</v>
      </c>
    </row>
    <row r="11" customFormat="false" ht="15.75" hidden="false" customHeight="false" outlineLevel="0" collapsed="false">
      <c r="A11" s="498" t="s">
        <v>697</v>
      </c>
      <c r="B11" s="272" t="n">
        <v>5147</v>
      </c>
      <c r="C11" s="272" t="n">
        <v>5517</v>
      </c>
      <c r="D11" s="272" t="n">
        <v>5927</v>
      </c>
      <c r="E11" s="272" t="n">
        <v>5556</v>
      </c>
      <c r="F11" s="272" t="n">
        <v>5107</v>
      </c>
      <c r="G11" s="273" t="n">
        <v>5367.726</v>
      </c>
      <c r="H11" s="273" t="n">
        <v>5290.728</v>
      </c>
      <c r="I11" s="273" t="n">
        <v>6716.091</v>
      </c>
      <c r="J11" s="273" t="n">
        <v>6971.505</v>
      </c>
      <c r="K11" s="273" t="n">
        <v>6974.714</v>
      </c>
      <c r="L11" s="273" t="n">
        <v>7712.209</v>
      </c>
      <c r="M11" s="273" t="n">
        <v>7404.81</v>
      </c>
      <c r="N11" s="273" t="n">
        <v>7009.991</v>
      </c>
      <c r="O11" s="273" t="n">
        <v>6828.579</v>
      </c>
      <c r="P11" s="273" t="n">
        <v>7165.524</v>
      </c>
      <c r="Q11" s="273" t="n">
        <v>7497.901</v>
      </c>
      <c r="R11" s="273" t="n">
        <v>7174.434</v>
      </c>
      <c r="S11" s="273" t="n">
        <v>7235.818</v>
      </c>
      <c r="T11" s="273" t="n">
        <v>6251.89</v>
      </c>
      <c r="U11" s="272" t="n">
        <v>5963.568</v>
      </c>
      <c r="V11" s="273" t="n">
        <v>6876.012</v>
      </c>
      <c r="W11" s="272" t="n">
        <v>6429.174</v>
      </c>
      <c r="X11" s="272" t="n">
        <v>6069.397</v>
      </c>
      <c r="Y11" s="272" t="n">
        <v>6617.307</v>
      </c>
      <c r="Z11" s="272" t="n">
        <v>7801.221</v>
      </c>
      <c r="AA11" s="272" t="n">
        <v>6908.838</v>
      </c>
      <c r="AB11" s="273" t="n">
        <v>7275.745</v>
      </c>
      <c r="AC11" s="273" t="n">
        <v>7798.757</v>
      </c>
      <c r="AD11" s="273" t="n">
        <v>7125.388</v>
      </c>
      <c r="AE11" s="273" t="n">
        <v>6880.883</v>
      </c>
      <c r="AF11" s="275" t="n">
        <v>7195.425</v>
      </c>
    </row>
    <row r="12" customFormat="false" ht="16.5" hidden="false" customHeight="false" outlineLevel="0" collapsed="false">
      <c r="A12" s="498" t="s">
        <v>698</v>
      </c>
      <c r="B12" s="272" t="n">
        <v>2995</v>
      </c>
      <c r="C12" s="272" t="n">
        <v>2982</v>
      </c>
      <c r="D12" s="272" t="n">
        <v>3338</v>
      </c>
      <c r="E12" s="272" t="n">
        <v>3163</v>
      </c>
      <c r="F12" s="272" t="n">
        <v>3167</v>
      </c>
      <c r="G12" s="273" t="n">
        <v>2918.932</v>
      </c>
      <c r="H12" s="273" t="n">
        <v>2828.223</v>
      </c>
      <c r="I12" s="273" t="n">
        <v>3019.084</v>
      </c>
      <c r="J12" s="273" t="n">
        <v>3003.751</v>
      </c>
      <c r="K12" s="273" t="n">
        <v>2861.362</v>
      </c>
      <c r="L12" s="273" t="n">
        <v>3140.257</v>
      </c>
      <c r="M12" s="273" t="n">
        <v>3390.412</v>
      </c>
      <c r="N12" s="273" t="n">
        <v>3190.039</v>
      </c>
      <c r="O12" s="273" t="n">
        <v>3330.998</v>
      </c>
      <c r="P12" s="273" t="n">
        <v>3904.83</v>
      </c>
      <c r="Q12" s="273" t="n">
        <v>4528.27</v>
      </c>
      <c r="R12" s="273" t="n">
        <v>4587.277</v>
      </c>
      <c r="S12" s="273" t="n">
        <v>4625.927</v>
      </c>
      <c r="T12" s="273" t="n">
        <v>4744.515</v>
      </c>
      <c r="U12" s="272" t="n">
        <v>4975.924</v>
      </c>
      <c r="V12" s="273" t="n">
        <v>4626.456</v>
      </c>
      <c r="W12" s="272" t="n">
        <v>4196.719</v>
      </c>
      <c r="X12" s="272" t="n">
        <v>4845.414</v>
      </c>
      <c r="Y12" s="272" t="n">
        <v>5273.794</v>
      </c>
      <c r="Z12" s="272" t="n">
        <v>4824.976</v>
      </c>
      <c r="AA12" s="272" t="n">
        <v>5002.88</v>
      </c>
      <c r="AB12" s="273" t="n">
        <v>5013.915</v>
      </c>
      <c r="AC12" s="273" t="n">
        <v>5934.767</v>
      </c>
      <c r="AD12" s="273" t="n">
        <v>6547.252</v>
      </c>
      <c r="AE12" s="273" t="n">
        <v>6744.11</v>
      </c>
      <c r="AF12" s="275" t="n">
        <v>3033.223</v>
      </c>
    </row>
    <row r="13" customFormat="false" ht="15.75" hidden="false" customHeight="false" outlineLevel="0" collapsed="false">
      <c r="A13" s="498" t="s">
        <v>699</v>
      </c>
      <c r="B13" s="272" t="n">
        <v>2675</v>
      </c>
      <c r="C13" s="272" t="n">
        <v>3125</v>
      </c>
      <c r="D13" s="272" t="n">
        <v>4292</v>
      </c>
      <c r="E13" s="272" t="n">
        <v>3914</v>
      </c>
      <c r="F13" s="272" t="n">
        <v>4102</v>
      </c>
      <c r="G13" s="273" t="n">
        <v>5121.367</v>
      </c>
      <c r="H13" s="273" t="n">
        <v>5351.698</v>
      </c>
      <c r="I13" s="273" t="n">
        <v>6207.402</v>
      </c>
      <c r="J13" s="273" t="n">
        <v>5788.112</v>
      </c>
      <c r="K13" s="273" t="n">
        <v>5490.366</v>
      </c>
      <c r="L13" s="273" t="n">
        <v>5719.921</v>
      </c>
      <c r="M13" s="273" t="n">
        <v>6809.78</v>
      </c>
      <c r="N13" s="273" t="n">
        <v>4342.697</v>
      </c>
      <c r="O13" s="273" t="n">
        <v>4292.83</v>
      </c>
      <c r="P13" s="273" t="n">
        <v>3040.276</v>
      </c>
      <c r="Q13" s="273" t="n">
        <v>2746.623</v>
      </c>
      <c r="R13" s="273" t="n">
        <v>3385.451</v>
      </c>
      <c r="S13" s="273" t="n">
        <v>3137.054</v>
      </c>
      <c r="T13" s="273" t="n">
        <v>3823.158</v>
      </c>
      <c r="U13" s="272" t="n">
        <v>4260.419</v>
      </c>
      <c r="V13" s="273" t="n">
        <v>7511.395</v>
      </c>
      <c r="W13" s="272" t="n">
        <v>8702.511</v>
      </c>
      <c r="X13" s="272" t="n">
        <v>7860.396</v>
      </c>
      <c r="Y13" s="272" t="n">
        <v>11744.977</v>
      </c>
      <c r="Z13" s="272" t="n">
        <v>12713.632</v>
      </c>
      <c r="AA13" s="272" t="n">
        <v>14115.827</v>
      </c>
      <c r="AB13" s="273" t="n">
        <v>15414.487</v>
      </c>
      <c r="AC13" s="273" t="n">
        <v>15403.356</v>
      </c>
      <c r="AD13" s="273" t="n">
        <v>15060.063</v>
      </c>
      <c r="AE13" s="273" t="n">
        <v>15856.026</v>
      </c>
      <c r="AF13" s="275" t="n">
        <v>14105.326</v>
      </c>
    </row>
    <row r="14" customFormat="false" ht="15.75" hidden="false" customHeight="false" outlineLevel="0" collapsed="false">
      <c r="A14" s="498" t="s">
        <v>700</v>
      </c>
      <c r="B14" s="272" t="n">
        <v>11422</v>
      </c>
      <c r="C14" s="272" t="n">
        <v>15754</v>
      </c>
      <c r="D14" s="272" t="n">
        <v>13168</v>
      </c>
      <c r="E14" s="272" t="n">
        <v>13609</v>
      </c>
      <c r="F14" s="272" t="n">
        <v>11494</v>
      </c>
      <c r="G14" s="273" t="n">
        <v>12480.999</v>
      </c>
      <c r="H14" s="273" t="n">
        <v>15425.363</v>
      </c>
      <c r="I14" s="273" t="n">
        <v>15861.629</v>
      </c>
      <c r="J14" s="273" t="n">
        <v>13177.463</v>
      </c>
      <c r="K14" s="273" t="n">
        <v>11303.775</v>
      </c>
      <c r="L14" s="273" t="n">
        <v>10045.699</v>
      </c>
      <c r="M14" s="273" t="n">
        <v>12460.718</v>
      </c>
      <c r="N14" s="273" t="n">
        <v>9924.288</v>
      </c>
      <c r="O14" s="273" t="n">
        <v>10081.028</v>
      </c>
      <c r="P14" s="273" t="n">
        <v>9283.457</v>
      </c>
      <c r="Q14" s="273" t="n">
        <v>9997.803</v>
      </c>
      <c r="R14" s="273" t="n">
        <v>11277.491</v>
      </c>
      <c r="S14" s="273" t="n">
        <v>4857.578</v>
      </c>
      <c r="T14" s="273" t="n">
        <v>10328.32</v>
      </c>
      <c r="U14" s="272" t="n">
        <v>9100.775</v>
      </c>
      <c r="V14" s="273" t="n">
        <v>7688.497</v>
      </c>
      <c r="W14" s="272" t="n">
        <v>4516.476</v>
      </c>
      <c r="X14" s="272" t="n">
        <v>5205.736</v>
      </c>
      <c r="Y14" s="272" t="n">
        <v>5542.607</v>
      </c>
      <c r="Z14" s="272" t="n">
        <v>3597.66</v>
      </c>
      <c r="AA14" s="272" t="n">
        <v>3734.502</v>
      </c>
      <c r="AB14" s="273" t="n">
        <v>3275.362</v>
      </c>
      <c r="AC14" s="273" t="n">
        <v>3380.294</v>
      </c>
      <c r="AD14" s="273" t="n">
        <v>2779.968</v>
      </c>
      <c r="AE14" s="273" t="n">
        <v>3284.98</v>
      </c>
      <c r="AF14" s="275" t="n">
        <v>2985.697</v>
      </c>
    </row>
    <row r="15" customFormat="false" ht="15.75" hidden="false" customHeight="false" outlineLevel="0" collapsed="false">
      <c r="A15" s="498" t="s">
        <v>701</v>
      </c>
      <c r="B15" s="272" t="n">
        <v>1783</v>
      </c>
      <c r="C15" s="272" t="n">
        <v>2037</v>
      </c>
      <c r="D15" s="272" t="n">
        <v>2082</v>
      </c>
      <c r="E15" s="272" t="n">
        <v>1738</v>
      </c>
      <c r="F15" s="272" t="n">
        <v>1544</v>
      </c>
      <c r="G15" s="273" t="n">
        <v>1276.527</v>
      </c>
      <c r="H15" s="273" t="n">
        <v>1123.435</v>
      </c>
      <c r="I15" s="273" t="n">
        <v>1271.338</v>
      </c>
      <c r="J15" s="273" t="n">
        <v>1335.812</v>
      </c>
      <c r="K15" s="273" t="n">
        <v>1159.868</v>
      </c>
      <c r="L15" s="273" t="n">
        <v>1306.019</v>
      </c>
      <c r="M15" s="273" t="n">
        <v>1293.919</v>
      </c>
      <c r="N15" s="273" t="n">
        <v>1750.09</v>
      </c>
      <c r="O15" s="273" t="n">
        <v>2012.695</v>
      </c>
      <c r="P15" s="273" t="n">
        <v>1591.169</v>
      </c>
      <c r="Q15" s="273" t="n">
        <v>1633.167</v>
      </c>
      <c r="R15" s="273" t="n">
        <v>1414.972</v>
      </c>
      <c r="S15" s="273" t="n">
        <v>1271.185</v>
      </c>
      <c r="T15" s="273" t="n">
        <v>1455.815</v>
      </c>
      <c r="U15" s="272" t="n">
        <v>1438.475</v>
      </c>
      <c r="V15" s="273" t="n">
        <v>978.136</v>
      </c>
      <c r="W15" s="272" t="n">
        <v>1005.372</v>
      </c>
      <c r="X15" s="272" t="n">
        <v>474.789</v>
      </c>
      <c r="Y15" s="272" t="n">
        <v>892.892</v>
      </c>
      <c r="Z15" s="272" t="n">
        <v>1006.912</v>
      </c>
      <c r="AA15" s="272" t="n">
        <v>889.262</v>
      </c>
      <c r="AB15" s="273" t="n">
        <v>735.352</v>
      </c>
      <c r="AC15" s="273" t="n">
        <v>746.124</v>
      </c>
      <c r="AD15" s="273" t="n">
        <v>207.844</v>
      </c>
      <c r="AE15" s="273" t="n">
        <v>214.147</v>
      </c>
      <c r="AF15" s="275" t="n">
        <v>64.211</v>
      </c>
    </row>
    <row r="16" customFormat="false" ht="15.75" hidden="false" customHeight="false" outlineLevel="0" collapsed="false">
      <c r="A16" s="498" t="s">
        <v>702</v>
      </c>
      <c r="B16" s="272" t="n">
        <v>271</v>
      </c>
      <c r="C16" s="272" t="n">
        <v>188</v>
      </c>
      <c r="D16" s="272" t="n">
        <v>180</v>
      </c>
      <c r="E16" s="272" t="n">
        <v>218</v>
      </c>
      <c r="F16" s="272" t="n">
        <v>316</v>
      </c>
      <c r="G16" s="273" t="n">
        <v>402.047</v>
      </c>
      <c r="H16" s="273" t="n">
        <v>459.237</v>
      </c>
      <c r="I16" s="273" t="n">
        <v>577.693</v>
      </c>
      <c r="J16" s="273" t="n">
        <v>555.847</v>
      </c>
      <c r="K16" s="273" t="n">
        <v>586.09</v>
      </c>
      <c r="L16" s="273" t="n">
        <v>516.399</v>
      </c>
      <c r="M16" s="273" t="n">
        <v>405.695</v>
      </c>
      <c r="N16" s="273" t="n">
        <v>402.799</v>
      </c>
      <c r="O16" s="273" t="n">
        <v>316.104</v>
      </c>
      <c r="P16" s="273" t="n">
        <v>374.188</v>
      </c>
      <c r="Q16" s="273" t="n">
        <v>360.449</v>
      </c>
      <c r="R16" s="273" t="n">
        <v>513.018</v>
      </c>
      <c r="S16" s="273" t="n">
        <v>390.111</v>
      </c>
      <c r="T16" s="273" t="n">
        <v>295.009</v>
      </c>
      <c r="U16" s="272" t="n">
        <v>276.764</v>
      </c>
      <c r="V16" s="273" t="n">
        <v>264.086</v>
      </c>
      <c r="W16" s="272" t="n">
        <v>336.63</v>
      </c>
      <c r="X16" s="272" t="n">
        <v>215.999</v>
      </c>
      <c r="Y16" s="272" t="n">
        <v>177.053</v>
      </c>
      <c r="Z16" s="272" t="n">
        <v>165.843</v>
      </c>
      <c r="AA16" s="272" t="n">
        <v>240.947</v>
      </c>
      <c r="AB16" s="273" t="n">
        <v>127.476</v>
      </c>
      <c r="AC16" s="273" t="n">
        <v>50.854</v>
      </c>
      <c r="AD16" s="273" t="n">
        <v>54.124</v>
      </c>
      <c r="AE16" s="273" t="n">
        <v>76.07</v>
      </c>
      <c r="AF16" s="275" t="n">
        <v>94.002</v>
      </c>
    </row>
    <row r="17" customFormat="false" ht="15.75" hidden="false" customHeight="false" outlineLevel="0" collapsed="false">
      <c r="A17" s="498" t="s">
        <v>703</v>
      </c>
      <c r="B17" s="272" t="n">
        <v>1280</v>
      </c>
      <c r="C17" s="272" t="n">
        <v>1168</v>
      </c>
      <c r="D17" s="272" t="n">
        <v>1178</v>
      </c>
      <c r="E17" s="272" t="n">
        <v>1214</v>
      </c>
      <c r="F17" s="272" t="n">
        <v>1072</v>
      </c>
      <c r="G17" s="273" t="n">
        <v>1230.326</v>
      </c>
      <c r="H17" s="273" t="n">
        <v>1039.853</v>
      </c>
      <c r="I17" s="273" t="n">
        <v>1006.157</v>
      </c>
      <c r="J17" s="273" t="n">
        <v>977.573</v>
      </c>
      <c r="K17" s="273" t="n">
        <v>933.979</v>
      </c>
      <c r="L17" s="273" t="n">
        <v>1104.198</v>
      </c>
      <c r="M17" s="273" t="n">
        <v>944.074</v>
      </c>
      <c r="N17" s="273" t="n">
        <v>1031.407</v>
      </c>
      <c r="O17" s="273" t="n">
        <v>885.312</v>
      </c>
      <c r="P17" s="273" t="n">
        <v>858.309</v>
      </c>
      <c r="Q17" s="273" t="n">
        <v>762.463</v>
      </c>
      <c r="R17" s="273" t="n">
        <v>988.15</v>
      </c>
      <c r="S17" s="273" t="n">
        <v>726.694</v>
      </c>
      <c r="T17" s="273" t="n">
        <v>937.074</v>
      </c>
      <c r="U17" s="272" t="n">
        <v>555.737</v>
      </c>
      <c r="V17" s="273" t="n">
        <v>1010.271</v>
      </c>
      <c r="W17" s="272" t="n">
        <v>1294.068</v>
      </c>
      <c r="X17" s="272" t="n">
        <v>1159.326</v>
      </c>
      <c r="Y17" s="272" t="n">
        <v>1152.914</v>
      </c>
      <c r="Z17" s="272" t="n">
        <v>863.984</v>
      </c>
      <c r="AA17" s="272" t="n">
        <v>615.445</v>
      </c>
      <c r="AB17" s="273" t="n">
        <v>596.418</v>
      </c>
      <c r="AC17" s="273" t="n">
        <v>712.463</v>
      </c>
      <c r="AD17" s="273" t="n">
        <v>621.776</v>
      </c>
      <c r="AE17" s="273" t="n">
        <v>671.785</v>
      </c>
      <c r="AF17" s="275" t="n">
        <v>519.341</v>
      </c>
    </row>
    <row r="18" customFormat="false" ht="15" hidden="false" customHeight="true" outlineLevel="0" collapsed="false">
      <c r="A18" s="642" t="s">
        <v>704</v>
      </c>
      <c r="B18" s="1718" t="n">
        <v>7280</v>
      </c>
      <c r="C18" s="1718" t="n">
        <v>7373</v>
      </c>
      <c r="D18" s="1718" t="n">
        <v>6225</v>
      </c>
      <c r="E18" s="1718" t="n">
        <v>8021</v>
      </c>
      <c r="F18" s="1718" t="n">
        <v>6024</v>
      </c>
      <c r="G18" s="1719" t="n">
        <v>6000.88</v>
      </c>
      <c r="H18" s="1719" t="n">
        <v>6172.626</v>
      </c>
      <c r="I18" s="1719" t="n">
        <v>5209.896</v>
      </c>
      <c r="J18" s="1719" t="n">
        <v>3689.58</v>
      </c>
      <c r="K18" s="1719" t="n">
        <v>3673.268</v>
      </c>
      <c r="L18" s="1719" t="n">
        <v>4029.801</v>
      </c>
      <c r="M18" s="1719" t="n">
        <v>3198.706</v>
      </c>
      <c r="N18" s="1719" t="n">
        <v>3038.304</v>
      </c>
      <c r="O18" s="1719" t="n">
        <v>3012.849</v>
      </c>
      <c r="P18" s="1719" t="n">
        <v>3531.314</v>
      </c>
      <c r="Q18" s="1719" t="n">
        <v>3930.199</v>
      </c>
      <c r="R18" s="1719" t="n">
        <v>5165.427</v>
      </c>
      <c r="S18" s="1719" t="n">
        <v>4256.585</v>
      </c>
      <c r="T18" s="1719" t="n">
        <v>4678.509</v>
      </c>
      <c r="U18" s="1718" t="n">
        <v>4184.368</v>
      </c>
      <c r="V18" s="1719" t="n">
        <v>4079.079</v>
      </c>
      <c r="W18" s="1718" t="n">
        <v>4096.128</v>
      </c>
      <c r="X18" s="1718" t="n">
        <v>4148.786</v>
      </c>
      <c r="Y18" s="1718" t="n">
        <v>3928.555</v>
      </c>
      <c r="Z18" s="1718" t="n">
        <v>4132.468</v>
      </c>
      <c r="AA18" s="1718" t="n">
        <v>3700.803</v>
      </c>
      <c r="AB18" s="1719" t="n">
        <v>4503.198</v>
      </c>
      <c r="AC18" s="1719" t="n">
        <v>4673.466</v>
      </c>
      <c r="AD18" s="1719" t="n">
        <v>5253.714</v>
      </c>
      <c r="AE18" s="1719" t="n">
        <v>4921.4</v>
      </c>
      <c r="AF18" s="1720" t="n">
        <v>3775.72</v>
      </c>
    </row>
    <row r="19" customFormat="false" ht="20.85" hidden="false" customHeight="true" outlineLevel="0" collapsed="false">
      <c r="A19" s="1721" t="s">
        <v>705</v>
      </c>
      <c r="B19" s="1722" t="n">
        <v>41876</v>
      </c>
      <c r="C19" s="1722" t="n">
        <v>48007</v>
      </c>
      <c r="D19" s="1722" t="n">
        <v>46027</v>
      </c>
      <c r="E19" s="1722" t="n">
        <v>45741</v>
      </c>
      <c r="F19" s="1722" t="n">
        <v>41167</v>
      </c>
      <c r="G19" s="1722" t="n">
        <v>43360.072</v>
      </c>
      <c r="H19" s="1722" t="n">
        <v>46159.102</v>
      </c>
      <c r="I19" s="1722" t="n">
        <v>49301.938</v>
      </c>
      <c r="J19" s="1722" t="n">
        <v>44726.841</v>
      </c>
      <c r="K19" s="1722" t="n">
        <v>40522.429</v>
      </c>
      <c r="L19" s="1722" t="n">
        <v>42171.414</v>
      </c>
      <c r="M19" s="1722" t="n">
        <v>43668.922</v>
      </c>
      <c r="N19" s="1722" t="n">
        <v>36338.182</v>
      </c>
      <c r="O19" s="1722" t="n">
        <v>36061.855</v>
      </c>
      <c r="P19" s="1722" t="n">
        <v>34070.428</v>
      </c>
      <c r="Q19" s="1722" t="n">
        <v>34961.263</v>
      </c>
      <c r="R19" s="1722" t="n">
        <v>37074.936</v>
      </c>
      <c r="S19" s="1722" t="n">
        <v>28621.549</v>
      </c>
      <c r="T19" s="1722" t="n">
        <v>34686.169</v>
      </c>
      <c r="U19" s="1722" t="n">
        <v>32727.073</v>
      </c>
      <c r="V19" s="1723" t="n">
        <v>35567.982</v>
      </c>
      <c r="W19" s="1722" t="n">
        <v>32979.783</v>
      </c>
      <c r="X19" s="1724" t="n">
        <v>32241.35</v>
      </c>
      <c r="Y19" s="1722" t="n">
        <v>37650.215</v>
      </c>
      <c r="Z19" s="1722" t="n">
        <v>37028.221</v>
      </c>
      <c r="AA19" s="1722" t="n">
        <v>37436.944</v>
      </c>
      <c r="AB19" s="1723" t="n">
        <v>38760.838</v>
      </c>
      <c r="AC19" s="1723" t="n">
        <v>41063.99</v>
      </c>
      <c r="AD19" s="1723" t="n">
        <v>40336.602</v>
      </c>
      <c r="AE19" s="1723" t="n">
        <v>41962.808</v>
      </c>
      <c r="AF19" s="1724" t="n">
        <v>34333.898</v>
      </c>
    </row>
    <row r="20" customFormat="false" ht="15.75" hidden="false" customHeight="true" outlineLevel="0" collapsed="false">
      <c r="A20" s="245" t="s">
        <v>706</v>
      </c>
      <c r="B20" s="245"/>
      <c r="C20" s="245"/>
      <c r="D20" s="245"/>
      <c r="E20" s="245"/>
      <c r="F20" s="245"/>
      <c r="G20" s="245"/>
      <c r="H20" s="245"/>
      <c r="I20" s="245"/>
      <c r="J20" s="245"/>
      <c r="K20" s="245"/>
      <c r="L20" s="245"/>
      <c r="M20" s="245"/>
      <c r="N20" s="245"/>
      <c r="O20" s="245"/>
      <c r="P20" s="245"/>
      <c r="Q20" s="245"/>
      <c r="R20" s="245"/>
      <c r="S20" s="245"/>
      <c r="T20" s="245"/>
    </row>
    <row r="21" customFormat="false" ht="18" hidden="false" customHeight="true" outlineLevel="0" collapsed="false">
      <c r="A21" s="1713"/>
      <c r="B21" s="243" t="n">
        <v>1990</v>
      </c>
      <c r="C21" s="243" t="n">
        <v>1991</v>
      </c>
      <c r="D21" s="243" t="n">
        <v>1992</v>
      </c>
      <c r="E21" s="243" t="n">
        <v>1993</v>
      </c>
      <c r="F21" s="243" t="n">
        <v>1994</v>
      </c>
      <c r="G21" s="243" t="n">
        <v>1995</v>
      </c>
      <c r="H21" s="243" t="n">
        <v>1996</v>
      </c>
      <c r="I21" s="243" t="n">
        <v>1997</v>
      </c>
      <c r="J21" s="243" t="n">
        <v>1998</v>
      </c>
      <c r="K21" s="243" t="n">
        <v>1999</v>
      </c>
      <c r="L21" s="243" t="n">
        <v>2000</v>
      </c>
      <c r="M21" s="442" t="n">
        <v>2001</v>
      </c>
      <c r="N21" s="442" t="n">
        <v>2002</v>
      </c>
      <c r="O21" s="243" t="n">
        <v>2003</v>
      </c>
      <c r="P21" s="243" t="n">
        <v>2004</v>
      </c>
      <c r="Q21" s="243" t="n">
        <v>2005</v>
      </c>
      <c r="R21" s="243" t="n">
        <v>2006</v>
      </c>
      <c r="S21" s="243" t="n">
        <v>2007</v>
      </c>
      <c r="T21" s="243" t="n">
        <v>2008</v>
      </c>
      <c r="U21" s="243" t="n">
        <v>2009</v>
      </c>
      <c r="V21" s="243" t="n">
        <v>2010</v>
      </c>
      <c r="W21" s="243" t="n">
        <v>2011</v>
      </c>
      <c r="X21" s="243" t="n">
        <v>2012</v>
      </c>
      <c r="Y21" s="243" t="n">
        <v>2013</v>
      </c>
      <c r="Z21" s="243" t="n">
        <v>2014</v>
      </c>
      <c r="AA21" s="243" t="n">
        <v>2015</v>
      </c>
      <c r="AB21" s="243" t="n">
        <v>2016</v>
      </c>
      <c r="AC21" s="442" t="n">
        <v>2017</v>
      </c>
      <c r="AD21" s="363" t="n">
        <v>2018</v>
      </c>
      <c r="AE21" s="363" t="n">
        <v>2019</v>
      </c>
      <c r="AF21" s="363" t="n">
        <v>2020</v>
      </c>
    </row>
    <row r="22" customFormat="false" ht="15.75" hidden="false" customHeight="false" outlineLevel="0" collapsed="false">
      <c r="A22" s="498" t="s">
        <v>697</v>
      </c>
      <c r="B22" s="272" t="n">
        <v>290</v>
      </c>
      <c r="C22" s="272" t="n">
        <v>226</v>
      </c>
      <c r="D22" s="272" t="n">
        <v>442</v>
      </c>
      <c r="E22" s="272" t="n">
        <v>581</v>
      </c>
      <c r="F22" s="272" t="n">
        <v>766</v>
      </c>
      <c r="G22" s="1725" t="n">
        <v>899.507</v>
      </c>
      <c r="H22" s="1725" t="n">
        <v>669.919</v>
      </c>
      <c r="I22" s="1725" t="n">
        <v>599.208</v>
      </c>
      <c r="J22" s="1725" t="n">
        <v>895.784</v>
      </c>
      <c r="K22" s="1725" t="n">
        <v>1334.759</v>
      </c>
      <c r="L22" s="1725" t="n">
        <v>1047.22</v>
      </c>
      <c r="M22" s="1725" t="n">
        <v>918.945</v>
      </c>
      <c r="N22" s="1725" t="n">
        <v>953.746</v>
      </c>
      <c r="O22" s="1725" t="n">
        <v>961.601</v>
      </c>
      <c r="P22" s="1725" t="n">
        <v>1284.825</v>
      </c>
      <c r="Q22" s="1725" t="n">
        <v>1214.858</v>
      </c>
      <c r="R22" s="1725" t="n">
        <v>1215.72</v>
      </c>
      <c r="S22" s="1725" t="n">
        <v>1417.012</v>
      </c>
      <c r="T22" s="1725" t="n">
        <v>1304.175</v>
      </c>
      <c r="U22" s="494" t="n">
        <v>731.318</v>
      </c>
      <c r="V22" s="495" t="n">
        <v>316.274</v>
      </c>
      <c r="W22" s="494" t="n">
        <v>413.104</v>
      </c>
      <c r="X22" s="494" t="n">
        <v>321.804</v>
      </c>
      <c r="Y22" s="494" t="n">
        <v>326.825</v>
      </c>
      <c r="Z22" s="494" t="n">
        <v>611.401</v>
      </c>
      <c r="AA22" s="494" t="n">
        <v>552.2</v>
      </c>
      <c r="AB22" s="494" t="n">
        <v>442.182</v>
      </c>
      <c r="AC22" s="495" t="n">
        <v>411.572</v>
      </c>
      <c r="AD22" s="495" t="n">
        <v>494.796</v>
      </c>
      <c r="AE22" s="495" t="n">
        <v>474.511</v>
      </c>
      <c r="AF22" s="497" t="n">
        <v>495.181</v>
      </c>
    </row>
    <row r="23" customFormat="false" ht="15.75" hidden="false" customHeight="false" outlineLevel="0" collapsed="false">
      <c r="A23" s="498" t="s">
        <v>696</v>
      </c>
      <c r="B23" s="272" t="n">
        <v>1599</v>
      </c>
      <c r="C23" s="272" t="n">
        <v>1830</v>
      </c>
      <c r="D23" s="272" t="n">
        <v>2424</v>
      </c>
      <c r="E23" s="272" t="n">
        <v>3331</v>
      </c>
      <c r="F23" s="272" t="n">
        <v>3328</v>
      </c>
      <c r="G23" s="1725" t="n">
        <v>3027.513</v>
      </c>
      <c r="H23" s="1725" t="n">
        <v>2522.923</v>
      </c>
      <c r="I23" s="1725" t="n">
        <v>2390.107</v>
      </c>
      <c r="J23" s="1725" t="n">
        <v>2675.326</v>
      </c>
      <c r="K23" s="1725" t="n">
        <v>3392.054</v>
      </c>
      <c r="L23" s="1725" t="n">
        <v>3321.66</v>
      </c>
      <c r="M23" s="1725" t="n">
        <v>3504.858</v>
      </c>
      <c r="N23" s="1725" t="n">
        <v>3049.093</v>
      </c>
      <c r="O23" s="1725" t="n">
        <v>2854.841</v>
      </c>
      <c r="P23" s="1725" t="n">
        <v>4008.573</v>
      </c>
      <c r="Q23" s="1725" t="n">
        <v>4669.694</v>
      </c>
      <c r="R23" s="1725" t="n">
        <v>4470.606</v>
      </c>
      <c r="S23" s="1725" t="n">
        <v>4371.684</v>
      </c>
      <c r="T23" s="1725" t="n">
        <v>4341.487</v>
      </c>
      <c r="U23" s="272" t="n">
        <v>3866.552</v>
      </c>
      <c r="V23" s="273" t="n">
        <v>3116.718</v>
      </c>
      <c r="W23" s="272" t="n">
        <v>3025.492</v>
      </c>
      <c r="X23" s="272" t="n">
        <v>3009.699</v>
      </c>
      <c r="Y23" s="272" t="n">
        <v>2802.5</v>
      </c>
      <c r="Z23" s="272" t="n">
        <v>2512.8</v>
      </c>
      <c r="AA23" s="272" t="n">
        <v>2513.614</v>
      </c>
      <c r="AB23" s="272" t="n">
        <v>2980.601</v>
      </c>
      <c r="AC23" s="273" t="n">
        <v>3417.479</v>
      </c>
      <c r="AD23" s="273" t="n">
        <v>2914.386</v>
      </c>
      <c r="AE23" s="273" t="n">
        <v>2723.057</v>
      </c>
      <c r="AF23" s="275" t="n">
        <v>2974.749</v>
      </c>
    </row>
    <row r="24" customFormat="false" ht="15.75" hidden="false" customHeight="false" outlineLevel="0" collapsed="false">
      <c r="A24" s="498" t="s">
        <v>699</v>
      </c>
      <c r="B24" s="272" t="n">
        <v>1284</v>
      </c>
      <c r="C24" s="272" t="n">
        <v>595</v>
      </c>
      <c r="D24" s="272" t="n">
        <v>1083</v>
      </c>
      <c r="E24" s="272" t="n">
        <v>1840</v>
      </c>
      <c r="F24" s="272" t="n">
        <v>1905</v>
      </c>
      <c r="G24" s="1725" t="n">
        <v>1955.178</v>
      </c>
      <c r="H24" s="1725" t="n">
        <v>2252.07</v>
      </c>
      <c r="I24" s="1725" t="n">
        <v>1714.087</v>
      </c>
      <c r="J24" s="1725" t="n">
        <v>2658.76</v>
      </c>
      <c r="K24" s="1725" t="n">
        <v>2691.905</v>
      </c>
      <c r="L24" s="1725" t="n">
        <v>4058.632</v>
      </c>
      <c r="M24" s="1725" t="n">
        <v>4165.931</v>
      </c>
      <c r="N24" s="1725" t="n">
        <v>4658.632</v>
      </c>
      <c r="O24" s="1725" t="n">
        <v>5517.242</v>
      </c>
      <c r="P24" s="1725" t="n">
        <v>6761.472</v>
      </c>
      <c r="Q24" s="1725" t="n">
        <v>8893.943</v>
      </c>
      <c r="R24" s="1725" t="n">
        <v>9137.703</v>
      </c>
      <c r="S24" s="1725" t="n">
        <v>9390.659</v>
      </c>
      <c r="T24" s="1725" t="n">
        <v>7841.095</v>
      </c>
      <c r="U24" s="272" t="n">
        <v>6569.579</v>
      </c>
      <c r="V24" s="273" t="n">
        <v>5084.877</v>
      </c>
      <c r="W24" s="272" t="n">
        <v>4832.534</v>
      </c>
      <c r="X24" s="272" t="n">
        <v>4435.945</v>
      </c>
      <c r="Y24" s="272" t="n">
        <v>5530.296</v>
      </c>
      <c r="Z24" s="272" t="n">
        <v>6136.142</v>
      </c>
      <c r="AA24" s="272" t="n">
        <v>6487.444</v>
      </c>
      <c r="AB24" s="272" t="n">
        <v>7950.587</v>
      </c>
      <c r="AC24" s="273" t="n">
        <v>7507.675</v>
      </c>
      <c r="AD24" s="273" t="n">
        <v>6973.988</v>
      </c>
      <c r="AE24" s="273" t="n">
        <v>6457.506</v>
      </c>
      <c r="AF24" s="275" t="n">
        <v>6741.341</v>
      </c>
    </row>
    <row r="25" customFormat="false" ht="15.75" hidden="false" customHeight="false" outlineLevel="0" collapsed="false">
      <c r="A25" s="498" t="s">
        <v>700</v>
      </c>
      <c r="B25" s="272" t="n">
        <v>2155</v>
      </c>
      <c r="C25" s="272" t="n">
        <v>1697</v>
      </c>
      <c r="D25" s="272" t="n">
        <v>2389</v>
      </c>
      <c r="E25" s="272" t="n">
        <v>1704</v>
      </c>
      <c r="F25" s="272" t="n">
        <v>1659</v>
      </c>
      <c r="G25" s="1725" t="n">
        <v>1106.382</v>
      </c>
      <c r="H25" s="1725" t="n">
        <v>1055.195</v>
      </c>
      <c r="I25" s="1725" t="n">
        <v>1021.238</v>
      </c>
      <c r="J25" s="1725" t="n">
        <v>955.926</v>
      </c>
      <c r="K25" s="1725" t="n">
        <v>1286.345</v>
      </c>
      <c r="L25" s="1725" t="n">
        <v>1148.199</v>
      </c>
      <c r="M25" s="1725" t="n">
        <v>1373.867</v>
      </c>
      <c r="N25" s="1725" t="n">
        <v>1548.46</v>
      </c>
      <c r="O25" s="1725" t="n">
        <v>783.217</v>
      </c>
      <c r="P25" s="1725" t="n">
        <v>1332.064</v>
      </c>
      <c r="Q25" s="1725" t="n">
        <v>1046.88</v>
      </c>
      <c r="R25" s="1725" t="n">
        <v>1730.113</v>
      </c>
      <c r="S25" s="1725" t="n">
        <v>2633.035</v>
      </c>
      <c r="T25" s="1725" t="n">
        <v>1663.918</v>
      </c>
      <c r="U25" s="272" t="n">
        <v>2119.867</v>
      </c>
      <c r="V25" s="273" t="n">
        <v>1539.822</v>
      </c>
      <c r="W25" s="272" t="n">
        <v>1506.837</v>
      </c>
      <c r="X25" s="272" t="n">
        <v>1712.724</v>
      </c>
      <c r="Y25" s="272" t="n">
        <v>1341.145</v>
      </c>
      <c r="Z25" s="272" t="n">
        <v>1288.616</v>
      </c>
      <c r="AA25" s="272" t="n">
        <v>1582.169</v>
      </c>
      <c r="AB25" s="272" t="n">
        <v>1351.17</v>
      </c>
      <c r="AC25" s="273" t="n">
        <v>1334.923</v>
      </c>
      <c r="AD25" s="273" t="n">
        <v>1072.702</v>
      </c>
      <c r="AE25" s="273" t="n">
        <v>1056.695</v>
      </c>
      <c r="AF25" s="275" t="n">
        <v>1242.764</v>
      </c>
    </row>
    <row r="26" customFormat="false" ht="15.75" hidden="false" customHeight="false" outlineLevel="0" collapsed="false">
      <c r="A26" s="498" t="s">
        <v>701</v>
      </c>
      <c r="B26" s="272" t="n">
        <v>2182</v>
      </c>
      <c r="C26" s="272" t="n">
        <v>1815</v>
      </c>
      <c r="D26" s="272" t="n">
        <v>4385</v>
      </c>
      <c r="E26" s="272" t="n">
        <v>4777</v>
      </c>
      <c r="F26" s="272" t="n">
        <v>4758</v>
      </c>
      <c r="G26" s="1725" t="n">
        <v>3954.568</v>
      </c>
      <c r="H26" s="1725" t="n">
        <v>4231.096</v>
      </c>
      <c r="I26" s="1725" t="n">
        <v>3652.319</v>
      </c>
      <c r="J26" s="1725" t="n">
        <v>4774.109</v>
      </c>
      <c r="K26" s="1725" t="n">
        <v>3934.597</v>
      </c>
      <c r="L26" s="1725" t="n">
        <v>4347.709</v>
      </c>
      <c r="M26" s="1725" t="n">
        <v>3994.497</v>
      </c>
      <c r="N26" s="1725" t="n">
        <v>3575.82</v>
      </c>
      <c r="O26" s="1725" t="n">
        <v>3880.78</v>
      </c>
      <c r="P26" s="1725" t="n">
        <v>5056.291</v>
      </c>
      <c r="Q26" s="1725" t="n">
        <v>5428.094</v>
      </c>
      <c r="R26" s="1725" t="n">
        <v>5619.88</v>
      </c>
      <c r="S26" s="1725" t="n">
        <v>5079.792</v>
      </c>
      <c r="T26" s="1725" t="n">
        <v>4100.055</v>
      </c>
      <c r="U26" s="272" t="n">
        <v>3042.134</v>
      </c>
      <c r="V26" s="273" t="n">
        <v>1056.986</v>
      </c>
      <c r="W26" s="272" t="n">
        <v>1320.384</v>
      </c>
      <c r="X26" s="272" t="n">
        <v>1238.731</v>
      </c>
      <c r="Y26" s="272" t="n">
        <v>1659.816</v>
      </c>
      <c r="Z26" s="272" t="n">
        <v>2262.193</v>
      </c>
      <c r="AA26" s="272" t="n">
        <v>2045.367</v>
      </c>
      <c r="AB26" s="272" t="n">
        <v>1522.796</v>
      </c>
      <c r="AC26" s="273" t="n">
        <v>884.387</v>
      </c>
      <c r="AD26" s="273" t="n">
        <v>1537.541</v>
      </c>
      <c r="AE26" s="273" t="n">
        <v>1291.867</v>
      </c>
      <c r="AF26" s="275" t="n">
        <v>1797.269</v>
      </c>
    </row>
    <row r="27" customFormat="false" ht="15.75" hidden="false" customHeight="false" outlineLevel="0" collapsed="false">
      <c r="A27" s="498" t="s">
        <v>707</v>
      </c>
      <c r="B27" s="1726" t="n">
        <v>399</v>
      </c>
      <c r="C27" s="1726" t="n">
        <v>435</v>
      </c>
      <c r="D27" s="1726" t="n">
        <v>553</v>
      </c>
      <c r="E27" s="1726" t="n">
        <v>633</v>
      </c>
      <c r="F27" s="1726" t="n">
        <v>702</v>
      </c>
      <c r="G27" s="1727" t="n">
        <v>649.473</v>
      </c>
      <c r="H27" s="1727" t="n">
        <v>615.553</v>
      </c>
      <c r="I27" s="1727" t="n">
        <v>477.432</v>
      </c>
      <c r="J27" s="1727" t="n">
        <v>499.168</v>
      </c>
      <c r="K27" s="1727" t="n">
        <v>532.474</v>
      </c>
      <c r="L27" s="1727" t="n">
        <v>761.089</v>
      </c>
      <c r="M27" s="1727" t="n">
        <v>575.526</v>
      </c>
      <c r="N27" s="1727" t="n">
        <v>597.926</v>
      </c>
      <c r="O27" s="1727" t="n">
        <v>579.296</v>
      </c>
      <c r="P27" s="1727" t="n">
        <v>599.097</v>
      </c>
      <c r="Q27" s="1727" t="n">
        <v>613.285</v>
      </c>
      <c r="R27" s="1727" t="n">
        <v>574.204</v>
      </c>
      <c r="S27" s="1727" t="n">
        <v>548.984</v>
      </c>
      <c r="T27" s="1727" t="n">
        <v>556.729</v>
      </c>
      <c r="U27" s="1726" t="n">
        <v>412.475</v>
      </c>
      <c r="V27" s="1728" t="n">
        <v>254.41</v>
      </c>
      <c r="W27" s="1726" t="n">
        <v>271.529</v>
      </c>
      <c r="X27" s="1726" t="n">
        <v>302.817</v>
      </c>
      <c r="Y27" s="1726" t="n">
        <v>288.12</v>
      </c>
      <c r="Z27" s="1726" t="n">
        <v>276.129</v>
      </c>
      <c r="AA27" s="1726" t="n">
        <v>270.378</v>
      </c>
      <c r="AB27" s="1726" t="n">
        <v>189.335</v>
      </c>
      <c r="AC27" s="1728" t="n">
        <v>201.377</v>
      </c>
      <c r="AD27" s="1728" t="n">
        <v>161.289</v>
      </c>
      <c r="AE27" s="1728" t="n">
        <v>250.849</v>
      </c>
      <c r="AF27" s="1729" t="n">
        <v>255.106</v>
      </c>
    </row>
    <row r="28" customFormat="false" ht="16.5" hidden="false" customHeight="false" outlineLevel="0" collapsed="false">
      <c r="A28" s="498" t="s">
        <v>698</v>
      </c>
      <c r="B28" s="272" t="n">
        <v>108</v>
      </c>
      <c r="C28" s="272" t="n">
        <v>34</v>
      </c>
      <c r="D28" s="272" t="n">
        <v>85</v>
      </c>
      <c r="E28" s="272" t="n">
        <v>68</v>
      </c>
      <c r="F28" s="272" t="n">
        <v>92</v>
      </c>
      <c r="G28" s="1725" t="n">
        <v>84.069</v>
      </c>
      <c r="H28" s="1725" t="n">
        <v>55.86</v>
      </c>
      <c r="I28" s="1725" t="n">
        <v>42.295</v>
      </c>
      <c r="J28" s="1725" t="n">
        <v>43.52</v>
      </c>
      <c r="K28" s="1725" t="n">
        <v>95.547</v>
      </c>
      <c r="L28" s="1725" t="n">
        <v>291.28</v>
      </c>
      <c r="M28" s="1725" t="n">
        <v>514.486</v>
      </c>
      <c r="N28" s="1725" t="n">
        <v>385.725</v>
      </c>
      <c r="O28" s="1725" t="n">
        <v>290.977</v>
      </c>
      <c r="P28" s="1725" t="n">
        <v>534.847</v>
      </c>
      <c r="Q28" s="1725" t="n">
        <v>456.785</v>
      </c>
      <c r="R28" s="1725" t="n">
        <v>504.741</v>
      </c>
      <c r="S28" s="1725" t="n">
        <v>505.138</v>
      </c>
      <c r="T28" s="1725" t="n">
        <v>468.225</v>
      </c>
      <c r="U28" s="272" t="n">
        <v>592.356</v>
      </c>
      <c r="V28" s="273" t="n">
        <v>690.306</v>
      </c>
      <c r="W28" s="272" t="n">
        <v>766.934</v>
      </c>
      <c r="X28" s="272" t="n">
        <v>1134.123</v>
      </c>
      <c r="Y28" s="272" t="n">
        <v>1144.182</v>
      </c>
      <c r="Z28" s="272" t="n">
        <v>893.347</v>
      </c>
      <c r="AA28" s="272" t="n">
        <v>1235.824</v>
      </c>
      <c r="AB28" s="272" t="n">
        <v>864.429</v>
      </c>
      <c r="AC28" s="273" t="n">
        <v>1295.352</v>
      </c>
      <c r="AD28" s="273" t="n">
        <v>1355.229</v>
      </c>
      <c r="AE28" s="273" t="n">
        <v>1401.698</v>
      </c>
      <c r="AF28" s="275" t="n">
        <v>686.783</v>
      </c>
    </row>
    <row r="29" customFormat="false" ht="15.75" hidden="false" customHeight="false" outlineLevel="0" collapsed="false">
      <c r="A29" s="498" t="s">
        <v>702</v>
      </c>
      <c r="B29" s="272" t="n">
        <v>493</v>
      </c>
      <c r="C29" s="272" t="n">
        <v>488</v>
      </c>
      <c r="D29" s="272" t="n">
        <v>505</v>
      </c>
      <c r="E29" s="272" t="n">
        <v>501</v>
      </c>
      <c r="F29" s="272" t="n">
        <v>457</v>
      </c>
      <c r="G29" s="1725" t="n">
        <v>428.383</v>
      </c>
      <c r="H29" s="1725" t="n">
        <v>461.099</v>
      </c>
      <c r="I29" s="1725" t="n">
        <v>497.145</v>
      </c>
      <c r="J29" s="1725" t="n">
        <v>538.911</v>
      </c>
      <c r="K29" s="1725" t="n">
        <v>549.941</v>
      </c>
      <c r="L29" s="1725" t="n">
        <v>723.349</v>
      </c>
      <c r="M29" s="1725" t="n">
        <v>651.735</v>
      </c>
      <c r="N29" s="1725" t="n">
        <v>792.044</v>
      </c>
      <c r="O29" s="1725" t="n">
        <v>822.897</v>
      </c>
      <c r="P29" s="1725" t="n">
        <v>832.754</v>
      </c>
      <c r="Q29" s="1725" t="n">
        <v>796.02</v>
      </c>
      <c r="R29" s="1725" t="n">
        <v>866.594</v>
      </c>
      <c r="S29" s="1725" t="n">
        <v>841.377</v>
      </c>
      <c r="T29" s="1725" t="n">
        <v>899.215</v>
      </c>
      <c r="U29" s="272" t="n">
        <v>886.609</v>
      </c>
      <c r="V29" s="273" t="n">
        <v>913.286</v>
      </c>
      <c r="W29" s="272" t="n">
        <v>1108.191</v>
      </c>
      <c r="X29" s="272" t="n">
        <v>1277.59</v>
      </c>
      <c r="Y29" s="272" t="n">
        <v>1220.446</v>
      </c>
      <c r="Z29" s="272" t="n">
        <v>1246.831</v>
      </c>
      <c r="AA29" s="272" t="n">
        <v>1376.675</v>
      </c>
      <c r="AB29" s="272" t="n">
        <v>1819.383</v>
      </c>
      <c r="AC29" s="273" t="n">
        <v>2020.049</v>
      </c>
      <c r="AD29" s="273" t="n">
        <v>1874.187</v>
      </c>
      <c r="AE29" s="273" t="n">
        <v>1776.703</v>
      </c>
      <c r="AF29" s="275" t="n">
        <v>1775.276</v>
      </c>
    </row>
    <row r="30" customFormat="false" ht="15.75" hidden="false" customHeight="false" outlineLevel="0" collapsed="false">
      <c r="A30" s="498" t="s">
        <v>703</v>
      </c>
      <c r="B30" s="272" t="n">
        <v>435</v>
      </c>
      <c r="C30" s="272" t="n">
        <v>468</v>
      </c>
      <c r="D30" s="272" t="n">
        <v>522</v>
      </c>
      <c r="E30" s="272" t="n">
        <v>479</v>
      </c>
      <c r="F30" s="272" t="n">
        <v>485</v>
      </c>
      <c r="G30" s="1725" t="n">
        <v>507.682</v>
      </c>
      <c r="H30" s="1725" t="n">
        <v>518.844</v>
      </c>
      <c r="I30" s="1725" t="n">
        <v>540.271</v>
      </c>
      <c r="J30" s="1725" t="n">
        <v>555.1</v>
      </c>
      <c r="K30" s="1725" t="n">
        <v>589.107</v>
      </c>
      <c r="L30" s="1725" t="n">
        <v>538.859</v>
      </c>
      <c r="M30" s="1725" t="n">
        <v>672.213</v>
      </c>
      <c r="N30" s="1725" t="n">
        <v>682.019</v>
      </c>
      <c r="O30" s="1725" t="n">
        <v>729.204</v>
      </c>
      <c r="P30" s="1725" t="n">
        <v>683.104</v>
      </c>
      <c r="Q30" s="1725" t="n">
        <v>659.943</v>
      </c>
      <c r="R30" s="1725" t="n">
        <v>654.167</v>
      </c>
      <c r="S30" s="1725" t="n">
        <v>627.8</v>
      </c>
      <c r="T30" s="1725" t="n">
        <v>672.878</v>
      </c>
      <c r="U30" s="272" t="n">
        <v>815.14</v>
      </c>
      <c r="V30" s="273" t="n">
        <v>773.918</v>
      </c>
      <c r="W30" s="272" t="n">
        <v>759.68</v>
      </c>
      <c r="X30" s="272" t="n">
        <v>714.043</v>
      </c>
      <c r="Y30" s="272" t="n">
        <v>875.489</v>
      </c>
      <c r="Z30" s="272" t="n">
        <v>795.173</v>
      </c>
      <c r="AA30" s="272" t="n">
        <v>853.619</v>
      </c>
      <c r="AB30" s="272" t="n">
        <v>811.817</v>
      </c>
      <c r="AC30" s="273" t="n">
        <v>868.049</v>
      </c>
      <c r="AD30" s="273" t="n">
        <v>764.162</v>
      </c>
      <c r="AE30" s="273" t="n">
        <v>792.523</v>
      </c>
      <c r="AF30" s="275" t="n">
        <v>734.496</v>
      </c>
    </row>
    <row r="31" customFormat="false" ht="15" hidden="false" customHeight="true" outlineLevel="0" collapsed="false">
      <c r="A31" s="1730" t="s">
        <v>704</v>
      </c>
      <c r="B31" s="1726" t="n">
        <v>1137</v>
      </c>
      <c r="C31" s="1726" t="n">
        <v>1094</v>
      </c>
      <c r="D31" s="1726" t="n">
        <v>946</v>
      </c>
      <c r="E31" s="1726" t="n">
        <v>896</v>
      </c>
      <c r="F31" s="1726" t="n">
        <v>1356</v>
      </c>
      <c r="G31" s="1727" t="n">
        <v>1673.895</v>
      </c>
      <c r="H31" s="1727" t="n">
        <v>1734.152</v>
      </c>
      <c r="I31" s="1727" t="n">
        <v>1730.963</v>
      </c>
      <c r="J31" s="1727" t="n">
        <v>1593.422</v>
      </c>
      <c r="K31" s="1727" t="n">
        <v>2257.324</v>
      </c>
      <c r="L31" s="1727" t="n">
        <v>2362.813</v>
      </c>
      <c r="M31" s="1727" t="n">
        <v>2123.254</v>
      </c>
      <c r="N31" s="1727" t="n">
        <v>2340.268</v>
      </c>
      <c r="O31" s="1727" t="n">
        <v>2428.243</v>
      </c>
      <c r="P31" s="1727" t="n">
        <v>2725.699</v>
      </c>
      <c r="Q31" s="1727" t="n">
        <v>2521.175</v>
      </c>
      <c r="R31" s="1727" t="n">
        <v>2571.892</v>
      </c>
      <c r="S31" s="1727" t="n">
        <v>2664.977</v>
      </c>
      <c r="T31" s="1727" t="n">
        <v>3634.162</v>
      </c>
      <c r="U31" s="1726" t="n">
        <v>3300.69</v>
      </c>
      <c r="V31" s="1728" t="n">
        <v>4233.649</v>
      </c>
      <c r="W31" s="1726" t="n">
        <v>4030.119</v>
      </c>
      <c r="X31" s="1726" t="n">
        <v>4541.897</v>
      </c>
      <c r="Y31" s="1726" t="n">
        <v>5027.871</v>
      </c>
      <c r="Z31" s="1726" t="n">
        <v>5213.997</v>
      </c>
      <c r="AA31" s="1726" t="n">
        <v>5288.973</v>
      </c>
      <c r="AB31" s="1726" t="n">
        <v>4900.375</v>
      </c>
      <c r="AC31" s="1728" t="n">
        <v>5568.03</v>
      </c>
      <c r="AD31" s="1728" t="n">
        <v>5498.613</v>
      </c>
      <c r="AE31" s="1728" t="n">
        <v>5801.287</v>
      </c>
      <c r="AF31" s="1729" t="n">
        <v>5512.88</v>
      </c>
    </row>
    <row r="32" customFormat="false" ht="20.85" hidden="false" customHeight="true" outlineLevel="0" collapsed="false">
      <c r="A32" s="1721" t="s">
        <v>708</v>
      </c>
      <c r="B32" s="1722" t="n">
        <v>10082</v>
      </c>
      <c r="C32" s="1722" t="n">
        <v>8682</v>
      </c>
      <c r="D32" s="1722" t="n">
        <v>13334</v>
      </c>
      <c r="E32" s="1722" t="n">
        <v>14810</v>
      </c>
      <c r="F32" s="1722" t="n">
        <v>15508</v>
      </c>
      <c r="G32" s="1722" t="n">
        <v>14286.65</v>
      </c>
      <c r="H32" s="1722" t="n">
        <v>14116.711</v>
      </c>
      <c r="I32" s="1722" t="n">
        <v>12665.065</v>
      </c>
      <c r="J32" s="1722" t="n">
        <v>15190.026</v>
      </c>
      <c r="K32" s="1722" t="n">
        <v>16664.053</v>
      </c>
      <c r="L32" s="1722" t="n">
        <v>18600.81</v>
      </c>
      <c r="M32" s="1722" t="n">
        <v>18495.312</v>
      </c>
      <c r="N32" s="1722" t="n">
        <v>18583.733</v>
      </c>
      <c r="O32" s="1722" t="n">
        <v>18848.298</v>
      </c>
      <c r="P32" s="1722" t="n">
        <v>23818.726</v>
      </c>
      <c r="Q32" s="1722" t="n">
        <v>26300.677</v>
      </c>
      <c r="R32" s="1722" t="n">
        <v>27345.62</v>
      </c>
      <c r="S32" s="1722" t="n">
        <v>28080.458</v>
      </c>
      <c r="T32" s="1722" t="n">
        <v>25481.939</v>
      </c>
      <c r="U32" s="1722" t="n">
        <v>22336.72</v>
      </c>
      <c r="V32" s="1723" t="n">
        <v>17980.246</v>
      </c>
      <c r="W32" s="1722" t="n">
        <v>18034.804</v>
      </c>
      <c r="X32" s="1722" t="n">
        <v>18689.373</v>
      </c>
      <c r="Y32" s="1722" t="n">
        <v>20216.69</v>
      </c>
      <c r="Z32" s="1722" t="n">
        <v>21236.629</v>
      </c>
      <c r="AA32" s="1722" t="n">
        <v>22206.263</v>
      </c>
      <c r="AB32" s="1722" t="n">
        <v>22832.675</v>
      </c>
      <c r="AC32" s="1723" t="n">
        <v>23508.893</v>
      </c>
      <c r="AD32" s="1723" t="n">
        <v>22646.893</v>
      </c>
      <c r="AE32" s="1723" t="n">
        <v>22026.696</v>
      </c>
      <c r="AF32" s="1724" t="n">
        <v>22215.845</v>
      </c>
    </row>
    <row r="33" customFormat="false" ht="8.1" hidden="false" customHeight="true" outlineLevel="0" collapsed="false">
      <c r="AA33" s="448"/>
      <c r="AB33" s="1731"/>
      <c r="AC33" s="1731"/>
      <c r="AD33" s="1731"/>
      <c r="AE33" s="1731"/>
      <c r="AF33" s="1731"/>
    </row>
    <row r="34" customFormat="false" ht="29.25" hidden="false" customHeight="true" outlineLevel="0" collapsed="false">
      <c r="A34" s="1732" t="s">
        <v>709</v>
      </c>
      <c r="B34" s="1733" t="n">
        <v>2558</v>
      </c>
      <c r="C34" s="1733" t="n">
        <v>2162</v>
      </c>
      <c r="D34" s="1733" t="n">
        <v>1817</v>
      </c>
      <c r="E34" s="1733" t="n">
        <v>2271</v>
      </c>
      <c r="F34" s="1733" t="n">
        <v>2104</v>
      </c>
      <c r="G34" s="1733" t="n">
        <v>2114.962</v>
      </c>
      <c r="H34" s="1733" t="n">
        <v>2082.926</v>
      </c>
      <c r="I34" s="1733" t="n">
        <v>2206.367</v>
      </c>
      <c r="J34" s="1733" t="n">
        <v>2097.203</v>
      </c>
      <c r="K34" s="1733" t="n">
        <v>2139.313</v>
      </c>
      <c r="L34" s="1733" t="n">
        <v>2247.23</v>
      </c>
      <c r="M34" s="1733" t="n">
        <v>2280.103</v>
      </c>
      <c r="N34" s="1733" t="n">
        <v>2444.966</v>
      </c>
      <c r="O34" s="1733" t="n">
        <v>2663.869</v>
      </c>
      <c r="P34" s="1733" t="n">
        <v>2725.554</v>
      </c>
      <c r="Q34" s="1733" t="n">
        <v>2553.21</v>
      </c>
      <c r="R34" s="1733" t="n">
        <v>2640.764</v>
      </c>
      <c r="S34" s="1733" t="n">
        <v>3144.155</v>
      </c>
      <c r="T34" s="1733" t="n">
        <v>3049.983</v>
      </c>
      <c r="U34" s="1733" t="n">
        <v>2796.144</v>
      </c>
      <c r="V34" s="1733" t="n">
        <v>2845.255</v>
      </c>
      <c r="W34" s="1733" t="n">
        <v>2791.771</v>
      </c>
      <c r="X34" s="1733" t="n">
        <v>2607.337</v>
      </c>
      <c r="Y34" s="1733" t="n">
        <v>2355.506</v>
      </c>
      <c r="Z34" s="1733" t="n">
        <v>2300.798</v>
      </c>
      <c r="AA34" s="1733" t="n">
        <v>2357.268</v>
      </c>
      <c r="AB34" s="1733" t="n">
        <v>2854.881</v>
      </c>
      <c r="AC34" s="1734" t="n">
        <v>2319.82</v>
      </c>
      <c r="AD34" s="1734" t="n">
        <v>1714.36</v>
      </c>
      <c r="AE34" s="1734" t="n">
        <v>977.588</v>
      </c>
      <c r="AF34" s="1735" t="n">
        <v>1291.96</v>
      </c>
    </row>
    <row r="35" customFormat="false" ht="8.1" hidden="false" customHeight="true" outlineLevel="0" collapsed="false"/>
    <row r="36" customFormat="false" ht="8.1" hidden="false" customHeight="true" outlineLevel="0" collapsed="false"/>
    <row r="37" s="86" customFormat="true" ht="15" hidden="false" customHeight="true" outlineLevel="0" collapsed="false">
      <c r="A37" s="418" t="s">
        <v>710</v>
      </c>
      <c r="B37" s="1736"/>
      <c r="C37" s="1736"/>
      <c r="D37" s="1736"/>
      <c r="E37" s="1736"/>
      <c r="F37" s="1736"/>
      <c r="G37" s="1736"/>
      <c r="H37" s="1736"/>
      <c r="I37" s="1736"/>
      <c r="J37" s="1736"/>
    </row>
    <row r="38" s="86" customFormat="true" ht="15" hidden="false" customHeight="true" outlineLevel="0" collapsed="false">
      <c r="A38" s="418" t="s">
        <v>711</v>
      </c>
    </row>
    <row r="39" s="86" customFormat="true" ht="15" hidden="false" customHeight="true" outlineLevel="0" collapsed="false">
      <c r="A39" s="86" t="s">
        <v>664</v>
      </c>
    </row>
    <row r="40" customFormat="false" ht="15.75" hidden="false" customHeight="false" outlineLevel="0" collapsed="false">
      <c r="A40" s="715"/>
      <c r="B40" s="715"/>
    </row>
    <row r="41" customFormat="false" ht="15.75" hidden="false" customHeight="false" outlineLevel="0" collapsed="false">
      <c r="A41" s="216"/>
      <c r="B41" s="715"/>
    </row>
  </sheetData>
  <mergeCells count="7">
    <mergeCell ref="B2:AC2"/>
    <mergeCell ref="AD2:AF2"/>
    <mergeCell ref="AD3:AF3"/>
    <mergeCell ref="B4:AC4"/>
    <mergeCell ref="AD4:AF4"/>
    <mergeCell ref="A7:T7"/>
    <mergeCell ref="A20:T20"/>
  </mergeCells>
  <printOptions headings="false" gridLines="false" gridLinesSet="true" horizontalCentered="true" verticalCentered="true"/>
  <pageMargins left="0.329861111111111" right="0.559722222222222" top="0.5" bottom="0.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F5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5" topLeftCell="B8" activePane="bottomRight" state="frozen"/>
      <selection pane="topLeft" activeCell="A1" activeCellId="0" sqref="A1"/>
      <selection pane="topRight" activeCell="B1" activeCellId="0" sqref="B1"/>
      <selection pane="bottomLeft" activeCell="A8" activeCellId="0" sqref="A8"/>
      <selection pane="bottomRight" activeCell="A8" activeCellId="1" sqref="AD8:AF76 A8"/>
    </sheetView>
  </sheetViews>
  <sheetFormatPr defaultColWidth="9.01171875" defaultRowHeight="15.75" zeroHeight="false" outlineLevelRow="0" outlineLevelCol="0"/>
  <cols>
    <col collapsed="false" customWidth="true" hidden="false" outlineLevel="0" max="1" min="1" style="427" width="25"/>
    <col collapsed="false" customWidth="true" hidden="false" outlineLevel="0" max="17" min="2" style="427" width="7.75"/>
    <col collapsed="false" customWidth="false" hidden="false" outlineLevel="0" max="1024" min="18" style="427" width="9"/>
  </cols>
  <sheetData>
    <row r="1" customFormat="false" ht="13.15" hidden="false" customHeight="true" outlineLevel="0" collapsed="false">
      <c r="A1" s="1427" t="s">
        <v>4</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708"/>
      <c r="AD1" s="739"/>
      <c r="AE1" s="739"/>
      <c r="AF1" s="740"/>
    </row>
    <row r="2" customFormat="false" ht="18" hidden="false" customHeight="true" outlineLevel="0" collapsed="false">
      <c r="A2" s="101"/>
      <c r="B2" s="1516" t="s">
        <v>712</v>
      </c>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01" t="s">
        <v>75</v>
      </c>
      <c r="AE2" s="101"/>
      <c r="AF2" s="101"/>
    </row>
    <row r="3" customFormat="false" ht="18" hidden="false" customHeight="true" outlineLevel="0" collapsed="false">
      <c r="A3" s="101"/>
      <c r="B3" s="1516" t="s">
        <v>713</v>
      </c>
      <c r="C3" s="1516"/>
      <c r="D3" s="1516"/>
      <c r="E3" s="1516"/>
      <c r="F3" s="1516"/>
      <c r="G3" s="1516"/>
      <c r="H3" s="1516"/>
      <c r="I3" s="1516"/>
      <c r="J3" s="1516"/>
      <c r="K3" s="1516"/>
      <c r="L3" s="1516"/>
      <c r="M3" s="1516"/>
      <c r="N3" s="1516"/>
      <c r="O3" s="1516"/>
      <c r="P3" s="1516"/>
      <c r="Q3" s="1516"/>
      <c r="R3" s="1516"/>
      <c r="S3" s="1516"/>
      <c r="T3" s="1516"/>
      <c r="U3" s="1516"/>
      <c r="V3" s="1516"/>
      <c r="W3" s="1516"/>
      <c r="X3" s="1516"/>
      <c r="Y3" s="1516"/>
      <c r="Z3" s="1516"/>
      <c r="AA3" s="1516"/>
      <c r="AB3" s="1516"/>
      <c r="AC3" s="1516"/>
      <c r="AD3" s="101" t="s">
        <v>714</v>
      </c>
      <c r="AE3" s="101"/>
      <c r="AF3" s="101"/>
    </row>
    <row r="4" customFormat="false" ht="18" hidden="false" customHeight="true" outlineLevel="0" collapsed="false">
      <c r="A4" s="101"/>
      <c r="B4" s="1521" t="s">
        <v>276</v>
      </c>
      <c r="C4" s="1521"/>
      <c r="D4" s="1521"/>
      <c r="E4" s="1521"/>
      <c r="F4" s="1521"/>
      <c r="G4" s="1521"/>
      <c r="H4" s="1521"/>
      <c r="I4" s="1521"/>
      <c r="J4" s="1521"/>
      <c r="K4" s="1521"/>
      <c r="L4" s="1521"/>
      <c r="M4" s="1521"/>
      <c r="N4" s="1521"/>
      <c r="O4" s="1521"/>
      <c r="P4" s="1521"/>
      <c r="Q4" s="1521"/>
      <c r="R4" s="1521"/>
      <c r="S4" s="1521"/>
      <c r="T4" s="1521"/>
      <c r="U4" s="1521"/>
      <c r="V4" s="1521"/>
      <c r="W4" s="1521"/>
      <c r="X4" s="1521"/>
      <c r="Y4" s="1521"/>
      <c r="Z4" s="1521"/>
      <c r="AA4" s="1521"/>
      <c r="AB4" s="1521"/>
      <c r="AC4" s="1521"/>
      <c r="AD4" s="105" t="s">
        <v>715</v>
      </c>
      <c r="AE4" s="105"/>
      <c r="AF4" s="105"/>
    </row>
    <row r="5" customFormat="false" ht="13.15" hidden="false" customHeight="true" outlineLevel="0" collapsed="false">
      <c r="A5" s="625"/>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712"/>
      <c r="AD5" s="1014"/>
      <c r="AE5" s="1014"/>
      <c r="AF5" s="1015"/>
    </row>
    <row r="6" customFormat="false" ht="8.1" hidden="false" customHeight="true" outlineLevel="0" collapsed="false">
      <c r="A6" s="448"/>
      <c r="B6" s="448"/>
      <c r="C6" s="448"/>
      <c r="D6" s="448"/>
      <c r="E6" s="448"/>
      <c r="F6" s="448"/>
      <c r="G6" s="448"/>
      <c r="H6" s="448"/>
    </row>
    <row r="7" customFormat="false" ht="14.45" hidden="false" customHeight="true" outlineLevel="0" collapsed="false">
      <c r="A7" s="386" t="s">
        <v>716</v>
      </c>
      <c r="B7" s="386"/>
      <c r="C7" s="386"/>
      <c r="D7" s="386"/>
      <c r="E7" s="386"/>
      <c r="F7" s="386"/>
      <c r="G7" s="386"/>
      <c r="H7" s="386"/>
      <c r="I7" s="386"/>
      <c r="J7" s="386"/>
      <c r="K7" s="386"/>
      <c r="L7" s="386"/>
      <c r="M7" s="386"/>
      <c r="N7" s="386"/>
      <c r="O7" s="386"/>
      <c r="P7" s="386"/>
      <c r="Q7" s="386"/>
    </row>
    <row r="8" customFormat="false" ht="17.45" hidden="false" customHeight="true" outlineLevel="0" collapsed="false">
      <c r="A8" s="1737"/>
      <c r="B8" s="243" t="n">
        <v>1990</v>
      </c>
      <c r="C8" s="243" t="n">
        <v>1991</v>
      </c>
      <c r="D8" s="243" t="n">
        <v>1992</v>
      </c>
      <c r="E8" s="243" t="n">
        <v>1993</v>
      </c>
      <c r="F8" s="243" t="n">
        <v>1994</v>
      </c>
      <c r="G8" s="243" t="n">
        <v>1995</v>
      </c>
      <c r="H8" s="243" t="n">
        <v>1996</v>
      </c>
      <c r="I8" s="243" t="n">
        <v>1997</v>
      </c>
      <c r="J8" s="243" t="n">
        <v>1998</v>
      </c>
      <c r="K8" s="243" t="n">
        <v>1999</v>
      </c>
      <c r="L8" s="243" t="n">
        <v>2000</v>
      </c>
      <c r="M8" s="442" t="n">
        <v>2001</v>
      </c>
      <c r="N8" s="442" t="n">
        <v>2002</v>
      </c>
      <c r="O8" s="442" t="n">
        <v>2003</v>
      </c>
      <c r="P8" s="243" t="n">
        <v>2004</v>
      </c>
      <c r="Q8" s="243" t="n">
        <v>2005</v>
      </c>
      <c r="R8" s="243" t="n">
        <v>2006</v>
      </c>
      <c r="S8" s="243" t="n">
        <v>2007</v>
      </c>
      <c r="T8" s="243" t="n">
        <v>2008</v>
      </c>
      <c r="U8" s="243" t="n">
        <v>2009</v>
      </c>
      <c r="V8" s="243" t="n">
        <v>2010</v>
      </c>
      <c r="W8" s="243" t="n">
        <v>2011</v>
      </c>
      <c r="X8" s="243" t="n">
        <v>2012</v>
      </c>
      <c r="Y8" s="243" t="n">
        <v>2013</v>
      </c>
      <c r="Z8" s="243" t="n">
        <v>2014</v>
      </c>
      <c r="AA8" s="243" t="n">
        <v>2015</v>
      </c>
      <c r="AB8" s="243" t="n">
        <v>2016</v>
      </c>
      <c r="AC8" s="243" t="n">
        <v>2017</v>
      </c>
      <c r="AD8" s="243" t="n">
        <v>2018</v>
      </c>
      <c r="AE8" s="243" t="n">
        <v>2019</v>
      </c>
      <c r="AF8" s="243" t="n">
        <v>2020</v>
      </c>
    </row>
    <row r="9" customFormat="false" ht="18" hidden="false" customHeight="true" outlineLevel="0" collapsed="false">
      <c r="A9" s="772" t="s">
        <v>717</v>
      </c>
      <c r="B9" s="1738"/>
      <c r="C9" s="1738"/>
      <c r="D9" s="1738"/>
      <c r="E9" s="1738"/>
      <c r="F9" s="1738"/>
      <c r="G9" s="1738"/>
      <c r="H9" s="1739"/>
      <c r="I9" s="1739"/>
      <c r="J9" s="1739"/>
      <c r="K9" s="1739"/>
      <c r="L9" s="1739"/>
      <c r="M9" s="1739"/>
      <c r="N9" s="1739"/>
      <c r="O9" s="1740"/>
      <c r="P9" s="1740"/>
      <c r="Q9" s="1740"/>
      <c r="R9" s="1740"/>
      <c r="S9" s="1741"/>
      <c r="T9" s="1740"/>
      <c r="U9" s="1741"/>
      <c r="V9" s="1741"/>
      <c r="W9" s="1741"/>
      <c r="X9" s="1741"/>
      <c r="Y9" s="1741"/>
      <c r="Z9" s="1740"/>
      <c r="AA9" s="1740"/>
      <c r="AB9" s="1740"/>
      <c r="AC9" s="1740"/>
      <c r="AD9" s="1740"/>
      <c r="AE9" s="1740"/>
      <c r="AF9" s="1742"/>
    </row>
    <row r="10" customFormat="false" ht="15" hidden="false" customHeight="true" outlineLevel="0" collapsed="false">
      <c r="A10" s="452" t="s">
        <v>718</v>
      </c>
      <c r="B10" s="1542" t="n">
        <v>356513</v>
      </c>
      <c r="C10" s="1542" t="n">
        <v>279403</v>
      </c>
      <c r="D10" s="1542" t="n">
        <v>241805</v>
      </c>
      <c r="E10" s="1542" t="n">
        <v>221802</v>
      </c>
      <c r="F10" s="1542" t="n">
        <v>207077</v>
      </c>
      <c r="G10" s="1542" t="n">
        <v>192739</v>
      </c>
      <c r="H10" s="1542" t="n">
        <v>187207</v>
      </c>
      <c r="I10" s="1542" t="n">
        <v>177129</v>
      </c>
      <c r="J10" s="1542" t="n">
        <v>166007</v>
      </c>
      <c r="K10" s="1542" t="n">
        <v>161255</v>
      </c>
      <c r="L10" s="1542" t="n">
        <v>167660</v>
      </c>
      <c r="M10" s="1542" t="n">
        <v>175335</v>
      </c>
      <c r="N10" s="1542" t="n">
        <v>181747</v>
      </c>
      <c r="O10" s="1542" t="n">
        <v>179085</v>
      </c>
      <c r="P10" s="1542" t="n">
        <v>181926</v>
      </c>
      <c r="Q10" s="1542" t="n">
        <v>177907</v>
      </c>
      <c r="R10" s="1542" t="n">
        <v>176321</v>
      </c>
      <c r="S10" s="1542" t="n">
        <v>180409.054</v>
      </c>
      <c r="T10" s="1542" t="n">
        <v>175313.02</v>
      </c>
      <c r="U10" s="1542" t="n">
        <v>169857.142</v>
      </c>
      <c r="V10" s="1542" t="n">
        <v>169403</v>
      </c>
      <c r="W10" s="1542" t="n">
        <v>176502</v>
      </c>
      <c r="X10" s="1542" t="n">
        <v>185432</v>
      </c>
      <c r="Y10" s="1542" t="n">
        <v>182995</v>
      </c>
      <c r="Z10" s="1542" t="n">
        <v>178178</v>
      </c>
      <c r="AA10" s="1542" t="n">
        <v>178065</v>
      </c>
      <c r="AB10" s="1542" t="n">
        <v>171552.348</v>
      </c>
      <c r="AC10" s="1543" t="n">
        <v>171285.704</v>
      </c>
      <c r="AD10" s="1543" t="n">
        <v>166257.552</v>
      </c>
      <c r="AE10" s="1543" t="n">
        <v>131314.116</v>
      </c>
      <c r="AF10" s="1743" t="n">
        <v>107377.26</v>
      </c>
    </row>
    <row r="11" customFormat="false" ht="15" hidden="false" customHeight="true" outlineLevel="0" collapsed="false">
      <c r="A11" s="256" t="s">
        <v>719</v>
      </c>
      <c r="B11" s="1542" t="n">
        <v>2012</v>
      </c>
      <c r="C11" s="1542" t="n">
        <v>3014</v>
      </c>
      <c r="D11" s="1542" t="n">
        <v>3482</v>
      </c>
      <c r="E11" s="1542" t="n">
        <v>2675</v>
      </c>
      <c r="F11" s="1542" t="n">
        <v>2416</v>
      </c>
      <c r="G11" s="1542" t="n">
        <v>2152</v>
      </c>
      <c r="H11" s="1542" t="n">
        <v>1859</v>
      </c>
      <c r="I11" s="1542" t="n">
        <v>1934</v>
      </c>
      <c r="J11" s="1542" t="n">
        <v>2070</v>
      </c>
      <c r="K11" s="1542" t="n">
        <v>2053</v>
      </c>
      <c r="L11" s="1542" t="n">
        <v>1796</v>
      </c>
      <c r="M11" s="1542" t="n">
        <v>1996.902</v>
      </c>
      <c r="N11" s="1542" t="n">
        <v>848</v>
      </c>
      <c r="O11" s="1542" t="n">
        <v>35</v>
      </c>
      <c r="P11" s="1542" t="n">
        <v>13</v>
      </c>
      <c r="Q11" s="1542" t="n">
        <v>9</v>
      </c>
      <c r="R11" s="1542" t="n">
        <v>53</v>
      </c>
      <c r="S11" s="1542" t="n">
        <v>27</v>
      </c>
      <c r="T11" s="1542" t="n">
        <v>28</v>
      </c>
      <c r="U11" s="1542" t="n">
        <v>10</v>
      </c>
      <c r="V11" s="1542" t="n">
        <v>0</v>
      </c>
      <c r="W11" s="1542" t="n">
        <v>0</v>
      </c>
      <c r="X11" s="1542" t="n">
        <v>0</v>
      </c>
      <c r="Y11" s="1542" t="n">
        <v>18</v>
      </c>
      <c r="Z11" s="1542" t="n">
        <v>13</v>
      </c>
      <c r="AA11" s="1542" t="n">
        <v>21.894</v>
      </c>
      <c r="AB11" s="1542" t="n">
        <v>25.783</v>
      </c>
      <c r="AC11" s="1543" t="n">
        <v>23.231</v>
      </c>
      <c r="AD11" s="1543" t="n">
        <v>20.772</v>
      </c>
      <c r="AE11" s="1543" t="n">
        <v>24.204</v>
      </c>
      <c r="AF11" s="1743" t="n">
        <v>28.401</v>
      </c>
    </row>
    <row r="12" customFormat="false" ht="15" hidden="false" customHeight="true" outlineLevel="0" collapsed="false">
      <c r="A12" s="256" t="s">
        <v>720</v>
      </c>
      <c r="B12" s="1542" t="n">
        <v>1030</v>
      </c>
      <c r="C12" s="1542" t="n">
        <v>525</v>
      </c>
      <c r="D12" s="1542" t="n">
        <v>740</v>
      </c>
      <c r="E12" s="1542" t="n">
        <v>628</v>
      </c>
      <c r="F12" s="1542" t="n">
        <v>-41</v>
      </c>
      <c r="G12" s="1542" t="n">
        <v>-177</v>
      </c>
      <c r="H12" s="1542" t="n">
        <v>131</v>
      </c>
      <c r="I12" s="1542" t="n">
        <v>-141</v>
      </c>
      <c r="J12" s="1542" t="n">
        <v>121</v>
      </c>
      <c r="K12" s="1542" t="n">
        <v>-371</v>
      </c>
      <c r="L12" s="1542" t="n">
        <v>247</v>
      </c>
      <c r="M12" s="1542" t="n">
        <v>-37</v>
      </c>
      <c r="N12" s="1542" t="n">
        <v>-139</v>
      </c>
      <c r="O12" s="1542" t="n">
        <v>227</v>
      </c>
      <c r="P12" s="1542" t="n">
        <v>-9</v>
      </c>
      <c r="Q12" s="1542" t="n">
        <v>-46</v>
      </c>
      <c r="R12" s="1542" t="n">
        <v>38</v>
      </c>
      <c r="S12" s="1542" t="n">
        <v>35</v>
      </c>
      <c r="T12" s="1542" t="n">
        <v>-132</v>
      </c>
      <c r="U12" s="1542" t="n">
        <v>40</v>
      </c>
      <c r="V12" s="1542" t="n">
        <v>75</v>
      </c>
      <c r="W12" s="1542" t="n">
        <v>-193</v>
      </c>
      <c r="X12" s="1542" t="n">
        <v>15</v>
      </c>
      <c r="Y12" s="1542" t="n">
        <v>0</v>
      </c>
      <c r="Z12" s="1542" t="n">
        <v>-54</v>
      </c>
      <c r="AA12" s="1542" t="n">
        <v>-223</v>
      </c>
      <c r="AB12" s="1542" t="n">
        <v>340</v>
      </c>
      <c r="AC12" s="1543" t="n">
        <v>-59</v>
      </c>
      <c r="AD12" s="1543" t="n">
        <v>-24.6559999999909</v>
      </c>
      <c r="AE12" s="1543" t="n">
        <v>81.0389999999877</v>
      </c>
      <c r="AF12" s="1743" t="n">
        <v>-43.8739999999981</v>
      </c>
    </row>
    <row r="13" customFormat="false" ht="18" hidden="false" customHeight="true" outlineLevel="0" collapsed="false">
      <c r="A13" s="1744" t="s">
        <v>721</v>
      </c>
      <c r="B13" s="1745" t="n">
        <v>359556</v>
      </c>
      <c r="C13" s="1745" t="n">
        <v>282941</v>
      </c>
      <c r="D13" s="1745" t="n">
        <v>246026</v>
      </c>
      <c r="E13" s="1745" t="n">
        <v>225105</v>
      </c>
      <c r="F13" s="1745" t="n">
        <v>209452</v>
      </c>
      <c r="G13" s="1745" t="n">
        <v>194714</v>
      </c>
      <c r="H13" s="1745" t="n">
        <v>189197</v>
      </c>
      <c r="I13" s="1745" t="n">
        <v>178922</v>
      </c>
      <c r="J13" s="1745" t="n">
        <v>168198</v>
      </c>
      <c r="K13" s="1745" t="n">
        <v>162937</v>
      </c>
      <c r="L13" s="1745" t="n">
        <v>169703</v>
      </c>
      <c r="M13" s="1745" t="n">
        <v>177294.902</v>
      </c>
      <c r="N13" s="1745" t="n">
        <v>182456</v>
      </c>
      <c r="O13" s="1745" t="n">
        <v>179347</v>
      </c>
      <c r="P13" s="1745" t="n">
        <v>181930</v>
      </c>
      <c r="Q13" s="1745" t="n">
        <v>177870</v>
      </c>
      <c r="R13" s="1745" t="n">
        <v>176412</v>
      </c>
      <c r="S13" s="1745" t="n">
        <v>180471.054</v>
      </c>
      <c r="T13" s="1745" t="n">
        <v>175209.02</v>
      </c>
      <c r="U13" s="1745" t="n">
        <v>169907.142</v>
      </c>
      <c r="V13" s="1745" t="n">
        <v>169478</v>
      </c>
      <c r="W13" s="1745" t="n">
        <v>176309</v>
      </c>
      <c r="X13" s="1745" t="n">
        <v>185447</v>
      </c>
      <c r="Y13" s="1745" t="n">
        <v>183013</v>
      </c>
      <c r="Z13" s="1745" t="n">
        <v>178137</v>
      </c>
      <c r="AA13" s="1745" t="n">
        <v>177863.894</v>
      </c>
      <c r="AB13" s="1745" t="n">
        <v>171918.131</v>
      </c>
      <c r="AC13" s="1746" t="n">
        <v>171249.935</v>
      </c>
      <c r="AD13" s="1746" t="n">
        <v>166253.668</v>
      </c>
      <c r="AE13" s="1746" t="n">
        <v>131419.359</v>
      </c>
      <c r="AF13" s="1747" t="n">
        <v>107361.787</v>
      </c>
    </row>
    <row r="14" customFormat="false" ht="12.2" hidden="false" customHeight="true" outlineLevel="0" collapsed="false">
      <c r="A14" s="772"/>
      <c r="B14" s="1748"/>
      <c r="C14" s="1748"/>
      <c r="D14" s="1748"/>
      <c r="E14" s="1748"/>
      <c r="F14" s="1748"/>
      <c r="G14" s="1748"/>
      <c r="H14" s="1748"/>
      <c r="I14" s="1748"/>
      <c r="J14" s="1748"/>
      <c r="K14" s="1748"/>
      <c r="L14" s="1748"/>
      <c r="M14" s="1748"/>
      <c r="N14" s="1748"/>
      <c r="O14" s="1748"/>
      <c r="P14" s="1748"/>
      <c r="Q14" s="1748"/>
      <c r="R14" s="1748"/>
      <c r="S14" s="1748"/>
      <c r="T14" s="1748"/>
      <c r="U14" s="1748"/>
      <c r="V14" s="1748"/>
      <c r="W14" s="1748"/>
      <c r="X14" s="1748"/>
      <c r="Y14" s="1748"/>
      <c r="Z14" s="1748"/>
      <c r="AA14" s="1748"/>
      <c r="AB14" s="1748"/>
      <c r="AC14" s="1749"/>
      <c r="AD14" s="1749"/>
      <c r="AE14" s="1749"/>
      <c r="AF14" s="1750"/>
    </row>
    <row r="15" customFormat="false" ht="12" hidden="false" customHeight="true" outlineLevel="0" collapsed="false">
      <c r="A15" s="772" t="s">
        <v>722</v>
      </c>
      <c r="B15" s="1748"/>
      <c r="C15" s="1748"/>
      <c r="D15" s="1748"/>
      <c r="E15" s="1748"/>
      <c r="F15" s="1748"/>
      <c r="G15" s="1748"/>
      <c r="H15" s="1748"/>
      <c r="I15" s="1748"/>
      <c r="J15" s="1748"/>
      <c r="K15" s="1748"/>
      <c r="L15" s="1748"/>
      <c r="M15" s="1748"/>
      <c r="N15" s="1748"/>
      <c r="O15" s="1748"/>
      <c r="P15" s="1748"/>
      <c r="Q15" s="1748"/>
      <c r="R15" s="1748"/>
      <c r="S15" s="1748"/>
      <c r="T15" s="1748"/>
      <c r="U15" s="1748"/>
      <c r="V15" s="1748"/>
      <c r="W15" s="1748"/>
      <c r="X15" s="1748"/>
      <c r="Y15" s="1748"/>
      <c r="Z15" s="1748"/>
      <c r="AA15" s="1748"/>
      <c r="AB15" s="1748"/>
      <c r="AC15" s="1749"/>
      <c r="AD15" s="1749"/>
      <c r="AE15" s="1749"/>
      <c r="AF15" s="1750"/>
    </row>
    <row r="16" customFormat="false" ht="12" hidden="true" customHeight="true" outlineLevel="0" collapsed="false">
      <c r="A16" s="443" t="s">
        <v>723</v>
      </c>
      <c r="B16" s="1542" t="n">
        <v>0</v>
      </c>
      <c r="C16" s="1542" t="n">
        <v>0</v>
      </c>
      <c r="D16" s="1542" t="n">
        <v>0</v>
      </c>
      <c r="E16" s="1542" t="n">
        <v>0</v>
      </c>
      <c r="F16" s="1542" t="n">
        <v>0</v>
      </c>
      <c r="G16" s="1542" t="n">
        <v>0</v>
      </c>
      <c r="H16" s="1542" t="n">
        <v>0</v>
      </c>
      <c r="I16" s="1542" t="n">
        <v>0</v>
      </c>
      <c r="J16" s="1542" t="n">
        <v>0</v>
      </c>
      <c r="K16" s="1542" t="n">
        <v>0</v>
      </c>
      <c r="L16" s="1542" t="n">
        <v>0</v>
      </c>
      <c r="M16" s="1542" t="n">
        <v>0</v>
      </c>
      <c r="N16" s="1542" t="n">
        <v>0</v>
      </c>
      <c r="O16" s="1542" t="n">
        <v>0</v>
      </c>
      <c r="P16" s="1542" t="n">
        <v>0</v>
      </c>
      <c r="Q16" s="1542" t="n">
        <v>0</v>
      </c>
      <c r="R16" s="1542" t="n">
        <v>0</v>
      </c>
      <c r="S16" s="1542" t="n">
        <v>0</v>
      </c>
      <c r="T16" s="1542" t="n">
        <v>0</v>
      </c>
      <c r="U16" s="1542" t="n">
        <v>0</v>
      </c>
      <c r="V16" s="1542" t="n">
        <v>0</v>
      </c>
      <c r="W16" s="1542" t="n">
        <v>0</v>
      </c>
      <c r="X16" s="1542" t="n">
        <v>0</v>
      </c>
      <c r="Y16" s="1542" t="n">
        <v>0</v>
      </c>
      <c r="Z16" s="1542" t="n">
        <v>0</v>
      </c>
      <c r="AA16" s="1542" t="n">
        <v>0</v>
      </c>
      <c r="AB16" s="1542" t="n">
        <v>0</v>
      </c>
      <c r="AC16" s="1543" t="n">
        <v>0</v>
      </c>
      <c r="AD16" s="1543" t="n">
        <v>0</v>
      </c>
      <c r="AE16" s="1543" t="n">
        <v>0</v>
      </c>
      <c r="AF16" s="1743" t="n">
        <v>0</v>
      </c>
    </row>
    <row r="17" customFormat="false" ht="12" hidden="true" customHeight="true" outlineLevel="0" collapsed="false">
      <c r="A17" s="443" t="s">
        <v>724</v>
      </c>
      <c r="B17" s="1542" t="n">
        <v>0</v>
      </c>
      <c r="C17" s="1542" t="n">
        <v>0</v>
      </c>
      <c r="D17" s="1542" t="n">
        <v>0</v>
      </c>
      <c r="E17" s="1542" t="n">
        <v>0</v>
      </c>
      <c r="F17" s="1542" t="n">
        <v>0</v>
      </c>
      <c r="G17" s="1542" t="n">
        <v>0</v>
      </c>
      <c r="H17" s="1542" t="n">
        <v>0</v>
      </c>
      <c r="I17" s="1542" t="n">
        <v>0</v>
      </c>
      <c r="J17" s="1542" t="n">
        <v>0</v>
      </c>
      <c r="K17" s="1542" t="n">
        <v>0</v>
      </c>
      <c r="L17" s="1542" t="n">
        <v>0</v>
      </c>
      <c r="M17" s="1542" t="n">
        <v>0</v>
      </c>
      <c r="N17" s="1542" t="n">
        <v>0</v>
      </c>
      <c r="O17" s="1542" t="n">
        <v>0</v>
      </c>
      <c r="P17" s="1542" t="n">
        <v>0</v>
      </c>
      <c r="Q17" s="1542" t="n">
        <v>0</v>
      </c>
      <c r="R17" s="1542" t="n">
        <v>0</v>
      </c>
      <c r="S17" s="1542" t="n">
        <v>0</v>
      </c>
      <c r="T17" s="1542" t="n">
        <v>0</v>
      </c>
      <c r="U17" s="1542" t="n">
        <v>0</v>
      </c>
      <c r="V17" s="1542" t="n">
        <v>0</v>
      </c>
      <c r="W17" s="1542" t="n">
        <v>0</v>
      </c>
      <c r="X17" s="1542" t="n">
        <v>0</v>
      </c>
      <c r="Y17" s="1542" t="n">
        <v>0</v>
      </c>
      <c r="Z17" s="1542" t="n">
        <v>0</v>
      </c>
      <c r="AA17" s="1542" t="n">
        <v>0</v>
      </c>
      <c r="AB17" s="1542" t="n">
        <v>0</v>
      </c>
      <c r="AC17" s="1543" t="n">
        <v>0</v>
      </c>
      <c r="AD17" s="1543" t="n">
        <v>0</v>
      </c>
      <c r="AE17" s="1543" t="n">
        <v>0</v>
      </c>
      <c r="AF17" s="1743" t="n">
        <v>0</v>
      </c>
    </row>
    <row r="18" customFormat="false" ht="27.75" hidden="false" customHeight="true" outlineLevel="0" collapsed="false">
      <c r="A18" s="1751" t="s">
        <v>725</v>
      </c>
      <c r="B18" s="1542" t="n">
        <v>123821</v>
      </c>
      <c r="C18" s="1542" t="n">
        <v>79081</v>
      </c>
      <c r="D18" s="1542" t="n">
        <v>54193</v>
      </c>
      <c r="E18" s="1542" t="n">
        <v>47491</v>
      </c>
      <c r="F18" s="1542" t="n">
        <v>38270</v>
      </c>
      <c r="G18" s="1542" t="n">
        <v>30673</v>
      </c>
      <c r="H18" s="1542" t="n">
        <v>27343</v>
      </c>
      <c r="I18" s="1542" t="n">
        <v>22511</v>
      </c>
      <c r="J18" s="1542" t="n">
        <v>16952</v>
      </c>
      <c r="K18" s="1542" t="n">
        <v>14959</v>
      </c>
      <c r="L18" s="1542" t="n">
        <v>14080</v>
      </c>
      <c r="M18" s="1542" t="n">
        <v>13909</v>
      </c>
      <c r="N18" s="1542" t="n">
        <v>13778</v>
      </c>
      <c r="O18" s="1542" t="n">
        <v>13470</v>
      </c>
      <c r="P18" s="1542" t="n">
        <v>13946</v>
      </c>
      <c r="Q18" s="1542" t="n">
        <v>13984</v>
      </c>
      <c r="R18" s="1542" t="n">
        <v>14529</v>
      </c>
      <c r="S18" s="1542" t="n">
        <v>14356</v>
      </c>
      <c r="T18" s="1542" t="n">
        <v>15037</v>
      </c>
      <c r="U18" s="1542" t="n">
        <v>15649</v>
      </c>
      <c r="V18" s="1542" t="n">
        <v>16742</v>
      </c>
      <c r="W18" s="1542" t="n">
        <v>18132</v>
      </c>
      <c r="X18" s="1542" t="n">
        <v>18101</v>
      </c>
      <c r="Y18" s="1542" t="n">
        <v>18052</v>
      </c>
      <c r="Z18" s="1542" t="n">
        <v>17170</v>
      </c>
      <c r="AA18" s="1542" t="n">
        <v>16892.775</v>
      </c>
      <c r="AB18" s="1542" t="n">
        <v>15909.402</v>
      </c>
      <c r="AC18" s="1543" t="n">
        <v>17248.805</v>
      </c>
      <c r="AD18" s="1543" t="n">
        <v>17173.247</v>
      </c>
      <c r="AE18" s="1543" t="n">
        <v>15640.22</v>
      </c>
      <c r="AF18" s="1743" t="n">
        <v>13564.359</v>
      </c>
    </row>
    <row r="19" customFormat="false" ht="15" hidden="false" customHeight="true" outlineLevel="0" collapsed="false">
      <c r="A19" s="453" t="s">
        <v>726</v>
      </c>
      <c r="B19" s="1542" t="n">
        <v>189655</v>
      </c>
      <c r="C19" s="1542" t="n">
        <v>170197</v>
      </c>
      <c r="D19" s="1542" t="n">
        <v>168782</v>
      </c>
      <c r="E19" s="1542" t="n">
        <v>160341</v>
      </c>
      <c r="F19" s="1542" t="n">
        <v>157234</v>
      </c>
      <c r="G19" s="1542" t="n">
        <v>158214</v>
      </c>
      <c r="H19" s="1542" t="n">
        <v>159599</v>
      </c>
      <c r="I19" s="1542" t="n">
        <v>155227</v>
      </c>
      <c r="J19" s="1542" t="n">
        <v>150176</v>
      </c>
      <c r="K19" s="1542" t="n">
        <v>147008</v>
      </c>
      <c r="L19" s="1542" t="n">
        <v>154961</v>
      </c>
      <c r="M19" s="1542" t="n">
        <v>162941.829</v>
      </c>
      <c r="N19" s="1542" t="n">
        <v>168216</v>
      </c>
      <c r="O19" s="1542" t="n">
        <v>165259</v>
      </c>
      <c r="P19" s="1542" t="n">
        <v>167385</v>
      </c>
      <c r="Q19" s="1542" t="n">
        <v>163162</v>
      </c>
      <c r="R19" s="1542" t="n">
        <v>161016</v>
      </c>
      <c r="S19" s="1542" t="n">
        <v>165239</v>
      </c>
      <c r="T19" s="1542" t="n">
        <v>159420</v>
      </c>
      <c r="U19" s="1542" t="n">
        <v>153442</v>
      </c>
      <c r="V19" s="1542" t="n">
        <v>151949</v>
      </c>
      <c r="W19" s="1542" t="n">
        <v>157373</v>
      </c>
      <c r="X19" s="1542" t="n">
        <v>166331</v>
      </c>
      <c r="Y19" s="1542" t="n">
        <v>164052</v>
      </c>
      <c r="Z19" s="1542" t="n">
        <v>159067</v>
      </c>
      <c r="AA19" s="1542" t="n">
        <v>159352.955</v>
      </c>
      <c r="AB19" s="1542" t="n">
        <v>155233.098</v>
      </c>
      <c r="AC19" s="1543" t="n">
        <v>153214.679</v>
      </c>
      <c r="AD19" s="1543" t="n">
        <v>148218.768</v>
      </c>
      <c r="AE19" s="1543" t="n">
        <v>115034.597</v>
      </c>
      <c r="AF19" s="1743" t="n">
        <v>93074.602</v>
      </c>
    </row>
    <row r="20" customFormat="false" ht="15" hidden="false" customHeight="true" outlineLevel="0" collapsed="false">
      <c r="A20" s="256" t="s">
        <v>727</v>
      </c>
      <c r="B20" s="1542" t="n">
        <v>38525</v>
      </c>
      <c r="C20" s="1542" t="n">
        <v>29977</v>
      </c>
      <c r="D20" s="1542" t="n">
        <v>20365</v>
      </c>
      <c r="E20" s="1542" t="n">
        <v>15582</v>
      </c>
      <c r="F20" s="1542" t="n">
        <v>13123</v>
      </c>
      <c r="G20" s="1542" t="n">
        <v>5504</v>
      </c>
      <c r="H20" s="1542" t="n">
        <v>2095</v>
      </c>
      <c r="I20" s="1542" t="n">
        <v>1130</v>
      </c>
      <c r="J20" s="1542" t="n">
        <v>1053</v>
      </c>
      <c r="K20" s="1542" t="n">
        <v>957</v>
      </c>
      <c r="L20" s="1542" t="n">
        <v>653</v>
      </c>
      <c r="M20" s="1542" t="n">
        <v>438.222</v>
      </c>
      <c r="N20" s="1542" t="n">
        <v>457</v>
      </c>
      <c r="O20" s="1542" t="n">
        <v>615</v>
      </c>
      <c r="P20" s="1542" t="n">
        <v>602</v>
      </c>
      <c r="Q20" s="1542" t="n">
        <v>723</v>
      </c>
      <c r="R20" s="1542" t="n">
        <v>866</v>
      </c>
      <c r="S20" s="1542" t="n">
        <v>875</v>
      </c>
      <c r="T20" s="1542" t="n">
        <v>736</v>
      </c>
      <c r="U20" s="1542" t="n">
        <v>777</v>
      </c>
      <c r="V20" s="1542" t="n">
        <v>786</v>
      </c>
      <c r="W20" s="1542" t="n">
        <v>798</v>
      </c>
      <c r="X20" s="1542" t="n">
        <v>738</v>
      </c>
      <c r="Y20" s="1542" t="n">
        <v>730</v>
      </c>
      <c r="Z20" s="1542" t="n">
        <v>729</v>
      </c>
      <c r="AA20" s="1542" t="n">
        <v>705.201</v>
      </c>
      <c r="AB20" s="1542" t="n">
        <v>775.75</v>
      </c>
      <c r="AC20" s="1543" t="n">
        <v>786.11</v>
      </c>
      <c r="AD20" s="1543" t="n">
        <v>861.653</v>
      </c>
      <c r="AE20" s="1543" t="n">
        <v>744.542</v>
      </c>
      <c r="AF20" s="1743" t="n">
        <v>722.421</v>
      </c>
    </row>
    <row r="21" customFormat="false" ht="15" hidden="false" customHeight="true" outlineLevel="0" collapsed="false">
      <c r="A21" s="256" t="s">
        <v>728</v>
      </c>
      <c r="B21" s="1542" t="n">
        <v>7512</v>
      </c>
      <c r="C21" s="1542" t="n">
        <v>3684</v>
      </c>
      <c r="D21" s="1542" t="n">
        <v>2685</v>
      </c>
      <c r="E21" s="1542" t="n">
        <v>1690</v>
      </c>
      <c r="F21" s="1542" t="n">
        <v>824</v>
      </c>
      <c r="G21" s="1542" t="n">
        <v>321</v>
      </c>
      <c r="H21" s="1542" t="n">
        <v>159</v>
      </c>
      <c r="I21" s="1542" t="n">
        <v>52</v>
      </c>
      <c r="J21" s="1542" t="n">
        <v>15</v>
      </c>
      <c r="K21" s="1542" t="n">
        <v>12</v>
      </c>
      <c r="L21" s="1542" t="n">
        <v>8</v>
      </c>
      <c r="M21" s="1542" t="n">
        <v>5.174</v>
      </c>
      <c r="N21" s="1542" t="n">
        <v>4</v>
      </c>
      <c r="O21" s="1542" t="n">
        <v>3</v>
      </c>
      <c r="P21" s="1542" t="n">
        <v>0</v>
      </c>
      <c r="Q21" s="1542" t="n">
        <v>0</v>
      </c>
      <c r="R21" s="1542" t="n">
        <v>0</v>
      </c>
      <c r="S21" s="1542" t="n">
        <v>1</v>
      </c>
      <c r="T21" s="1542" t="n">
        <v>1</v>
      </c>
      <c r="U21" s="1542" t="n">
        <v>1</v>
      </c>
      <c r="V21" s="1542" t="n">
        <v>1</v>
      </c>
      <c r="W21" s="1542" t="n">
        <v>1</v>
      </c>
      <c r="X21" s="1542" t="n">
        <v>1</v>
      </c>
      <c r="Y21" s="1542" t="n">
        <v>0</v>
      </c>
      <c r="Z21" s="1542" t="n">
        <v>0</v>
      </c>
      <c r="AA21" s="1542" t="n">
        <v>0</v>
      </c>
      <c r="AB21" s="1542" t="n">
        <v>0.222</v>
      </c>
      <c r="AC21" s="1543" t="n">
        <v>0.49</v>
      </c>
      <c r="AD21" s="1543" t="n">
        <v>0</v>
      </c>
      <c r="AE21" s="1543" t="n">
        <v>0</v>
      </c>
      <c r="AF21" s="1743" t="n">
        <v>0</v>
      </c>
    </row>
    <row r="22" customFormat="false" ht="15" hidden="false" customHeight="true" outlineLevel="0" collapsed="false">
      <c r="A22" s="256" t="s">
        <v>729</v>
      </c>
      <c r="B22" s="1542" t="n">
        <v>42</v>
      </c>
      <c r="C22" s="1542" t="n">
        <v>3</v>
      </c>
      <c r="D22" s="1542" t="n">
        <v>2</v>
      </c>
      <c r="E22" s="1542" t="n">
        <v>1</v>
      </c>
      <c r="F22" s="1542" t="n">
        <v>2</v>
      </c>
      <c r="G22" s="1542" t="n">
        <v>1</v>
      </c>
      <c r="H22" s="1542" t="n">
        <v>1</v>
      </c>
      <c r="I22" s="1542" t="n">
        <v>1</v>
      </c>
      <c r="J22" s="1542" t="n">
        <v>3</v>
      </c>
      <c r="K22" s="1542" t="n">
        <v>1</v>
      </c>
      <c r="L22" s="1542" t="n">
        <v>1</v>
      </c>
      <c r="M22" s="1542" t="n">
        <v>1.04</v>
      </c>
      <c r="N22" s="1542" t="n">
        <v>1</v>
      </c>
      <c r="O22" s="1542" t="n">
        <v>1</v>
      </c>
      <c r="P22" s="1542" t="n">
        <v>1</v>
      </c>
      <c r="Q22" s="1542" t="n">
        <v>1</v>
      </c>
      <c r="R22" s="1542" t="n">
        <v>1</v>
      </c>
      <c r="S22" s="1542" t="n">
        <v>0</v>
      </c>
      <c r="T22" s="1542" t="n">
        <v>15</v>
      </c>
      <c r="U22" s="1542" t="n">
        <v>38</v>
      </c>
      <c r="V22" s="1542" t="n">
        <v>0</v>
      </c>
      <c r="W22" s="1542" t="n">
        <v>5</v>
      </c>
      <c r="X22" s="1542" t="n">
        <v>276</v>
      </c>
      <c r="Y22" s="1542" t="n">
        <v>179</v>
      </c>
      <c r="Z22" s="1542" t="n">
        <v>1171</v>
      </c>
      <c r="AA22" s="1542" t="n">
        <v>913.504</v>
      </c>
      <c r="AB22" s="1542" t="n">
        <v>0</v>
      </c>
      <c r="AC22" s="1543" t="n">
        <v>0</v>
      </c>
      <c r="AD22" s="1543" t="n">
        <v>0</v>
      </c>
      <c r="AE22" s="1543" t="n">
        <v>0</v>
      </c>
      <c r="AF22" s="1743" t="n">
        <v>0.405</v>
      </c>
    </row>
    <row r="23" customFormat="false" ht="18" hidden="false" customHeight="true" outlineLevel="0" collapsed="false">
      <c r="A23" s="1752" t="s">
        <v>730</v>
      </c>
      <c r="B23" s="1753" t="n">
        <v>359556</v>
      </c>
      <c r="C23" s="1753" t="n">
        <v>282941</v>
      </c>
      <c r="D23" s="1753" t="n">
        <v>246026</v>
      </c>
      <c r="E23" s="1753" t="n">
        <v>225105</v>
      </c>
      <c r="F23" s="1753" t="n">
        <v>209452</v>
      </c>
      <c r="G23" s="1753" t="n">
        <v>194714</v>
      </c>
      <c r="H23" s="1753" t="n">
        <v>189197</v>
      </c>
      <c r="I23" s="1753" t="n">
        <v>178922</v>
      </c>
      <c r="J23" s="1753" t="n">
        <v>168198</v>
      </c>
      <c r="K23" s="1753" t="n">
        <v>162937</v>
      </c>
      <c r="L23" s="1753" t="n">
        <v>169703</v>
      </c>
      <c r="M23" s="1753" t="n">
        <v>177295</v>
      </c>
      <c r="N23" s="1753" t="n">
        <v>182456</v>
      </c>
      <c r="O23" s="1753" t="n">
        <v>179347</v>
      </c>
      <c r="P23" s="1753" t="n">
        <v>181934</v>
      </c>
      <c r="Q23" s="1753" t="n">
        <v>177870</v>
      </c>
      <c r="R23" s="1753" t="n">
        <v>176412</v>
      </c>
      <c r="S23" s="1753" t="n">
        <v>180471</v>
      </c>
      <c r="T23" s="1753" t="n">
        <v>175209</v>
      </c>
      <c r="U23" s="1753" t="n">
        <v>169907</v>
      </c>
      <c r="V23" s="1753" t="n">
        <v>169478</v>
      </c>
      <c r="W23" s="1753" t="n">
        <v>176309</v>
      </c>
      <c r="X23" s="1753" t="n">
        <v>185447</v>
      </c>
      <c r="Y23" s="1753" t="n">
        <v>183013</v>
      </c>
      <c r="Z23" s="1753" t="n">
        <v>178137</v>
      </c>
      <c r="AA23" s="1753" t="n">
        <v>177864.435</v>
      </c>
      <c r="AB23" s="1753" t="n">
        <v>171918.472</v>
      </c>
      <c r="AC23" s="1754" t="n">
        <v>171250.084</v>
      </c>
      <c r="AD23" s="1754" t="n">
        <v>166253.668</v>
      </c>
      <c r="AE23" s="1754" t="n">
        <v>131419.359</v>
      </c>
      <c r="AF23" s="1755" t="n">
        <v>107361.787</v>
      </c>
    </row>
    <row r="24" customFormat="false" ht="8.1" hidden="false" customHeight="true" outlineLevel="0" collapsed="false">
      <c r="A24" s="216"/>
      <c r="B24" s="1756"/>
      <c r="C24" s="1756"/>
      <c r="D24" s="1756"/>
      <c r="E24" s="715"/>
      <c r="F24" s="715"/>
      <c r="G24" s="715"/>
      <c r="H24" s="715"/>
      <c r="I24" s="715"/>
      <c r="J24" s="715"/>
      <c r="K24" s="715"/>
      <c r="L24" s="715"/>
      <c r="M24" s="715"/>
      <c r="N24" s="715"/>
      <c r="O24" s="715"/>
      <c r="P24" s="715"/>
      <c r="Q24" s="715"/>
      <c r="S24" s="716"/>
      <c r="T24" s="716"/>
      <c r="U24" s="716"/>
      <c r="V24" s="716"/>
      <c r="W24" s="716"/>
      <c r="X24" s="716"/>
      <c r="Y24" s="716"/>
      <c r="Z24" s="716"/>
      <c r="AA24" s="716"/>
      <c r="AB24" s="716"/>
    </row>
    <row r="25" customFormat="false" ht="14.45" hidden="false" customHeight="true" outlineLevel="0" collapsed="false">
      <c r="A25" s="386" t="s">
        <v>731</v>
      </c>
      <c r="B25" s="386"/>
      <c r="C25" s="386"/>
      <c r="D25" s="386"/>
      <c r="E25" s="386"/>
      <c r="F25" s="386"/>
      <c r="G25" s="386"/>
      <c r="H25" s="386"/>
      <c r="I25" s="386"/>
      <c r="J25" s="386"/>
      <c r="K25" s="386"/>
      <c r="L25" s="386"/>
      <c r="M25" s="386"/>
      <c r="N25" s="386"/>
      <c r="O25" s="386"/>
      <c r="P25" s="386"/>
      <c r="Q25" s="386"/>
      <c r="S25" s="717"/>
      <c r="T25" s="717"/>
      <c r="U25" s="717"/>
      <c r="V25" s="717"/>
      <c r="W25" s="717"/>
      <c r="X25" s="717"/>
      <c r="Y25" s="717"/>
      <c r="Z25" s="717"/>
      <c r="AA25" s="717"/>
      <c r="AB25" s="717"/>
    </row>
    <row r="26" customFormat="false" ht="18" hidden="false" customHeight="true" outlineLevel="0" collapsed="false">
      <c r="A26" s="1757"/>
      <c r="B26" s="243" t="n">
        <v>1990</v>
      </c>
      <c r="C26" s="243" t="n">
        <v>1991</v>
      </c>
      <c r="D26" s="243" t="n">
        <v>1992</v>
      </c>
      <c r="E26" s="243" t="n">
        <v>1993</v>
      </c>
      <c r="F26" s="243" t="n">
        <v>1994</v>
      </c>
      <c r="G26" s="243" t="n">
        <v>1995</v>
      </c>
      <c r="H26" s="243" t="n">
        <v>1996</v>
      </c>
      <c r="I26" s="243" t="n">
        <v>1997</v>
      </c>
      <c r="J26" s="243" t="n">
        <v>1998</v>
      </c>
      <c r="K26" s="243" t="n">
        <v>1999</v>
      </c>
      <c r="L26" s="243" t="n">
        <v>2000</v>
      </c>
      <c r="M26" s="442" t="n">
        <v>2001</v>
      </c>
      <c r="N26" s="442" t="n">
        <v>2002</v>
      </c>
      <c r="O26" s="243" t="n">
        <v>2003</v>
      </c>
      <c r="P26" s="243" t="n">
        <v>2004</v>
      </c>
      <c r="Q26" s="243" t="n">
        <v>2005</v>
      </c>
      <c r="R26" s="442" t="n">
        <v>2006</v>
      </c>
      <c r="S26" s="1758" t="n">
        <v>2007</v>
      </c>
      <c r="T26" s="1759" t="n">
        <v>2008</v>
      </c>
      <c r="U26" s="1758" t="n">
        <v>2009</v>
      </c>
      <c r="V26" s="1758" t="n">
        <v>2010</v>
      </c>
      <c r="W26" s="1758" t="n">
        <v>2011</v>
      </c>
      <c r="X26" s="1758" t="n">
        <v>2012</v>
      </c>
      <c r="Y26" s="363" t="n">
        <v>2013</v>
      </c>
      <c r="Z26" s="442" t="n">
        <v>2014</v>
      </c>
      <c r="AA26" s="363" t="n">
        <v>2015</v>
      </c>
      <c r="AB26" s="363" t="n">
        <v>2016</v>
      </c>
      <c r="AC26" s="363" t="n">
        <v>2017</v>
      </c>
      <c r="AD26" s="363" t="n">
        <v>2018</v>
      </c>
      <c r="AE26" s="363" t="n">
        <v>2019</v>
      </c>
      <c r="AF26" s="363" t="n">
        <v>2020</v>
      </c>
    </row>
    <row r="27" customFormat="false" ht="15" hidden="false" customHeight="true" outlineLevel="0" collapsed="false">
      <c r="A27" s="772" t="s">
        <v>717</v>
      </c>
      <c r="B27" s="688"/>
      <c r="C27" s="688"/>
      <c r="D27" s="688"/>
      <c r="E27" s="688"/>
      <c r="F27" s="688"/>
      <c r="G27" s="688"/>
      <c r="H27" s="688"/>
      <c r="I27" s="688"/>
      <c r="J27" s="688"/>
      <c r="K27" s="688"/>
      <c r="L27" s="688"/>
      <c r="M27" s="688"/>
      <c r="N27" s="688"/>
      <c r="O27" s="688"/>
      <c r="P27" s="688"/>
      <c r="Q27" s="688"/>
      <c r="R27" s="688"/>
      <c r="S27" s="688"/>
      <c r="T27" s="688"/>
      <c r="U27" s="688"/>
      <c r="V27" s="688"/>
      <c r="W27" s="688"/>
      <c r="X27" s="688"/>
      <c r="Y27" s="688"/>
      <c r="Z27" s="688"/>
      <c r="AA27" s="688"/>
      <c r="AB27" s="688"/>
      <c r="AC27" s="688"/>
      <c r="AD27" s="690"/>
      <c r="AE27" s="690"/>
      <c r="AF27" s="692"/>
    </row>
    <row r="28" customFormat="false" ht="14.1" hidden="false" customHeight="true" outlineLevel="0" collapsed="false">
      <c r="A28" s="452" t="s">
        <v>732</v>
      </c>
      <c r="B28" s="1542" t="n">
        <v>48212</v>
      </c>
      <c r="C28" s="1542" t="n">
        <v>26611</v>
      </c>
      <c r="D28" s="1542" t="n">
        <v>16936</v>
      </c>
      <c r="E28" s="1542" t="n">
        <v>14060</v>
      </c>
      <c r="F28" s="1542" t="n">
        <v>11130</v>
      </c>
      <c r="G28" s="1542" t="n">
        <v>8943</v>
      </c>
      <c r="H28" s="1542" t="n">
        <v>8482</v>
      </c>
      <c r="I28" s="1542" t="n">
        <v>6953</v>
      </c>
      <c r="J28" s="1542" t="n">
        <v>5600</v>
      </c>
      <c r="K28" s="1542" t="n">
        <v>5236</v>
      </c>
      <c r="L28" s="1542" t="n">
        <v>5238</v>
      </c>
      <c r="M28" s="1542" t="n">
        <v>5139</v>
      </c>
      <c r="N28" s="1542" t="n">
        <v>4942</v>
      </c>
      <c r="O28" s="1542" t="n">
        <v>4843</v>
      </c>
      <c r="P28" s="1542" t="n">
        <v>5256</v>
      </c>
      <c r="Q28" s="1542" t="n">
        <v>5252</v>
      </c>
      <c r="R28" s="1542" t="n">
        <v>5624</v>
      </c>
      <c r="S28" s="1542" t="n">
        <v>5382</v>
      </c>
      <c r="T28" s="1542" t="n">
        <v>5933</v>
      </c>
      <c r="U28" s="1542" t="n">
        <v>5751</v>
      </c>
      <c r="V28" s="1542" t="n">
        <v>6253</v>
      </c>
      <c r="W28" s="1542" t="n">
        <v>6922</v>
      </c>
      <c r="X28" s="1542" t="n">
        <v>6781</v>
      </c>
      <c r="Y28" s="1542" t="n">
        <v>6971</v>
      </c>
      <c r="Z28" s="1542" t="n">
        <v>6708</v>
      </c>
      <c r="AA28" s="1542" t="n">
        <v>6657.193</v>
      </c>
      <c r="AB28" s="1542" t="n">
        <v>6418.206</v>
      </c>
      <c r="AC28" s="1542" t="n">
        <v>6705.121</v>
      </c>
      <c r="AD28" s="1543" t="n">
        <v>6612.102</v>
      </c>
      <c r="AE28" s="1543" t="n">
        <v>5949.004</v>
      </c>
      <c r="AF28" s="1743" t="n">
        <v>5203.46</v>
      </c>
    </row>
    <row r="29" customFormat="false" ht="14.1" hidden="false" customHeight="true" outlineLevel="0" collapsed="false">
      <c r="A29" s="256" t="s">
        <v>733</v>
      </c>
      <c r="B29" s="1542" t="n">
        <v>749</v>
      </c>
      <c r="C29" s="1542" t="n">
        <v>120</v>
      </c>
      <c r="D29" s="1542" t="n">
        <v>202</v>
      </c>
      <c r="E29" s="1542" t="n">
        <v>399</v>
      </c>
      <c r="F29" s="1542" t="n">
        <v>350</v>
      </c>
      <c r="G29" s="1542" t="n">
        <v>436</v>
      </c>
      <c r="H29" s="1542" t="n">
        <v>504</v>
      </c>
      <c r="I29" s="1542" t="n">
        <v>335</v>
      </c>
      <c r="J29" s="1542" t="n">
        <v>187</v>
      </c>
      <c r="K29" s="1542" t="n">
        <v>112</v>
      </c>
      <c r="L29" s="1542" t="n">
        <v>59</v>
      </c>
      <c r="M29" s="1542" t="n">
        <v>55</v>
      </c>
      <c r="N29" s="1542" t="n">
        <v>41</v>
      </c>
      <c r="O29" s="1542" t="n">
        <v>146</v>
      </c>
      <c r="P29" s="1542" t="n">
        <v>91</v>
      </c>
      <c r="Q29" s="1542" t="n">
        <v>96</v>
      </c>
      <c r="R29" s="1542" t="n">
        <v>159</v>
      </c>
      <c r="S29" s="1542" t="n">
        <v>124</v>
      </c>
      <c r="T29" s="1542" t="n">
        <v>94</v>
      </c>
      <c r="U29" s="1542" t="n">
        <v>121</v>
      </c>
      <c r="V29" s="1542" t="n">
        <v>104</v>
      </c>
      <c r="W29" s="1542" t="n">
        <v>83</v>
      </c>
      <c r="X29" s="1542" t="n">
        <v>57</v>
      </c>
      <c r="Y29" s="1542" t="n">
        <v>73</v>
      </c>
      <c r="Z29" s="1542" t="n">
        <v>75</v>
      </c>
      <c r="AA29" s="1542" t="n">
        <v>39.245</v>
      </c>
      <c r="AB29" s="1542" t="n">
        <v>19.722</v>
      </c>
      <c r="AC29" s="1542" t="n">
        <v>8.429</v>
      </c>
      <c r="AD29" s="1543" t="n">
        <v>14.581</v>
      </c>
      <c r="AE29" s="1543" t="n">
        <v>14.286</v>
      </c>
      <c r="AF29" s="1743" t="n">
        <v>14.68</v>
      </c>
    </row>
    <row r="30" customFormat="false" ht="14.1" hidden="false" customHeight="true" outlineLevel="0" collapsed="false">
      <c r="A30" s="256" t="s">
        <v>720</v>
      </c>
      <c r="B30" s="1542" t="n">
        <v>70</v>
      </c>
      <c r="C30" s="1542" t="n">
        <v>-174</v>
      </c>
      <c r="D30" s="1542" t="n">
        <v>81</v>
      </c>
      <c r="E30" s="1542" t="n">
        <v>18</v>
      </c>
      <c r="F30" s="1542" t="n">
        <v>10</v>
      </c>
      <c r="G30" s="1542" t="n">
        <v>0</v>
      </c>
      <c r="H30" s="1542" t="n">
        <v>-6</v>
      </c>
      <c r="I30" s="1542" t="n">
        <v>-22</v>
      </c>
      <c r="J30" s="1542" t="n">
        <v>-29</v>
      </c>
      <c r="K30" s="1542" t="n">
        <v>21</v>
      </c>
      <c r="L30" s="1542" t="n">
        <v>2</v>
      </c>
      <c r="M30" s="1542" t="n">
        <v>-12</v>
      </c>
      <c r="N30" s="1542" t="n">
        <v>13</v>
      </c>
      <c r="O30" s="1542" t="n">
        <v>54</v>
      </c>
      <c r="P30" s="1542" t="n">
        <v>-16</v>
      </c>
      <c r="Q30" s="1542" t="n">
        <v>-7</v>
      </c>
      <c r="R30" s="1542" t="n">
        <v>-72</v>
      </c>
      <c r="S30" s="1542" t="n">
        <v>21</v>
      </c>
      <c r="T30" s="1542" t="n">
        <v>29</v>
      </c>
      <c r="U30" s="1542" t="n">
        <v>-12</v>
      </c>
      <c r="V30" s="1542" t="n">
        <v>14</v>
      </c>
      <c r="W30" s="1542" t="n">
        <v>-177</v>
      </c>
      <c r="X30" s="1542" t="n">
        <v>77</v>
      </c>
      <c r="Y30" s="1542" t="n">
        <v>104</v>
      </c>
      <c r="Z30" s="1542" t="n">
        <v>-44</v>
      </c>
      <c r="AA30" s="1542" t="n">
        <v>-16</v>
      </c>
      <c r="AB30" s="1542" t="n">
        <v>48</v>
      </c>
      <c r="AC30" s="1542" t="n">
        <v>-21</v>
      </c>
      <c r="AD30" s="1543" t="n">
        <v>2.35199999999999</v>
      </c>
      <c r="AE30" s="1543" t="n">
        <v>-55.7140000000017</v>
      </c>
      <c r="AF30" s="1743" t="n">
        <v>-7.63500000000084</v>
      </c>
    </row>
    <row r="31" customFormat="false" ht="15" hidden="false" customHeight="true" outlineLevel="0" collapsed="false">
      <c r="A31" s="1760" t="s">
        <v>721</v>
      </c>
      <c r="B31" s="1761" t="n">
        <v>49031</v>
      </c>
      <c r="C31" s="1761" t="n">
        <v>26557</v>
      </c>
      <c r="D31" s="1761" t="n">
        <v>17218</v>
      </c>
      <c r="E31" s="1761" t="n">
        <v>14478</v>
      </c>
      <c r="F31" s="1761" t="n">
        <v>11490</v>
      </c>
      <c r="G31" s="1761" t="n">
        <v>9380</v>
      </c>
      <c r="H31" s="1761" t="n">
        <v>8980</v>
      </c>
      <c r="I31" s="1761" t="n">
        <v>7266</v>
      </c>
      <c r="J31" s="1761" t="n">
        <v>5758</v>
      </c>
      <c r="K31" s="1761" t="n">
        <v>5369</v>
      </c>
      <c r="L31" s="1761" t="n">
        <v>5299</v>
      </c>
      <c r="M31" s="1761" t="n">
        <v>5182</v>
      </c>
      <c r="N31" s="1761" t="n">
        <v>4996</v>
      </c>
      <c r="O31" s="1761" t="n">
        <v>5043</v>
      </c>
      <c r="P31" s="1761" t="n">
        <v>5331</v>
      </c>
      <c r="Q31" s="1761" t="n">
        <v>5341</v>
      </c>
      <c r="R31" s="1761" t="n">
        <v>5711</v>
      </c>
      <c r="S31" s="1761" t="n">
        <v>5527</v>
      </c>
      <c r="T31" s="1761" t="n">
        <v>6056</v>
      </c>
      <c r="U31" s="1761" t="n">
        <v>5860</v>
      </c>
      <c r="V31" s="1761" t="n">
        <v>6371</v>
      </c>
      <c r="W31" s="1761" t="n">
        <v>6828</v>
      </c>
      <c r="X31" s="1761" t="n">
        <v>6915</v>
      </c>
      <c r="Y31" s="1761" t="n">
        <v>7148</v>
      </c>
      <c r="Z31" s="1761" t="n">
        <v>6739</v>
      </c>
      <c r="AA31" s="1761" t="n">
        <v>6680.438</v>
      </c>
      <c r="AB31" s="1761" t="n">
        <v>6485.928</v>
      </c>
      <c r="AC31" s="1761" t="n">
        <v>6692.55</v>
      </c>
      <c r="AD31" s="1762" t="n">
        <v>6629.035</v>
      </c>
      <c r="AE31" s="1762" t="n">
        <v>5907.576</v>
      </c>
      <c r="AF31" s="1763" t="n">
        <v>5210.505</v>
      </c>
    </row>
    <row r="32" customFormat="false" ht="12.2" hidden="false" customHeight="true" outlineLevel="0" collapsed="false">
      <c r="A32" s="772"/>
      <c r="B32" s="1748"/>
      <c r="C32" s="1748"/>
      <c r="D32" s="1748"/>
      <c r="E32" s="1748"/>
      <c r="F32" s="1748"/>
      <c r="G32" s="1748"/>
      <c r="H32" s="1748"/>
      <c r="I32" s="1748"/>
      <c r="J32" s="1748"/>
      <c r="K32" s="1748"/>
      <c r="L32" s="1748"/>
      <c r="M32" s="1748"/>
      <c r="N32" s="1748"/>
      <c r="O32" s="1748"/>
      <c r="P32" s="1748"/>
      <c r="Q32" s="1748"/>
      <c r="R32" s="1748"/>
      <c r="S32" s="1748"/>
      <c r="T32" s="1748"/>
      <c r="U32" s="1748"/>
      <c r="V32" s="1748"/>
      <c r="W32" s="1748"/>
      <c r="X32" s="1748"/>
      <c r="Y32" s="1748"/>
      <c r="Z32" s="1748"/>
      <c r="AA32" s="1748"/>
      <c r="AB32" s="1748"/>
      <c r="AC32" s="1748"/>
      <c r="AD32" s="1749"/>
      <c r="AE32" s="1749"/>
      <c r="AF32" s="1750"/>
    </row>
    <row r="33" customFormat="false" ht="18" hidden="false" customHeight="true" outlineLevel="0" collapsed="false">
      <c r="A33" s="772" t="s">
        <v>722</v>
      </c>
      <c r="B33" s="1748"/>
      <c r="C33" s="1748"/>
      <c r="D33" s="1748"/>
      <c r="E33" s="1748"/>
      <c r="F33" s="1748"/>
      <c r="G33" s="1748"/>
      <c r="H33" s="1748"/>
      <c r="I33" s="1748"/>
      <c r="J33" s="1748"/>
      <c r="K33" s="1748"/>
      <c r="L33" s="1748"/>
      <c r="M33" s="1748"/>
      <c r="N33" s="1748"/>
      <c r="O33" s="1748"/>
      <c r="P33" s="1748"/>
      <c r="Q33" s="1748"/>
      <c r="R33" s="1748"/>
      <c r="S33" s="1748"/>
      <c r="T33" s="1748"/>
      <c r="U33" s="1748"/>
      <c r="V33" s="1748"/>
      <c r="W33" s="1748"/>
      <c r="X33" s="1748"/>
      <c r="Y33" s="1748"/>
      <c r="Z33" s="1748"/>
      <c r="AA33" s="1748"/>
      <c r="AB33" s="1748"/>
      <c r="AC33" s="1748"/>
      <c r="AD33" s="1749"/>
      <c r="AE33" s="1749"/>
      <c r="AF33" s="1750"/>
    </row>
    <row r="34" customFormat="false" ht="13.15" hidden="false" customHeight="true" outlineLevel="0" collapsed="false">
      <c r="A34" s="452" t="s">
        <v>734</v>
      </c>
      <c r="B34" s="1542" t="n">
        <v>9914</v>
      </c>
      <c r="C34" s="1542" t="n">
        <v>3957</v>
      </c>
      <c r="D34" s="1542" t="n">
        <v>2200</v>
      </c>
      <c r="E34" s="1542" t="n">
        <v>1316</v>
      </c>
      <c r="F34" s="1542" t="n">
        <v>1308</v>
      </c>
      <c r="G34" s="1542" t="n">
        <v>721</v>
      </c>
      <c r="H34" s="1542" t="n">
        <v>464</v>
      </c>
      <c r="I34" s="1542" t="n">
        <v>166</v>
      </c>
      <c r="J34" s="1542" t="n">
        <v>61</v>
      </c>
      <c r="K34" s="1542" t="n">
        <v>52</v>
      </c>
      <c r="L34" s="1542" t="n">
        <v>44</v>
      </c>
      <c r="M34" s="1542" t="n">
        <v>42</v>
      </c>
      <c r="N34" s="1542" t="n">
        <v>38</v>
      </c>
      <c r="O34" s="1542" t="n">
        <v>38</v>
      </c>
      <c r="P34" s="1542" t="n">
        <v>31</v>
      </c>
      <c r="Q34" s="1542" t="n">
        <v>30</v>
      </c>
      <c r="R34" s="1542" t="n">
        <v>23</v>
      </c>
      <c r="S34" s="1542" t="n">
        <v>28</v>
      </c>
      <c r="T34" s="1542" t="n">
        <v>38</v>
      </c>
      <c r="U34" s="1542" t="n">
        <v>35</v>
      </c>
      <c r="V34" s="1542" t="n">
        <v>18</v>
      </c>
      <c r="W34" s="1542" t="n">
        <v>39</v>
      </c>
      <c r="X34" s="1542" t="n">
        <v>20</v>
      </c>
      <c r="Y34" s="1542" t="n">
        <v>28</v>
      </c>
      <c r="Z34" s="1542" t="n">
        <v>10</v>
      </c>
      <c r="AA34" s="1542" t="n">
        <v>22.983</v>
      </c>
      <c r="AB34" s="1542" t="n">
        <v>24.128</v>
      </c>
      <c r="AC34" s="1542" t="n">
        <v>28.126</v>
      </c>
      <c r="AD34" s="1543" t="n">
        <v>27.408</v>
      </c>
      <c r="AE34" s="1543" t="n">
        <v>3.016</v>
      </c>
      <c r="AF34" s="1743" t="n">
        <v>29.389</v>
      </c>
    </row>
    <row r="35" customFormat="false" ht="13.15" hidden="false" customHeight="true" outlineLevel="0" collapsed="false">
      <c r="A35" s="452" t="s">
        <v>735</v>
      </c>
      <c r="B35" s="1542" t="n">
        <v>24587</v>
      </c>
      <c r="C35" s="1542" t="n">
        <v>14642</v>
      </c>
      <c r="D35" s="1542" t="n">
        <v>8890</v>
      </c>
      <c r="E35" s="1542" t="n">
        <v>7861</v>
      </c>
      <c r="F35" s="1542" t="n">
        <v>5402</v>
      </c>
      <c r="G35" s="1542" t="n">
        <v>4037</v>
      </c>
      <c r="H35" s="1542" t="n">
        <v>3939</v>
      </c>
      <c r="I35" s="1542" t="n">
        <v>2698</v>
      </c>
      <c r="J35" s="1542" t="n">
        <v>1538</v>
      </c>
      <c r="K35" s="1542" t="n">
        <v>1337</v>
      </c>
      <c r="L35" s="1542" t="n">
        <v>1081</v>
      </c>
      <c r="M35" s="1542" t="n">
        <v>1037</v>
      </c>
      <c r="N35" s="1542" t="n">
        <v>930</v>
      </c>
      <c r="O35" s="1542" t="n">
        <v>1010</v>
      </c>
      <c r="P35" s="1542" t="n">
        <v>861</v>
      </c>
      <c r="Q35" s="1542" t="n">
        <v>865</v>
      </c>
      <c r="R35" s="1542" t="n">
        <v>1032</v>
      </c>
      <c r="S35" s="1542" t="n">
        <v>689</v>
      </c>
      <c r="T35" s="1542" t="n">
        <v>992</v>
      </c>
      <c r="U35" s="1542" t="n">
        <v>1086</v>
      </c>
      <c r="V35" s="1542" t="n">
        <v>1151</v>
      </c>
      <c r="W35" s="1542" t="n">
        <v>981</v>
      </c>
      <c r="X35" s="1542" t="n">
        <v>969</v>
      </c>
      <c r="Y35" s="1542" t="n">
        <v>1009</v>
      </c>
      <c r="Z35" s="1542" t="n">
        <v>734</v>
      </c>
      <c r="AA35" s="1542" t="n">
        <v>714.648</v>
      </c>
      <c r="AB35" s="1542" t="n">
        <v>700.81</v>
      </c>
      <c r="AC35" s="1542" t="n">
        <v>722.928</v>
      </c>
      <c r="AD35" s="1543" t="n">
        <v>697.969</v>
      </c>
      <c r="AE35" s="1543" t="n">
        <v>604.264</v>
      </c>
      <c r="AF35" s="1743" t="n">
        <v>555.942</v>
      </c>
    </row>
    <row r="36" customFormat="false" ht="13.15" hidden="false" customHeight="true" outlineLevel="0" collapsed="false">
      <c r="A36" s="256" t="s">
        <v>736</v>
      </c>
      <c r="B36" s="1542" t="n">
        <v>11670</v>
      </c>
      <c r="C36" s="1542" t="n">
        <v>6565</v>
      </c>
      <c r="D36" s="1542" t="n">
        <v>5189</v>
      </c>
      <c r="E36" s="1542" t="n">
        <v>4477</v>
      </c>
      <c r="F36" s="1542" t="n">
        <v>4071</v>
      </c>
      <c r="G36" s="1542" t="n">
        <v>4016</v>
      </c>
      <c r="H36" s="1542" t="n">
        <v>3931</v>
      </c>
      <c r="I36" s="1542" t="n">
        <v>3814</v>
      </c>
      <c r="J36" s="1542" t="n">
        <v>3689</v>
      </c>
      <c r="K36" s="1542" t="n">
        <v>3541</v>
      </c>
      <c r="L36" s="1542" t="n">
        <v>3654</v>
      </c>
      <c r="M36" s="1542" t="n">
        <v>3527</v>
      </c>
      <c r="N36" s="1542" t="n">
        <v>3459</v>
      </c>
      <c r="O36" s="1542" t="n">
        <v>3432</v>
      </c>
      <c r="P36" s="1542" t="n">
        <v>3853</v>
      </c>
      <c r="Q36" s="1542" t="n">
        <v>3781</v>
      </c>
      <c r="R36" s="1542" t="n">
        <v>3816</v>
      </c>
      <c r="S36" s="1542" t="n">
        <v>3904</v>
      </c>
      <c r="T36" s="1542" t="n">
        <v>3906</v>
      </c>
      <c r="U36" s="1542" t="n">
        <v>3616</v>
      </c>
      <c r="V36" s="1542" t="n">
        <v>3951</v>
      </c>
      <c r="W36" s="1542" t="n">
        <v>4436</v>
      </c>
      <c r="X36" s="1542" t="n">
        <v>4534</v>
      </c>
      <c r="Y36" s="1542" t="n">
        <v>4651</v>
      </c>
      <c r="Z36" s="1542" t="n">
        <v>4473</v>
      </c>
      <c r="AA36" s="1542" t="n">
        <v>4497.613</v>
      </c>
      <c r="AB36" s="1542" t="n">
        <v>4381.63</v>
      </c>
      <c r="AC36" s="1542" t="n">
        <v>4454.34</v>
      </c>
      <c r="AD36" s="1543" t="n">
        <v>4426.649</v>
      </c>
      <c r="AE36" s="1543" t="n">
        <v>3982.257</v>
      </c>
      <c r="AF36" s="1743" t="n">
        <v>3558.379</v>
      </c>
    </row>
    <row r="37" customFormat="false" ht="13.15" hidden="false" customHeight="true" outlineLevel="0" collapsed="false">
      <c r="A37" s="256" t="s">
        <v>737</v>
      </c>
      <c r="B37" s="1542" t="n">
        <v>2861</v>
      </c>
      <c r="C37" s="1542" t="n">
        <v>1394</v>
      </c>
      <c r="D37" s="1542" t="n">
        <v>940</v>
      </c>
      <c r="E37" s="1542" t="n">
        <v>824</v>
      </c>
      <c r="F37" s="1542" t="n">
        <v>710</v>
      </c>
      <c r="G37" s="1542" t="n">
        <v>606</v>
      </c>
      <c r="H37" s="1542" t="n">
        <v>646</v>
      </c>
      <c r="I37" s="1542" t="n">
        <v>588</v>
      </c>
      <c r="J37" s="1542" t="n">
        <v>473</v>
      </c>
      <c r="K37" s="1542" t="n">
        <v>440</v>
      </c>
      <c r="L37" s="1542" t="n">
        <v>520</v>
      </c>
      <c r="M37" s="1542" t="n">
        <v>576</v>
      </c>
      <c r="N37" s="1542" t="n">
        <v>569</v>
      </c>
      <c r="O37" s="1542" t="n">
        <v>563</v>
      </c>
      <c r="P37" s="1542" t="n">
        <v>586</v>
      </c>
      <c r="Q37" s="1542" t="n">
        <v>665</v>
      </c>
      <c r="R37" s="1542" t="n">
        <v>840</v>
      </c>
      <c r="S37" s="1542" t="n">
        <v>906</v>
      </c>
      <c r="T37" s="1542" t="n">
        <v>1120</v>
      </c>
      <c r="U37" s="1542" t="n">
        <v>1123</v>
      </c>
      <c r="V37" s="1542" t="n">
        <v>1251</v>
      </c>
      <c r="W37" s="1542" t="n">
        <v>1372</v>
      </c>
      <c r="X37" s="1542" t="n">
        <v>1392</v>
      </c>
      <c r="Y37" s="1542" t="n">
        <v>1460</v>
      </c>
      <c r="Z37" s="1542" t="n">
        <v>1522</v>
      </c>
      <c r="AA37" s="1542" t="n">
        <v>1444.382</v>
      </c>
      <c r="AB37" s="1542" t="n">
        <v>1379.763</v>
      </c>
      <c r="AC37" s="1542" t="n">
        <v>1486.448</v>
      </c>
      <c r="AD37" s="1543" t="n">
        <v>1477.009</v>
      </c>
      <c r="AE37" s="1543" t="n">
        <v>1318.039</v>
      </c>
      <c r="AF37" s="1743" t="n">
        <v>1066.795</v>
      </c>
    </row>
    <row r="38" s="1765" customFormat="true" ht="15" hidden="false" customHeight="true" outlineLevel="0" collapsed="false">
      <c r="A38" s="1764" t="s">
        <v>730</v>
      </c>
      <c r="B38" s="1753" t="n">
        <v>49031</v>
      </c>
      <c r="C38" s="1753" t="n">
        <v>26557</v>
      </c>
      <c r="D38" s="1753" t="n">
        <v>17218</v>
      </c>
      <c r="E38" s="1753" t="n">
        <v>14478</v>
      </c>
      <c r="F38" s="1753" t="n">
        <v>11491</v>
      </c>
      <c r="G38" s="1753" t="n">
        <v>9380</v>
      </c>
      <c r="H38" s="1753" t="n">
        <v>8980</v>
      </c>
      <c r="I38" s="1753" t="n">
        <v>7266</v>
      </c>
      <c r="J38" s="1753" t="n">
        <v>5761</v>
      </c>
      <c r="K38" s="1753" t="n">
        <v>5370</v>
      </c>
      <c r="L38" s="1753" t="n">
        <v>5299</v>
      </c>
      <c r="M38" s="1753" t="n">
        <v>5182</v>
      </c>
      <c r="N38" s="1753" t="n">
        <v>4996</v>
      </c>
      <c r="O38" s="1753" t="n">
        <v>5043</v>
      </c>
      <c r="P38" s="1753" t="n">
        <v>5331</v>
      </c>
      <c r="Q38" s="1753" t="n">
        <v>5341</v>
      </c>
      <c r="R38" s="1753" t="n">
        <v>5711</v>
      </c>
      <c r="S38" s="1753" t="n">
        <v>5527</v>
      </c>
      <c r="T38" s="1753" t="n">
        <v>6056</v>
      </c>
      <c r="U38" s="1753" t="n">
        <v>5860</v>
      </c>
      <c r="V38" s="1753" t="n">
        <v>6371</v>
      </c>
      <c r="W38" s="1753" t="n">
        <v>6828</v>
      </c>
      <c r="X38" s="1753" t="n">
        <v>6915</v>
      </c>
      <c r="Y38" s="1753" t="n">
        <v>7148</v>
      </c>
      <c r="Z38" s="1753" t="n">
        <v>6739</v>
      </c>
      <c r="AA38" s="1753" t="n">
        <v>6679.626</v>
      </c>
      <c r="AB38" s="1753" t="n">
        <v>6486.331</v>
      </c>
      <c r="AC38" s="1753" t="n">
        <v>6691.842</v>
      </c>
      <c r="AD38" s="1754" t="n">
        <v>6629.035</v>
      </c>
      <c r="AE38" s="1754" t="n">
        <v>5907.576</v>
      </c>
      <c r="AF38" s="1755" t="n">
        <v>5210.505</v>
      </c>
    </row>
    <row r="39" s="86" customFormat="true" ht="2.85" hidden="false" customHeight="true" outlineLevel="0" collapsed="false"/>
    <row r="40" s="86" customFormat="true" ht="15" hidden="false" customHeight="true" outlineLevel="0" collapsed="false">
      <c r="A40" s="86" t="s">
        <v>738</v>
      </c>
    </row>
    <row r="41" s="86" customFormat="true" ht="15" hidden="false" customHeight="true" outlineLevel="0" collapsed="false">
      <c r="A41" s="418" t="s">
        <v>739</v>
      </c>
    </row>
    <row r="42" customFormat="false" ht="10.5" hidden="false" customHeight="true" outlineLevel="0" collapsed="false">
      <c r="A42" s="216"/>
    </row>
    <row r="43" customFormat="false" ht="10.5" hidden="false" customHeight="true" outlineLevel="0" collapsed="false">
      <c r="A43" s="216"/>
    </row>
    <row r="44" customFormat="false" ht="10.5" hidden="false" customHeight="true" outlineLevel="0" collapsed="false">
      <c r="A44" s="216"/>
    </row>
    <row r="45" customFormat="false" ht="10.5" hidden="false" customHeight="true" outlineLevel="0" collapsed="false">
      <c r="A45" s="216"/>
    </row>
    <row r="46" customFormat="false" ht="10.5" hidden="false" customHeight="true" outlineLevel="0" collapsed="false"/>
    <row r="47" customFormat="false" ht="10.5" hidden="false" customHeight="true" outlineLevel="0" collapsed="false"/>
    <row r="48" customFormat="false" ht="10.5" hidden="false" customHeight="true" outlineLevel="0" collapsed="false"/>
    <row r="49" customFormat="false" ht="10.5" hidden="false" customHeight="true" outlineLevel="0" collapsed="false"/>
    <row r="50" customFormat="false" ht="10.5" hidden="false" customHeight="true" outlineLevel="0" collapsed="false"/>
    <row r="51" customFormat="false" ht="10.5" hidden="false" customHeight="true" outlineLevel="0" collapsed="false"/>
  </sheetData>
  <mergeCells count="8">
    <mergeCell ref="B2:AC2"/>
    <mergeCell ref="AD2:AF2"/>
    <mergeCell ref="B3:AC3"/>
    <mergeCell ref="AD3:AF3"/>
    <mergeCell ref="B4:AC4"/>
    <mergeCell ref="AD4:AF4"/>
    <mergeCell ref="A7:Q7"/>
    <mergeCell ref="A25:Q25"/>
  </mergeCells>
  <printOptions headings="false" gridLines="false" gridLinesSet="true" horizontalCentered="true" verticalCentered="true"/>
  <pageMargins left="0.390277777777778" right="0.179861111111111" top="0.590277777777778" bottom="0.49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F48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427" width="26.5"/>
    <col collapsed="false" customWidth="true" hidden="false" outlineLevel="0" max="13" min="2" style="427" width="6.75"/>
    <col collapsed="false" customWidth="true" hidden="false" outlineLevel="0" max="18" min="14" style="427" width="7.75"/>
    <col collapsed="false" customWidth="true" hidden="false" outlineLevel="0" max="34" min="19" style="0" width="7.75"/>
    <col collapsed="false" customWidth="false" hidden="false" outlineLevel="0" max="1024" min="41" style="427" width="9"/>
  </cols>
  <sheetData>
    <row r="1" s="780" customFormat="true" ht="13.15" hidden="false" customHeight="true" outlineLevel="0" collapsed="false">
      <c r="A1" s="420"/>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766"/>
      <c r="AC1" s="739"/>
      <c r="AD1" s="739"/>
      <c r="AE1" s="740"/>
      <c r="AF1" s="741"/>
    </row>
    <row r="2" s="780" customFormat="true" ht="18" hidden="false" customHeight="true" outlineLevel="0" collapsed="false">
      <c r="A2" s="101"/>
      <c r="B2" s="1516" t="s">
        <v>34</v>
      </c>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375" t="s">
        <v>75</v>
      </c>
      <c r="AD2" s="741"/>
      <c r="AE2" s="376"/>
      <c r="AF2" s="741"/>
    </row>
    <row r="3" s="780" customFormat="true" ht="18" hidden="false" customHeight="true" outlineLevel="0" collapsed="false">
      <c r="A3" s="101"/>
      <c r="B3" s="1767"/>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8"/>
      <c r="AC3" s="375" t="s">
        <v>740</v>
      </c>
      <c r="AD3" s="741"/>
      <c r="AE3" s="376"/>
      <c r="AF3" s="741"/>
    </row>
    <row r="4" s="780" customFormat="true" ht="18" hidden="false" customHeight="true" outlineLevel="0" collapsed="false">
      <c r="A4" s="101"/>
      <c r="B4" s="1521" t="s">
        <v>276</v>
      </c>
      <c r="C4" s="1521"/>
      <c r="D4" s="1521"/>
      <c r="E4" s="1521"/>
      <c r="F4" s="1521"/>
      <c r="G4" s="1521"/>
      <c r="H4" s="1521"/>
      <c r="I4" s="1521"/>
      <c r="J4" s="1521"/>
      <c r="K4" s="1521"/>
      <c r="L4" s="1521"/>
      <c r="M4" s="1521"/>
      <c r="N4" s="1521"/>
      <c r="O4" s="1521"/>
      <c r="P4" s="1521"/>
      <c r="Q4" s="1521"/>
      <c r="R4" s="1521"/>
      <c r="S4" s="1521"/>
      <c r="T4" s="1521"/>
      <c r="U4" s="1521"/>
      <c r="V4" s="1521"/>
      <c r="W4" s="1521"/>
      <c r="X4" s="1521"/>
      <c r="Y4" s="1521"/>
      <c r="Z4" s="1521"/>
      <c r="AA4" s="1521"/>
      <c r="AB4" s="1521"/>
      <c r="AC4" s="1769" t="s">
        <v>741</v>
      </c>
      <c r="AD4" s="744"/>
      <c r="AE4" s="382"/>
      <c r="AF4" s="744"/>
    </row>
    <row r="5" s="780" customFormat="true" ht="13.15" hidden="false" customHeight="true" outlineLevel="0" collapsed="false">
      <c r="A5" s="1770"/>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771"/>
      <c r="AC5" s="1014"/>
      <c r="AD5" s="1014"/>
      <c r="AE5" s="1015"/>
      <c r="AF5" s="741"/>
    </row>
    <row r="6" customFormat="false" ht="8.1" hidden="false" customHeight="true" outlineLevel="0" collapsed="false">
      <c r="A6" s="715"/>
    </row>
    <row r="7" customFormat="false" ht="14.45" hidden="false" customHeight="true" outlineLevel="0" collapsed="false">
      <c r="A7" s="686" t="s">
        <v>398</v>
      </c>
      <c r="B7" s="686"/>
      <c r="C7" s="686"/>
      <c r="D7" s="686"/>
      <c r="E7" s="686"/>
      <c r="F7" s="686"/>
      <c r="G7" s="686"/>
      <c r="H7" s="686"/>
      <c r="I7" s="686"/>
      <c r="J7" s="686"/>
      <c r="K7" s="686"/>
      <c r="L7" s="686"/>
      <c r="M7" s="686"/>
      <c r="N7" s="686"/>
      <c r="O7" s="686"/>
      <c r="P7" s="686"/>
    </row>
    <row r="8" customFormat="false" ht="14.45" hidden="false" customHeight="true" outlineLevel="0" collapsed="false">
      <c r="A8" s="1737"/>
      <c r="B8" s="243" t="n">
        <v>1991</v>
      </c>
      <c r="C8" s="243" t="n">
        <v>1992</v>
      </c>
      <c r="D8" s="243" t="n">
        <v>1993</v>
      </c>
      <c r="E8" s="243" t="n">
        <v>1994</v>
      </c>
      <c r="F8" s="243" t="n">
        <v>1995</v>
      </c>
      <c r="G8" s="243" t="n">
        <v>1996</v>
      </c>
      <c r="H8" s="243" t="n">
        <v>1997</v>
      </c>
      <c r="I8" s="243" t="n">
        <v>1998</v>
      </c>
      <c r="J8" s="243" t="n">
        <v>1999</v>
      </c>
      <c r="K8" s="243" t="n">
        <v>2000</v>
      </c>
      <c r="L8" s="442" t="n">
        <v>2001</v>
      </c>
      <c r="M8" s="442" t="n">
        <v>2002</v>
      </c>
      <c r="N8" s="442" t="n">
        <v>2003</v>
      </c>
      <c r="O8" s="243" t="n">
        <v>2004</v>
      </c>
      <c r="P8" s="243" t="n">
        <v>2005</v>
      </c>
      <c r="Q8" s="243" t="n">
        <v>2006</v>
      </c>
      <c r="R8" s="243" t="n">
        <v>2007</v>
      </c>
      <c r="S8" s="243" t="n">
        <v>2008</v>
      </c>
      <c r="T8" s="243" t="n">
        <v>2009</v>
      </c>
      <c r="U8" s="635" t="n">
        <v>2010</v>
      </c>
      <c r="V8" s="363" t="n">
        <v>2011</v>
      </c>
      <c r="W8" s="363" t="n">
        <v>2012</v>
      </c>
      <c r="X8" s="363" t="n">
        <v>2013</v>
      </c>
      <c r="Y8" s="363" t="n">
        <v>2014</v>
      </c>
      <c r="Z8" s="363" t="n">
        <v>2015</v>
      </c>
      <c r="AA8" s="363" t="n">
        <v>2016</v>
      </c>
      <c r="AB8" s="363" t="n">
        <v>2017</v>
      </c>
      <c r="AC8" s="363" t="n">
        <v>2018</v>
      </c>
      <c r="AD8" s="363" t="n">
        <v>2019</v>
      </c>
      <c r="AE8" s="363" t="n">
        <v>2020</v>
      </c>
    </row>
    <row r="9" customFormat="false" ht="8.1" hidden="false" customHeight="true" outlineLevel="0" collapsed="false">
      <c r="A9" s="716"/>
      <c r="B9" s="1772"/>
      <c r="C9" s="1772"/>
      <c r="D9" s="1772"/>
      <c r="E9" s="1772"/>
      <c r="F9" s="1772"/>
      <c r="G9" s="1772"/>
      <c r="H9" s="1772"/>
      <c r="I9" s="1772"/>
      <c r="J9" s="1772"/>
      <c r="K9" s="1772"/>
      <c r="L9" s="1772"/>
      <c r="M9" s="1772"/>
      <c r="N9" s="1772"/>
      <c r="R9" s="716"/>
      <c r="S9" s="1773"/>
      <c r="U9" s="1773"/>
      <c r="V9" s="1773"/>
      <c r="W9" s="1773"/>
    </row>
    <row r="10" s="114" customFormat="true" ht="15" hidden="false" customHeight="true" outlineLevel="0" collapsed="false">
      <c r="A10" s="262" t="s">
        <v>717</v>
      </c>
      <c r="B10" s="407"/>
      <c r="C10" s="407"/>
      <c r="D10" s="407"/>
      <c r="E10" s="407"/>
      <c r="F10" s="407"/>
      <c r="G10" s="407"/>
      <c r="H10" s="407"/>
      <c r="I10" s="407"/>
      <c r="J10" s="407"/>
      <c r="K10" s="407"/>
      <c r="L10" s="407"/>
      <c r="M10" s="407"/>
      <c r="N10" s="407"/>
      <c r="R10" s="1774"/>
      <c r="S10" s="1775"/>
      <c r="U10" s="1775"/>
      <c r="V10" s="1775"/>
      <c r="W10" s="1775"/>
      <c r="AC10" s="0"/>
      <c r="AD10" s="0"/>
    </row>
    <row r="11" customFormat="false" ht="15" hidden="false" customHeight="true" outlineLevel="0" collapsed="false">
      <c r="A11" s="1776" t="s">
        <v>742</v>
      </c>
      <c r="B11" s="1777" t="n">
        <v>621.36</v>
      </c>
      <c r="C11" s="1777" t="n">
        <v>622.8</v>
      </c>
      <c r="D11" s="1777" t="n">
        <v>623.16</v>
      </c>
      <c r="E11" s="1777" t="n">
        <v>662.4</v>
      </c>
      <c r="F11" s="1777" t="n">
        <v>679.68</v>
      </c>
      <c r="G11" s="1777" t="n">
        <v>737.64</v>
      </c>
      <c r="H11" s="1777" t="n">
        <v>724.68</v>
      </c>
      <c r="I11" s="1777" t="n">
        <v>699.492</v>
      </c>
      <c r="J11" s="1777" t="n">
        <v>747.14</v>
      </c>
      <c r="K11" s="1777" t="n">
        <v>706.627</v>
      </c>
      <c r="L11" s="1777" t="n">
        <v>713.34132921581</v>
      </c>
      <c r="M11" s="1777" t="n">
        <v>711.475581620845</v>
      </c>
      <c r="N11" s="1777" t="n">
        <v>740.615</v>
      </c>
      <c r="O11" s="1777" t="n">
        <v>685.342</v>
      </c>
      <c r="P11" s="1777" t="n">
        <v>661.720554188518</v>
      </c>
      <c r="Q11" s="1777" t="n">
        <v>653.69585412432</v>
      </c>
      <c r="R11" s="1777" t="n">
        <v>598.791505556624</v>
      </c>
      <c r="S11" s="1777" t="n">
        <v>545.409</v>
      </c>
      <c r="T11" s="1777" t="n">
        <v>509.855</v>
      </c>
      <c r="U11" s="1777" t="n">
        <v>444.953</v>
      </c>
      <c r="V11" s="1778" t="n">
        <v>418.627</v>
      </c>
      <c r="W11" s="1777" t="n">
        <v>378.425</v>
      </c>
      <c r="X11" s="1777" t="n">
        <v>344.175</v>
      </c>
      <c r="Y11" s="1778" t="n">
        <v>323.311</v>
      </c>
      <c r="Z11" s="1778" t="n">
        <v>299.604</v>
      </c>
      <c r="AA11" s="1778" t="n">
        <v>276.689</v>
      </c>
      <c r="AB11" s="1778" t="n">
        <v>255.059749002139</v>
      </c>
      <c r="AC11" s="1778" t="n">
        <v>218.755649825073</v>
      </c>
      <c r="AD11" s="1778" t="n">
        <v>213.229506199258</v>
      </c>
      <c r="AE11" s="1779" t="n">
        <v>181.31051707268</v>
      </c>
    </row>
    <row r="12" customFormat="false" ht="15" hidden="false" customHeight="true" outlineLevel="0" collapsed="false">
      <c r="A12" s="1780"/>
      <c r="B12" s="1781"/>
      <c r="C12" s="1781"/>
      <c r="D12" s="1781"/>
      <c r="E12" s="1781"/>
      <c r="F12" s="1781"/>
      <c r="G12" s="1781"/>
      <c r="H12" s="1781"/>
      <c r="I12" s="1781"/>
      <c r="J12" s="1781"/>
      <c r="K12" s="1781"/>
      <c r="L12" s="1781"/>
      <c r="M12" s="1781"/>
      <c r="N12" s="1781"/>
      <c r="O12" s="1781"/>
      <c r="P12" s="1781"/>
      <c r="Q12" s="1781"/>
      <c r="R12" s="1781"/>
      <c r="S12" s="1781"/>
      <c r="T12" s="1781"/>
      <c r="U12" s="1782"/>
      <c r="V12" s="1783"/>
      <c r="W12" s="1784"/>
      <c r="X12" s="1784"/>
      <c r="Y12" s="1783"/>
      <c r="Z12" s="1783"/>
      <c r="AA12" s="1783"/>
      <c r="AB12" s="1783"/>
      <c r="AC12" s="1783"/>
      <c r="AD12" s="1783"/>
      <c r="AE12" s="1785"/>
    </row>
    <row r="13" customFormat="false" ht="15" hidden="false" customHeight="true" outlineLevel="0" collapsed="false">
      <c r="A13" s="1744" t="s">
        <v>743</v>
      </c>
      <c r="B13" s="1786" t="n">
        <v>2063.52</v>
      </c>
      <c r="C13" s="1786" t="n">
        <v>2115.72</v>
      </c>
      <c r="D13" s="1786" t="n">
        <v>2265.48</v>
      </c>
      <c r="E13" s="1786" t="n">
        <v>2376</v>
      </c>
      <c r="F13" s="1786" t="n">
        <v>2574</v>
      </c>
      <c r="G13" s="1786" t="n">
        <v>2922.84</v>
      </c>
      <c r="H13" s="1786" t="n">
        <v>2848.32</v>
      </c>
      <c r="I13" s="1786" t="n">
        <v>2760.192</v>
      </c>
      <c r="J13" s="1786" t="n">
        <v>2865.234</v>
      </c>
      <c r="K13" s="1786" t="n">
        <v>2841.697</v>
      </c>
      <c r="L13" s="1786" t="n">
        <v>2951.423</v>
      </c>
      <c r="M13" s="1786" t="n">
        <v>3063.709</v>
      </c>
      <c r="N13" s="1786" t="n">
        <v>3187.328</v>
      </c>
      <c r="O13" s="1786" t="n">
        <v>3389.857</v>
      </c>
      <c r="P13" s="1786" t="n">
        <v>3420.663</v>
      </c>
      <c r="Q13" s="1786" t="n">
        <v>3519.141</v>
      </c>
      <c r="R13" s="1786" t="n">
        <v>3323.694</v>
      </c>
      <c r="S13" s="1786" t="n">
        <v>3480.471</v>
      </c>
      <c r="T13" s="1786" t="n">
        <v>3551.278</v>
      </c>
      <c r="U13" s="1786" t="n">
        <v>3731.148</v>
      </c>
      <c r="V13" s="1787" t="n">
        <v>3572.522</v>
      </c>
      <c r="W13" s="1786" t="n">
        <v>3696.272</v>
      </c>
      <c r="X13" s="1786" t="n">
        <v>3744.75</v>
      </c>
      <c r="Y13" s="1787" t="n">
        <v>3604.567</v>
      </c>
      <c r="Z13" s="1787" t="n">
        <v>4284.853</v>
      </c>
      <c r="AA13" s="1787" t="n">
        <v>4156.376</v>
      </c>
      <c r="AB13" s="1787" t="n">
        <v>4059.46</v>
      </c>
      <c r="AC13" s="1787" t="n">
        <v>4453.504</v>
      </c>
      <c r="AD13" s="1787" t="n">
        <v>5712.883</v>
      </c>
      <c r="AE13" s="1788" t="n">
        <v>5354.261</v>
      </c>
    </row>
    <row r="14" customFormat="false" ht="13.15" hidden="false" customHeight="true" outlineLevel="0" collapsed="false">
      <c r="A14" s="443" t="s">
        <v>744</v>
      </c>
      <c r="B14" s="1789"/>
      <c r="C14" s="1789"/>
      <c r="D14" s="1789"/>
      <c r="E14" s="1789"/>
      <c r="F14" s="1789"/>
      <c r="G14" s="1789"/>
      <c r="H14" s="1789"/>
      <c r="I14" s="1790"/>
      <c r="J14" s="1790"/>
      <c r="K14" s="1790"/>
      <c r="L14" s="1790"/>
      <c r="M14" s="1790"/>
      <c r="N14" s="1790"/>
      <c r="O14" s="1790"/>
      <c r="P14" s="1790"/>
      <c r="Q14" s="1790"/>
      <c r="R14" s="1790"/>
      <c r="S14" s="1790"/>
      <c r="T14" s="1790"/>
      <c r="U14" s="1789"/>
      <c r="V14" s="1790"/>
      <c r="W14" s="1789"/>
      <c r="X14" s="1789"/>
      <c r="Y14" s="1790"/>
      <c r="Z14" s="1790"/>
      <c r="AA14" s="1790"/>
      <c r="AB14" s="1790"/>
      <c r="AC14" s="1790"/>
      <c r="AD14" s="1790"/>
      <c r="AE14" s="1791"/>
    </row>
    <row r="15" customFormat="false" ht="14.1" hidden="false" customHeight="true" outlineLevel="0" collapsed="false">
      <c r="A15" s="443" t="s">
        <v>745</v>
      </c>
      <c r="B15" s="1792" t="n">
        <v>789.48</v>
      </c>
      <c r="C15" s="1792" t="n">
        <v>834.48</v>
      </c>
      <c r="D15" s="1792" t="n">
        <v>883.44</v>
      </c>
      <c r="E15" s="1792" t="n">
        <v>793.44</v>
      </c>
      <c r="F15" s="1792" t="n">
        <v>840.96</v>
      </c>
      <c r="G15" s="1792" t="n">
        <v>996.84</v>
      </c>
      <c r="H15" s="1792" t="n">
        <v>831.96</v>
      </c>
      <c r="I15" s="1793" t="n">
        <v>746.474</v>
      </c>
      <c r="J15" s="1793" t="n">
        <v>704.733</v>
      </c>
      <c r="K15" s="1793" t="n">
        <v>628.513</v>
      </c>
      <c r="L15" s="1793" t="n">
        <v>703.016</v>
      </c>
      <c r="M15" s="1793" t="n">
        <v>683.059</v>
      </c>
      <c r="N15" s="1793" t="n">
        <v>644.37</v>
      </c>
      <c r="O15" s="1793" t="n">
        <v>748.779</v>
      </c>
      <c r="P15" s="1793" t="n">
        <v>735.193</v>
      </c>
      <c r="Q15" s="1793" t="n">
        <v>824.753</v>
      </c>
      <c r="R15" s="1793" t="n">
        <v>737.589</v>
      </c>
      <c r="S15" s="1793" t="n">
        <v>665.071</v>
      </c>
      <c r="T15" s="1793" t="n">
        <v>726.248</v>
      </c>
      <c r="U15" s="1794" t="n">
        <v>803.226</v>
      </c>
      <c r="V15" s="1793" t="n">
        <v>788.921</v>
      </c>
      <c r="W15" s="1794" t="n">
        <v>826.441</v>
      </c>
      <c r="X15" s="1794" t="n">
        <v>978.637</v>
      </c>
      <c r="Y15" s="1793" t="n">
        <v>867.522</v>
      </c>
      <c r="Z15" s="1793" t="n">
        <v>1235.875</v>
      </c>
      <c r="AA15" s="1793"/>
      <c r="AB15" s="1793"/>
      <c r="AC15" s="1793"/>
      <c r="AD15" s="1793"/>
      <c r="AE15" s="1795"/>
    </row>
    <row r="16" customFormat="false" ht="14.1" hidden="false" customHeight="true" outlineLevel="0" collapsed="false">
      <c r="A16" s="256" t="s">
        <v>746</v>
      </c>
      <c r="B16" s="1792" t="n">
        <v>340.92</v>
      </c>
      <c r="C16" s="1792" t="n">
        <v>387.36</v>
      </c>
      <c r="D16" s="1792" t="n">
        <v>393.12</v>
      </c>
      <c r="E16" s="1792" t="n">
        <v>424.8</v>
      </c>
      <c r="F16" s="1792" t="n">
        <v>469.44</v>
      </c>
      <c r="G16" s="1792" t="n">
        <v>632.16</v>
      </c>
      <c r="H16" s="1792" t="n">
        <v>754.92</v>
      </c>
      <c r="I16" s="1796" t="n">
        <v>695.423</v>
      </c>
      <c r="J16" s="1796" t="n">
        <v>720.273</v>
      </c>
      <c r="K16" s="1796" t="n">
        <v>757.969</v>
      </c>
      <c r="L16" s="1796" t="n">
        <v>831.264</v>
      </c>
      <c r="M16" s="1796" t="n">
        <v>964.662</v>
      </c>
      <c r="N16" s="1796" t="n">
        <v>987.8</v>
      </c>
      <c r="O16" s="1796" t="n">
        <v>1038.277</v>
      </c>
      <c r="P16" s="1796" t="n">
        <v>1097.831</v>
      </c>
      <c r="Q16" s="1796" t="n">
        <v>1069.246</v>
      </c>
      <c r="R16" s="1796" t="n">
        <v>1040.911</v>
      </c>
      <c r="S16" s="1796" t="n">
        <v>1137.048</v>
      </c>
      <c r="T16" s="1796" t="n">
        <v>1299.062</v>
      </c>
      <c r="U16" s="1797" t="n">
        <v>1307.119</v>
      </c>
      <c r="V16" s="1796" t="n">
        <v>1230.447</v>
      </c>
      <c r="W16" s="1797" t="n">
        <v>1287.263</v>
      </c>
      <c r="X16" s="1797" t="n">
        <v>1099.523</v>
      </c>
      <c r="Y16" s="1796" t="n">
        <v>1194.227</v>
      </c>
      <c r="Z16" s="1796" t="n">
        <v>1459.548</v>
      </c>
      <c r="AA16" s="1796"/>
      <c r="AB16" s="1796"/>
      <c r="AC16" s="1796"/>
      <c r="AD16" s="1796"/>
      <c r="AE16" s="1798"/>
    </row>
    <row r="17" customFormat="false" ht="14.1" hidden="false" customHeight="true" outlineLevel="0" collapsed="false">
      <c r="A17" s="256" t="s">
        <v>747</v>
      </c>
      <c r="B17" s="1792" t="n">
        <v>899.28</v>
      </c>
      <c r="C17" s="1792" t="n">
        <v>838.44</v>
      </c>
      <c r="D17" s="1792" t="n">
        <v>945.72</v>
      </c>
      <c r="E17" s="1792" t="n">
        <v>1095.48</v>
      </c>
      <c r="F17" s="1792" t="n">
        <v>1205.28</v>
      </c>
      <c r="G17" s="1792" t="n">
        <v>1218.96</v>
      </c>
      <c r="H17" s="1792" t="n">
        <v>1151.28</v>
      </c>
      <c r="I17" s="1796" t="n">
        <v>1225.235</v>
      </c>
      <c r="J17" s="1796" t="n">
        <v>1290.507</v>
      </c>
      <c r="K17" s="1796" t="n">
        <v>1299.906</v>
      </c>
      <c r="L17" s="1796" t="n">
        <v>1235.431</v>
      </c>
      <c r="M17" s="1796" t="n">
        <v>1249.659</v>
      </c>
      <c r="N17" s="1796" t="n">
        <v>1398.271</v>
      </c>
      <c r="O17" s="1796" t="n">
        <v>1466.679</v>
      </c>
      <c r="P17" s="1796" t="n">
        <v>1425.938</v>
      </c>
      <c r="Q17" s="1796" t="n">
        <v>1475.505</v>
      </c>
      <c r="R17" s="1796" t="n">
        <v>1436.06</v>
      </c>
      <c r="S17" s="1796" t="n">
        <v>1527.566</v>
      </c>
      <c r="T17" s="1796" t="n">
        <v>1343.539</v>
      </c>
      <c r="U17" s="1797" t="n">
        <v>1463.304</v>
      </c>
      <c r="V17" s="1796" t="n">
        <v>1422.373</v>
      </c>
      <c r="W17" s="1797" t="n">
        <v>1413.482</v>
      </c>
      <c r="X17" s="1797" t="n">
        <v>1448.087</v>
      </c>
      <c r="Y17" s="1796" t="n">
        <v>1391.163</v>
      </c>
      <c r="Z17" s="1796" t="n">
        <v>1484.664</v>
      </c>
      <c r="AA17" s="1796"/>
      <c r="AB17" s="1796"/>
      <c r="AC17" s="1796"/>
      <c r="AD17" s="1796"/>
      <c r="AE17" s="1798"/>
    </row>
    <row r="18" customFormat="false" ht="14.1" hidden="false" customHeight="true" outlineLevel="0" collapsed="false">
      <c r="A18" s="307" t="s">
        <v>748</v>
      </c>
      <c r="B18" s="1799" t="n">
        <v>33.84</v>
      </c>
      <c r="C18" s="1799" t="n">
        <v>55.44</v>
      </c>
      <c r="D18" s="1799" t="n">
        <v>43.2</v>
      </c>
      <c r="E18" s="1799" t="n">
        <v>62.28</v>
      </c>
      <c r="F18" s="1799" t="n">
        <v>58.32</v>
      </c>
      <c r="G18" s="1799" t="n">
        <v>74.88</v>
      </c>
      <c r="H18" s="1799" t="n">
        <v>110.16</v>
      </c>
      <c r="I18" s="1800" t="n">
        <v>93.06</v>
      </c>
      <c r="J18" s="1800" t="n">
        <v>149.721</v>
      </c>
      <c r="K18" s="1800" t="n">
        <v>155.309</v>
      </c>
      <c r="L18" s="1800" t="n">
        <v>181.712</v>
      </c>
      <c r="M18" s="1800" t="n">
        <v>166.329</v>
      </c>
      <c r="N18" s="1800" t="n">
        <v>156.887</v>
      </c>
      <c r="O18" s="1800" t="n">
        <v>136.122</v>
      </c>
      <c r="P18" s="1800" t="n">
        <v>161.701</v>
      </c>
      <c r="Q18" s="1800" t="n">
        <v>149.637</v>
      </c>
      <c r="R18" s="1800" t="n">
        <v>109.134</v>
      </c>
      <c r="S18" s="1800" t="n">
        <v>150.786</v>
      </c>
      <c r="T18" s="1800" t="n">
        <v>182.429</v>
      </c>
      <c r="U18" s="1799" t="n">
        <v>157.499</v>
      </c>
      <c r="V18" s="1800" t="n">
        <v>130.781</v>
      </c>
      <c r="W18" s="1799" t="n">
        <v>169.086</v>
      </c>
      <c r="X18" s="1799" t="n">
        <v>218.503</v>
      </c>
      <c r="Y18" s="1800" t="n">
        <v>151.655</v>
      </c>
      <c r="Z18" s="1800" t="n">
        <v>104.766</v>
      </c>
      <c r="AA18" s="1800"/>
      <c r="AB18" s="1800"/>
      <c r="AC18" s="1800"/>
      <c r="AD18" s="1800"/>
      <c r="AE18" s="1801"/>
    </row>
    <row r="19" customFormat="false" ht="15" hidden="false" customHeight="true" outlineLevel="0" collapsed="false">
      <c r="A19" s="1802" t="s">
        <v>749</v>
      </c>
      <c r="B19" s="1803" t="n">
        <v>2684.88</v>
      </c>
      <c r="C19" s="1803" t="n">
        <v>2738.52</v>
      </c>
      <c r="D19" s="1803" t="n">
        <v>2888.64</v>
      </c>
      <c r="E19" s="1803" t="n">
        <v>3038.4</v>
      </c>
      <c r="F19" s="1803" t="n">
        <v>3253.68</v>
      </c>
      <c r="G19" s="1803" t="n">
        <v>3660.48</v>
      </c>
      <c r="H19" s="1803" t="n">
        <v>3573</v>
      </c>
      <c r="I19" s="1803" t="n">
        <v>3459.684</v>
      </c>
      <c r="J19" s="1803" t="n">
        <v>3612.374</v>
      </c>
      <c r="K19" s="1803" t="n">
        <v>3548.324</v>
      </c>
      <c r="L19" s="1803" t="n">
        <v>3664.76432921581</v>
      </c>
      <c r="M19" s="1803" t="n">
        <v>3775.18458162085</v>
      </c>
      <c r="N19" s="1803" t="n">
        <v>3927.943</v>
      </c>
      <c r="O19" s="1803" t="n">
        <v>4075.199</v>
      </c>
      <c r="P19" s="1803" t="n">
        <v>4082.38355418852</v>
      </c>
      <c r="Q19" s="1803" t="n">
        <v>4172.83685412432</v>
      </c>
      <c r="R19" s="1803" t="n">
        <v>3922.48550555662</v>
      </c>
      <c r="S19" s="1803" t="n">
        <v>4025.88</v>
      </c>
      <c r="T19" s="1803" t="n">
        <v>4061.133</v>
      </c>
      <c r="U19" s="1803" t="n">
        <v>4176.101</v>
      </c>
      <c r="V19" s="1804" t="n">
        <v>3991.149</v>
      </c>
      <c r="W19" s="1803" t="n">
        <v>4074.697</v>
      </c>
      <c r="X19" s="1803" t="n">
        <v>4088.925</v>
      </c>
      <c r="Y19" s="1804" t="n">
        <v>3927.878</v>
      </c>
      <c r="Z19" s="1804" t="n">
        <v>4584.457</v>
      </c>
      <c r="AA19" s="1804" t="n">
        <v>4433.065</v>
      </c>
      <c r="AB19" s="1804" t="n">
        <v>4314.51974900214</v>
      </c>
      <c r="AC19" s="1804" t="n">
        <v>4672.25964982507</v>
      </c>
      <c r="AD19" s="1804" t="n">
        <v>5926.11250619926</v>
      </c>
      <c r="AE19" s="1805" t="n">
        <v>5535.57151707268</v>
      </c>
    </row>
    <row r="20" customFormat="false" ht="7.15" hidden="false" customHeight="true" outlineLevel="0" collapsed="false">
      <c r="A20" s="1806"/>
      <c r="B20" s="1807"/>
      <c r="C20" s="1807"/>
      <c r="D20" s="1807"/>
      <c r="E20" s="1807"/>
      <c r="F20" s="1807"/>
      <c r="G20" s="1807"/>
      <c r="H20" s="1807"/>
      <c r="I20" s="1807"/>
      <c r="J20" s="1807"/>
      <c r="K20" s="1807"/>
      <c r="L20" s="1808"/>
      <c r="M20" s="1808"/>
      <c r="N20" s="1808"/>
      <c r="O20" s="1808"/>
      <c r="P20" s="1808"/>
      <c r="Q20" s="1808"/>
      <c r="AA20" s="1809"/>
    </row>
    <row r="21" customFormat="false" ht="15" hidden="false" customHeight="true" outlineLevel="0" collapsed="false">
      <c r="A21" s="262" t="s">
        <v>750</v>
      </c>
      <c r="B21" s="1810"/>
      <c r="C21" s="1810"/>
      <c r="D21" s="1810"/>
      <c r="E21" s="1810"/>
      <c r="F21" s="1810"/>
      <c r="G21" s="1810"/>
      <c r="H21" s="1810"/>
      <c r="I21" s="1810"/>
      <c r="J21" s="1810"/>
      <c r="K21" s="1810"/>
      <c r="L21" s="1810"/>
      <c r="M21" s="1810"/>
      <c r="N21" s="1810"/>
      <c r="O21" s="1810"/>
      <c r="P21" s="1810"/>
      <c r="Q21" s="1810"/>
      <c r="Z21" s="1811"/>
      <c r="AA21" s="1811"/>
      <c r="AB21" s="1811"/>
    </row>
    <row r="22" customFormat="false" ht="15" hidden="false" customHeight="true" outlineLevel="0" collapsed="false">
      <c r="A22" s="1776" t="s">
        <v>751</v>
      </c>
      <c r="B22" s="1777" t="n">
        <v>1687.71</v>
      </c>
      <c r="C22" s="1777" t="n">
        <v>1724.073</v>
      </c>
      <c r="D22" s="1777" t="n">
        <v>1850.835</v>
      </c>
      <c r="E22" s="1777" t="n">
        <v>1882.281</v>
      </c>
      <c r="F22" s="1777" t="n">
        <v>2024.568</v>
      </c>
      <c r="G22" s="1777" t="n">
        <v>2272.584</v>
      </c>
      <c r="H22" s="1777" t="n">
        <v>2169.422</v>
      </c>
      <c r="I22" s="1777" t="n">
        <v>2195.415</v>
      </c>
      <c r="J22" s="1777" t="n">
        <v>2200.693</v>
      </c>
      <c r="K22" s="1777" t="n">
        <v>2204.006</v>
      </c>
      <c r="L22" s="1777" t="n">
        <v>2324.389</v>
      </c>
      <c r="M22" s="1777" t="n">
        <v>2290.229</v>
      </c>
      <c r="N22" s="1777" t="n">
        <v>2232.00227708</v>
      </c>
      <c r="O22" s="1777" t="n">
        <v>2216.708</v>
      </c>
      <c r="P22" s="1777" t="n">
        <v>2098.5606615319</v>
      </c>
      <c r="Q22" s="1777" t="n">
        <v>2189.05672679351</v>
      </c>
      <c r="R22" s="1777" t="n">
        <v>2103.68760579877</v>
      </c>
      <c r="S22" s="1777" t="n">
        <v>2176.86926778761</v>
      </c>
      <c r="T22" s="1777" t="n">
        <v>2034.00941874019</v>
      </c>
      <c r="U22" s="1777" t="n">
        <v>2247.327</v>
      </c>
      <c r="V22" s="1778" t="n">
        <v>2038.222</v>
      </c>
      <c r="W22" s="1777" t="n">
        <v>2122.681</v>
      </c>
      <c r="X22" s="1778" t="n">
        <v>2184.305</v>
      </c>
      <c r="Y22" s="1778" t="n">
        <v>1956.486</v>
      </c>
      <c r="Z22" s="1778" t="n">
        <v>2056.539</v>
      </c>
      <c r="AA22" s="1778" t="n">
        <v>2130.536</v>
      </c>
      <c r="AB22" s="1778" t="n">
        <v>2131.958</v>
      </c>
      <c r="AC22" s="1778" t="n">
        <v>2081.644</v>
      </c>
      <c r="AD22" s="1777" t="n">
        <v>2084.877</v>
      </c>
      <c r="AE22" s="1779" t="n">
        <v>2007.889899</v>
      </c>
    </row>
    <row r="23" customFormat="false" ht="13.15" hidden="false" customHeight="true" outlineLevel="0" collapsed="false">
      <c r="A23" s="299" t="s">
        <v>744</v>
      </c>
      <c r="B23" s="1812"/>
      <c r="C23" s="1812"/>
      <c r="D23" s="1812"/>
      <c r="E23" s="1812"/>
      <c r="F23" s="1813"/>
      <c r="G23" s="1813"/>
      <c r="H23" s="1814"/>
      <c r="I23" s="1814"/>
      <c r="J23" s="1814"/>
      <c r="K23" s="1815"/>
      <c r="L23" s="1816"/>
      <c r="M23" s="1817"/>
      <c r="N23" s="1818"/>
      <c r="O23" s="1818"/>
      <c r="P23" s="1818"/>
      <c r="Q23" s="1818"/>
      <c r="R23" s="1818"/>
      <c r="S23" s="1818"/>
      <c r="T23" s="1818"/>
      <c r="U23" s="1818"/>
      <c r="V23" s="1817"/>
      <c r="W23" s="1818"/>
      <c r="X23" s="1817"/>
      <c r="Y23" s="1819"/>
      <c r="Z23" s="1819"/>
      <c r="AA23" s="1819"/>
      <c r="AB23" s="1819"/>
      <c r="AC23" s="1819"/>
      <c r="AD23" s="1820"/>
      <c r="AE23" s="1821"/>
    </row>
    <row r="24" customFormat="false" ht="14.1" hidden="false" customHeight="true" outlineLevel="0" collapsed="false">
      <c r="A24" s="443" t="s">
        <v>752</v>
      </c>
      <c r="B24" s="1794" t="n">
        <v>709.426</v>
      </c>
      <c r="C24" s="1794" t="n">
        <v>723.13</v>
      </c>
      <c r="D24" s="1794" t="n">
        <v>720.948</v>
      </c>
      <c r="E24" s="1794" t="n">
        <v>734.468</v>
      </c>
      <c r="F24" s="1794" t="n">
        <v>747.479</v>
      </c>
      <c r="G24" s="1794" t="n">
        <v>739.608</v>
      </c>
      <c r="H24" s="1794" t="n">
        <v>739.334</v>
      </c>
      <c r="I24" s="1794" t="n">
        <v>752.125</v>
      </c>
      <c r="J24" s="1794" t="n">
        <v>779.365</v>
      </c>
      <c r="K24" s="1794" t="n">
        <v>811.748</v>
      </c>
      <c r="L24" s="1794" t="n">
        <v>794.111</v>
      </c>
      <c r="M24" s="1794" t="n">
        <v>781.499</v>
      </c>
      <c r="N24" s="1794" t="n">
        <v>809.30527708</v>
      </c>
      <c r="O24" s="1794" t="n">
        <v>821.444</v>
      </c>
      <c r="P24" s="1794" t="n">
        <v>741.858</v>
      </c>
      <c r="Q24" s="1794" t="n">
        <v>763.854</v>
      </c>
      <c r="R24" s="1794" t="n">
        <v>811.111</v>
      </c>
      <c r="S24" s="1794" t="n">
        <v>812.519</v>
      </c>
      <c r="T24" s="1794" t="n">
        <v>704.449</v>
      </c>
      <c r="U24" s="1794" t="n">
        <v>796.595</v>
      </c>
      <c r="V24" s="1793" t="n">
        <v>793.741</v>
      </c>
      <c r="W24" s="1794" t="n">
        <v>792.35</v>
      </c>
      <c r="X24" s="1793" t="n">
        <v>799.849</v>
      </c>
      <c r="Y24" s="1793" t="n">
        <v>779.678</v>
      </c>
      <c r="Z24" s="1793" t="n">
        <v>779.014</v>
      </c>
      <c r="AA24" s="1793" t="n">
        <v>811.522</v>
      </c>
      <c r="AB24" s="1793" t="n">
        <v>845.804</v>
      </c>
      <c r="AC24" s="1793" t="n">
        <v>791.088</v>
      </c>
      <c r="AD24" s="1794" t="n">
        <v>773.104</v>
      </c>
      <c r="AE24" s="1795" t="n">
        <v>734.139677</v>
      </c>
    </row>
    <row r="25" customFormat="false" ht="14.1" hidden="false" customHeight="true" outlineLevel="0" collapsed="false">
      <c r="A25" s="443" t="s">
        <v>753</v>
      </c>
      <c r="B25" s="1794" t="n">
        <v>46.093</v>
      </c>
      <c r="C25" s="1794" t="n">
        <v>48.441</v>
      </c>
      <c r="D25" s="1794" t="n">
        <v>52.821</v>
      </c>
      <c r="E25" s="1794" t="n">
        <v>58.47</v>
      </c>
      <c r="F25" s="1794" t="n">
        <v>63.885</v>
      </c>
      <c r="G25" s="1794" t="n">
        <v>62.362</v>
      </c>
      <c r="H25" s="1794" t="n">
        <v>56.259</v>
      </c>
      <c r="I25" s="1794" t="n">
        <v>57.623</v>
      </c>
      <c r="J25" s="1794" t="n">
        <v>59.268</v>
      </c>
      <c r="K25" s="1794" t="n">
        <v>59.929</v>
      </c>
      <c r="L25" s="1794" t="n">
        <v>52.914</v>
      </c>
      <c r="M25" s="1794" t="n">
        <v>46.556</v>
      </c>
      <c r="N25" s="1794" t="n">
        <v>49.827712</v>
      </c>
      <c r="O25" s="1794" t="n">
        <v>54.829</v>
      </c>
      <c r="P25" s="1794" t="n">
        <v>31.758</v>
      </c>
      <c r="Q25" s="1794" t="n">
        <v>56.176</v>
      </c>
      <c r="R25" s="1794" t="n">
        <v>56.003</v>
      </c>
      <c r="S25" s="1794" t="n">
        <v>52.167</v>
      </c>
      <c r="T25" s="1794" t="n">
        <v>43.978</v>
      </c>
      <c r="U25" s="1794" t="n">
        <v>47.604</v>
      </c>
      <c r="V25" s="1793" t="n">
        <v>47.72</v>
      </c>
      <c r="W25" s="1794" t="n">
        <v>46.98</v>
      </c>
      <c r="X25" s="1793" t="n">
        <v>47.518</v>
      </c>
      <c r="Y25" s="1793" t="n">
        <v>45.976</v>
      </c>
      <c r="Z25" s="1793" t="n">
        <v>46.171</v>
      </c>
      <c r="AA25" s="1793" t="n">
        <v>46.155</v>
      </c>
      <c r="AB25" s="1793" t="n">
        <v>46.778</v>
      </c>
      <c r="AC25" s="1793" t="n">
        <v>50.764</v>
      </c>
      <c r="AD25" s="1794" t="n">
        <v>46.8</v>
      </c>
      <c r="AE25" s="1795" t="n">
        <v>47.454325</v>
      </c>
    </row>
    <row r="26" customFormat="false" ht="14.1" hidden="false" customHeight="true" outlineLevel="0" collapsed="false">
      <c r="A26" s="443" t="s">
        <v>754</v>
      </c>
      <c r="B26" s="1794" t="n">
        <v>68.877</v>
      </c>
      <c r="C26" s="1794" t="n">
        <v>68.974</v>
      </c>
      <c r="D26" s="1794" t="n">
        <v>67.705</v>
      </c>
      <c r="E26" s="1794" t="n">
        <v>73.481</v>
      </c>
      <c r="F26" s="1794" t="n">
        <v>71.057</v>
      </c>
      <c r="G26" s="1794" t="n">
        <v>75.563</v>
      </c>
      <c r="H26" s="1794" t="n">
        <v>76.432</v>
      </c>
      <c r="I26" s="1794" t="n">
        <v>75.924</v>
      </c>
      <c r="J26" s="1794" t="n">
        <v>83.115</v>
      </c>
      <c r="K26" s="1794" t="n">
        <v>83.962</v>
      </c>
      <c r="L26" s="1794" t="n">
        <v>82.252</v>
      </c>
      <c r="M26" s="1794" t="n">
        <v>87.158</v>
      </c>
      <c r="N26" s="1794" t="n">
        <v>97.011696</v>
      </c>
      <c r="O26" s="1794" t="n">
        <v>99.182</v>
      </c>
      <c r="P26" s="1794" t="n">
        <v>98.314</v>
      </c>
      <c r="Q26" s="1794" t="n">
        <v>94.528</v>
      </c>
      <c r="R26" s="1794" t="n">
        <v>98.926</v>
      </c>
      <c r="S26" s="1794" t="n">
        <v>96.68</v>
      </c>
      <c r="T26" s="1794" t="n">
        <v>96.045</v>
      </c>
      <c r="U26" s="1794" t="n">
        <v>105.397</v>
      </c>
      <c r="V26" s="1793" t="n">
        <v>107.811</v>
      </c>
      <c r="W26" s="1794" t="n">
        <v>109.621</v>
      </c>
      <c r="X26" s="1793" t="n">
        <v>112.105</v>
      </c>
      <c r="Y26" s="1793" t="n">
        <v>111.808</v>
      </c>
      <c r="Z26" s="1793" t="n">
        <v>111.129</v>
      </c>
      <c r="AA26" s="1793" t="n">
        <v>116.936</v>
      </c>
      <c r="AB26" s="1793" t="n">
        <v>118.067</v>
      </c>
      <c r="AC26" s="1793" t="n">
        <v>114.846</v>
      </c>
      <c r="AD26" s="1794" t="n">
        <v>113.918</v>
      </c>
      <c r="AE26" s="1795" t="n">
        <v>111.621793</v>
      </c>
    </row>
    <row r="27" customFormat="false" ht="14.1" hidden="false" customHeight="true" outlineLevel="0" collapsed="false">
      <c r="A27" s="443" t="s">
        <v>755</v>
      </c>
      <c r="B27" s="1794" t="n">
        <v>35.259</v>
      </c>
      <c r="C27" s="1794" t="n">
        <v>37.195</v>
      </c>
      <c r="D27" s="1794" t="n">
        <v>45.827</v>
      </c>
      <c r="E27" s="1794" t="n">
        <v>52.333</v>
      </c>
      <c r="F27" s="1794" t="n">
        <v>66.106</v>
      </c>
      <c r="G27" s="1794" t="n">
        <v>62.33</v>
      </c>
      <c r="H27" s="1794" t="n">
        <v>66.201</v>
      </c>
      <c r="I27" s="1794" t="n">
        <v>62.044</v>
      </c>
      <c r="J27" s="1794" t="n">
        <v>74.656</v>
      </c>
      <c r="K27" s="1794" t="n">
        <v>78.71</v>
      </c>
      <c r="L27" s="1794" t="n">
        <v>77.74</v>
      </c>
      <c r="M27" s="1794" t="n">
        <v>69.534</v>
      </c>
      <c r="N27" s="1794" t="n">
        <v>76.815712</v>
      </c>
      <c r="O27" s="1794" t="n">
        <v>65.024</v>
      </c>
      <c r="P27" s="1794" t="n">
        <v>83.642</v>
      </c>
      <c r="Q27" s="1794" t="n">
        <v>75.862</v>
      </c>
      <c r="R27" s="1794" t="n">
        <v>94.125</v>
      </c>
      <c r="S27" s="1794" t="n">
        <v>86.479</v>
      </c>
      <c r="T27" s="1794" t="n">
        <v>78.485</v>
      </c>
      <c r="U27" s="1794" t="n">
        <v>86.667</v>
      </c>
      <c r="V27" s="1793" t="n">
        <v>80.067</v>
      </c>
      <c r="W27" s="1794" t="n">
        <v>78.243</v>
      </c>
      <c r="X27" s="1793" t="n">
        <v>79.549</v>
      </c>
      <c r="Y27" s="1793" t="n">
        <v>81.231</v>
      </c>
      <c r="Z27" s="1793" t="n">
        <v>79.453</v>
      </c>
      <c r="AA27" s="1793" t="n">
        <v>79.947</v>
      </c>
      <c r="AB27" s="1793" t="n">
        <v>82.115</v>
      </c>
      <c r="AC27" s="1793" t="n">
        <v>69.816</v>
      </c>
      <c r="AD27" s="1794" t="n">
        <v>69.32</v>
      </c>
      <c r="AE27" s="1795" t="n">
        <v>67.481797</v>
      </c>
    </row>
    <row r="28" customFormat="false" ht="14.1" hidden="false" customHeight="true" outlineLevel="0" collapsed="false">
      <c r="A28" s="443" t="s">
        <v>756</v>
      </c>
      <c r="B28" s="1794" t="n">
        <v>188.125</v>
      </c>
      <c r="C28" s="1794" t="n">
        <v>202.241</v>
      </c>
      <c r="D28" s="1794" t="n">
        <v>205.294</v>
      </c>
      <c r="E28" s="1794" t="n">
        <v>192.347</v>
      </c>
      <c r="F28" s="1794" t="n">
        <v>202.095</v>
      </c>
      <c r="G28" s="1794" t="n">
        <v>191.907</v>
      </c>
      <c r="H28" s="1794" t="n">
        <v>186.698</v>
      </c>
      <c r="I28" s="1794" t="n">
        <v>194.156</v>
      </c>
      <c r="J28" s="1794" t="n">
        <v>200.493</v>
      </c>
      <c r="K28" s="1794" t="n">
        <v>223.225</v>
      </c>
      <c r="L28" s="1794" t="n">
        <v>215.316</v>
      </c>
      <c r="M28" s="1794" t="n">
        <v>219.214</v>
      </c>
      <c r="N28" s="1794" t="n">
        <v>193.04013308</v>
      </c>
      <c r="O28" s="1794" t="n">
        <v>207.569</v>
      </c>
      <c r="P28" s="1794" t="n">
        <v>169.444</v>
      </c>
      <c r="Q28" s="1794" t="n">
        <v>166.436</v>
      </c>
      <c r="R28" s="1794" t="n">
        <v>187.82</v>
      </c>
      <c r="S28" s="1794" t="n">
        <v>202.12</v>
      </c>
      <c r="T28" s="1794" t="n">
        <v>182.269</v>
      </c>
      <c r="U28" s="1794" t="n">
        <v>203.615</v>
      </c>
      <c r="V28" s="1793" t="n">
        <v>208.894</v>
      </c>
      <c r="W28" s="1794" t="n">
        <v>216.667</v>
      </c>
      <c r="X28" s="1793" t="n">
        <v>216.769</v>
      </c>
      <c r="Y28" s="1793" t="n">
        <v>211.128</v>
      </c>
      <c r="Z28" s="1793" t="n">
        <v>205.827</v>
      </c>
      <c r="AA28" s="1793" t="n">
        <v>223.457</v>
      </c>
      <c r="AB28" s="1793" t="n">
        <v>246.64</v>
      </c>
      <c r="AC28" s="1793" t="n">
        <v>219.063</v>
      </c>
      <c r="AD28" s="1794" t="n">
        <v>213.991</v>
      </c>
      <c r="AE28" s="1795" t="n">
        <v>213.681826</v>
      </c>
    </row>
    <row r="29" customFormat="false" ht="14.1" hidden="false" customHeight="true" outlineLevel="0" collapsed="false">
      <c r="A29" s="443" t="s">
        <v>757</v>
      </c>
      <c r="B29" s="1794" t="n">
        <v>20.692</v>
      </c>
      <c r="C29" s="1794" t="n">
        <v>21.136</v>
      </c>
      <c r="D29" s="1794" t="n">
        <v>19.645</v>
      </c>
      <c r="E29" s="1794" t="n">
        <v>21.041</v>
      </c>
      <c r="F29" s="1794" t="n">
        <v>21.517</v>
      </c>
      <c r="G29" s="1794" t="n">
        <v>20.597</v>
      </c>
      <c r="H29" s="1794" t="n">
        <v>20.375</v>
      </c>
      <c r="I29" s="1794" t="n">
        <v>20.47</v>
      </c>
      <c r="J29" s="1794" t="n">
        <v>20.782</v>
      </c>
      <c r="K29" s="1794" t="n">
        <v>21.757</v>
      </c>
      <c r="L29" s="1794" t="n">
        <v>20.426</v>
      </c>
      <c r="M29" s="1794" t="n">
        <v>18.693</v>
      </c>
      <c r="N29" s="1794" t="n">
        <v>20.87828</v>
      </c>
      <c r="O29" s="1794" t="n">
        <v>20.812</v>
      </c>
      <c r="P29" s="1794" t="n">
        <v>20.1</v>
      </c>
      <c r="Q29" s="1794" t="n">
        <v>21.528</v>
      </c>
      <c r="R29" s="1794" t="n">
        <v>20.029</v>
      </c>
      <c r="S29" s="1794" t="n">
        <v>20.508</v>
      </c>
      <c r="T29" s="1794" t="n">
        <v>17.839</v>
      </c>
      <c r="U29" s="1794" t="n">
        <v>20.614</v>
      </c>
      <c r="V29" s="1793" t="n">
        <v>20.125</v>
      </c>
      <c r="W29" s="1794" t="n">
        <v>19.971</v>
      </c>
      <c r="X29" s="1793" t="n">
        <v>21.198</v>
      </c>
      <c r="Y29" s="1793" t="n">
        <v>21.177</v>
      </c>
      <c r="Z29" s="1793" t="n">
        <v>22.127</v>
      </c>
      <c r="AA29" s="1793" t="n">
        <v>23.262</v>
      </c>
      <c r="AB29" s="1793" t="n">
        <v>23.966</v>
      </c>
      <c r="AC29" s="1793" t="n">
        <v>22.033</v>
      </c>
      <c r="AD29" s="1794" t="n">
        <v>21.513</v>
      </c>
      <c r="AE29" s="1795" t="n">
        <v>19.767993</v>
      </c>
    </row>
    <row r="30" customFormat="false" ht="14.1" hidden="false" customHeight="true" outlineLevel="0" collapsed="false">
      <c r="A30" s="443" t="s">
        <v>758</v>
      </c>
      <c r="B30" s="1794" t="n">
        <v>47.976</v>
      </c>
      <c r="C30" s="1794" t="n">
        <v>49.34</v>
      </c>
      <c r="D30" s="1794" t="n">
        <v>54.227</v>
      </c>
      <c r="E30" s="1794" t="n">
        <v>54.799</v>
      </c>
      <c r="F30" s="1794" t="n">
        <v>62.552</v>
      </c>
      <c r="G30" s="1794" t="n">
        <v>61.758</v>
      </c>
      <c r="H30" s="1794" t="n">
        <v>62.193</v>
      </c>
      <c r="I30" s="1794" t="n">
        <v>67.525</v>
      </c>
      <c r="J30" s="1794" t="n">
        <v>64.446</v>
      </c>
      <c r="K30" s="1794" t="n">
        <v>64.784</v>
      </c>
      <c r="L30" s="1794" t="n">
        <v>62.273</v>
      </c>
      <c r="M30" s="1794" t="n">
        <v>63.471</v>
      </c>
      <c r="N30" s="1794" t="n">
        <v>62.869696</v>
      </c>
      <c r="O30" s="1794" t="n">
        <v>64.021</v>
      </c>
      <c r="P30" s="1794" t="n">
        <v>59.695</v>
      </c>
      <c r="Q30" s="1794" t="n">
        <v>51.34</v>
      </c>
      <c r="R30" s="1794" t="n">
        <v>55.491</v>
      </c>
      <c r="S30" s="1794" t="n">
        <v>61.153</v>
      </c>
      <c r="T30" s="1794" t="n">
        <v>56.523</v>
      </c>
      <c r="U30" s="1794" t="n">
        <v>60.54</v>
      </c>
      <c r="V30" s="1793" t="n">
        <v>61.114</v>
      </c>
      <c r="W30" s="1794" t="n">
        <v>60.092</v>
      </c>
      <c r="X30" s="1793" t="n">
        <v>61.571</v>
      </c>
      <c r="Y30" s="1793" t="n">
        <v>63.068</v>
      </c>
      <c r="Z30" s="1793" t="n">
        <v>62.181</v>
      </c>
      <c r="AA30" s="1793" t="n">
        <v>63.483</v>
      </c>
      <c r="AB30" s="1793" t="n">
        <v>63.878</v>
      </c>
      <c r="AC30" s="1793" t="n">
        <v>60.448</v>
      </c>
      <c r="AD30" s="1794" t="n">
        <v>62.277</v>
      </c>
      <c r="AE30" s="1795" t="n">
        <v>59.033172</v>
      </c>
    </row>
    <row r="31" customFormat="false" ht="14.1" hidden="false" customHeight="true" outlineLevel="0" collapsed="false">
      <c r="A31" s="443" t="s">
        <v>759</v>
      </c>
      <c r="B31" s="1794" t="n">
        <v>102.158</v>
      </c>
      <c r="C31" s="1794" t="n">
        <v>96.096</v>
      </c>
      <c r="D31" s="1794" t="n">
        <v>85.687</v>
      </c>
      <c r="E31" s="1794" t="n">
        <v>93.938</v>
      </c>
      <c r="F31" s="1794" t="n">
        <v>68.232</v>
      </c>
      <c r="G31" s="1794" t="n">
        <v>67.439</v>
      </c>
      <c r="H31" s="1794" t="n">
        <v>69.407</v>
      </c>
      <c r="I31" s="1794" t="n">
        <v>75.024</v>
      </c>
      <c r="J31" s="1794" t="n">
        <v>79.752</v>
      </c>
      <c r="K31" s="1794" t="n">
        <v>80.332</v>
      </c>
      <c r="L31" s="1794" t="n">
        <v>80.548</v>
      </c>
      <c r="M31" s="1794" t="n">
        <v>80.673</v>
      </c>
      <c r="N31" s="1794" t="n">
        <v>92.962504</v>
      </c>
      <c r="O31" s="1794" t="n">
        <v>92.815</v>
      </c>
      <c r="P31" s="1794" t="n">
        <v>68.778</v>
      </c>
      <c r="Q31" s="1794" t="n">
        <v>84.673</v>
      </c>
      <c r="R31" s="1794" t="n">
        <v>89.989</v>
      </c>
      <c r="S31" s="1794" t="n">
        <v>92.547</v>
      </c>
      <c r="T31" s="1794" t="n">
        <v>56.609</v>
      </c>
      <c r="U31" s="1794" t="n">
        <v>77.754</v>
      </c>
      <c r="V31" s="1793" t="n">
        <v>78.17</v>
      </c>
      <c r="W31" s="1794" t="n">
        <v>70.881</v>
      </c>
      <c r="X31" s="1793" t="n">
        <v>63.966</v>
      </c>
      <c r="Y31" s="1793" t="n">
        <v>64.072</v>
      </c>
      <c r="Z31" s="1793" t="n">
        <v>65.292</v>
      </c>
      <c r="AA31" s="1793" t="n">
        <v>66.601</v>
      </c>
      <c r="AB31" s="1793" t="n">
        <v>67.561</v>
      </c>
      <c r="AC31" s="1793" t="n">
        <v>69.33</v>
      </c>
      <c r="AD31" s="1794" t="n">
        <v>64.485</v>
      </c>
      <c r="AE31" s="1795" t="n">
        <v>57.518498</v>
      </c>
    </row>
    <row r="32" customFormat="false" ht="14.1" hidden="false" customHeight="true" outlineLevel="0" collapsed="false">
      <c r="A32" s="443" t="s">
        <v>760</v>
      </c>
      <c r="B32" s="1794" t="n">
        <v>26.309</v>
      </c>
      <c r="C32" s="1794" t="n">
        <v>25.611</v>
      </c>
      <c r="D32" s="1794" t="n">
        <v>23.865</v>
      </c>
      <c r="E32" s="1794" t="n">
        <v>23.517</v>
      </c>
      <c r="F32" s="1794" t="n">
        <v>30.816</v>
      </c>
      <c r="G32" s="1794" t="n">
        <v>31.99</v>
      </c>
      <c r="H32" s="1794" t="n">
        <v>37.988</v>
      </c>
      <c r="I32" s="1794" t="n">
        <v>38.782</v>
      </c>
      <c r="J32" s="1794" t="n">
        <v>38.302</v>
      </c>
      <c r="K32" s="1794" t="n">
        <v>38.564</v>
      </c>
      <c r="L32" s="1794" t="n">
        <v>39.848</v>
      </c>
      <c r="M32" s="1794" t="n">
        <v>40.05</v>
      </c>
      <c r="N32" s="1794" t="n">
        <v>38.639448</v>
      </c>
      <c r="O32" s="1794" t="n">
        <v>39.468</v>
      </c>
      <c r="P32" s="1794" t="n">
        <v>36.206</v>
      </c>
      <c r="Q32" s="1794" t="n">
        <v>40.439</v>
      </c>
      <c r="R32" s="1794" t="n">
        <v>38.588</v>
      </c>
      <c r="S32" s="1794" t="n">
        <v>38.436</v>
      </c>
      <c r="T32" s="1794" t="n">
        <v>32.92</v>
      </c>
      <c r="U32" s="1794" t="n">
        <v>38.738</v>
      </c>
      <c r="V32" s="1793" t="n">
        <v>37.458</v>
      </c>
      <c r="W32" s="1794" t="n">
        <v>37.026</v>
      </c>
      <c r="X32" s="1793" t="n">
        <v>36.617</v>
      </c>
      <c r="Y32" s="1793" t="n">
        <v>36.985</v>
      </c>
      <c r="Z32" s="1793" t="n">
        <v>39.374</v>
      </c>
      <c r="AA32" s="1793" t="n">
        <v>40.62</v>
      </c>
      <c r="AB32" s="1793" t="n">
        <v>41.021</v>
      </c>
      <c r="AC32" s="1793" t="n">
        <v>41.809</v>
      </c>
      <c r="AD32" s="1794" t="n">
        <v>40.979</v>
      </c>
      <c r="AE32" s="1795" t="n">
        <v>36.359249</v>
      </c>
    </row>
    <row r="33" customFormat="false" ht="14.1" hidden="false" customHeight="true" outlineLevel="0" collapsed="false">
      <c r="A33" s="443" t="s">
        <v>761</v>
      </c>
      <c r="B33" s="1794" t="n">
        <v>32.339</v>
      </c>
      <c r="C33" s="1794" t="n">
        <v>30.022</v>
      </c>
      <c r="D33" s="1794" t="n">
        <v>26.88</v>
      </c>
      <c r="E33" s="1794" t="n">
        <v>24.595</v>
      </c>
      <c r="F33" s="1794" t="n">
        <v>27.547</v>
      </c>
      <c r="G33" s="1794" t="n">
        <v>27.959</v>
      </c>
      <c r="H33" s="1794" t="n">
        <v>26.341</v>
      </c>
      <c r="I33" s="1794" t="n">
        <v>24.405</v>
      </c>
      <c r="J33" s="1794" t="n">
        <v>23.354</v>
      </c>
      <c r="K33" s="1794" t="n">
        <v>22.6</v>
      </c>
      <c r="L33" s="1794" t="n">
        <v>23.117</v>
      </c>
      <c r="M33" s="1794" t="n">
        <v>22.279</v>
      </c>
      <c r="N33" s="1794" t="n">
        <v>28.869848</v>
      </c>
      <c r="O33" s="1794" t="n">
        <v>29.185</v>
      </c>
      <c r="P33" s="1794" t="n">
        <v>29.229</v>
      </c>
      <c r="Q33" s="1794" t="n">
        <v>29.77</v>
      </c>
      <c r="R33" s="1794" t="n">
        <v>29.379</v>
      </c>
      <c r="S33" s="1794" t="n">
        <v>26.751</v>
      </c>
      <c r="T33" s="1794" t="n">
        <v>22.607</v>
      </c>
      <c r="U33" s="1794" t="n">
        <v>25.396</v>
      </c>
      <c r="V33" s="1793" t="n">
        <v>22.658</v>
      </c>
      <c r="W33" s="1794" t="n">
        <v>24.487</v>
      </c>
      <c r="X33" s="1793" t="n">
        <v>24.953</v>
      </c>
      <c r="Y33" s="1793" t="n">
        <v>21.934</v>
      </c>
      <c r="Z33" s="1793" t="n">
        <v>22.963</v>
      </c>
      <c r="AA33" s="1793" t="n">
        <v>23.805</v>
      </c>
      <c r="AB33" s="1793" t="n">
        <v>24.252</v>
      </c>
      <c r="AC33" s="1793" t="n">
        <v>23.922</v>
      </c>
      <c r="AD33" s="1794" t="n">
        <v>23.76</v>
      </c>
      <c r="AE33" s="1795" t="n">
        <v>20.718836</v>
      </c>
    </row>
    <row r="34" customFormat="false" ht="14.1" hidden="false" customHeight="true" outlineLevel="0" collapsed="false">
      <c r="A34" s="443" t="s">
        <v>762</v>
      </c>
      <c r="B34" s="1794" t="n">
        <v>35.989</v>
      </c>
      <c r="C34" s="1794" t="n">
        <v>36.337</v>
      </c>
      <c r="D34" s="1794" t="n">
        <v>34.815</v>
      </c>
      <c r="E34" s="1794" t="n">
        <v>33.863</v>
      </c>
      <c r="F34" s="1794" t="n">
        <v>37.861</v>
      </c>
      <c r="G34" s="1794" t="n">
        <v>41.733</v>
      </c>
      <c r="H34" s="1794" t="n">
        <v>42.748</v>
      </c>
      <c r="I34" s="1794" t="n">
        <v>40.495</v>
      </c>
      <c r="J34" s="1794" t="n">
        <v>39.934</v>
      </c>
      <c r="K34" s="1794" t="n">
        <v>38.142</v>
      </c>
      <c r="L34" s="1794" t="n">
        <v>39.712</v>
      </c>
      <c r="M34" s="1794" t="n">
        <v>39.352</v>
      </c>
      <c r="N34" s="1794" t="n">
        <v>42.386064</v>
      </c>
      <c r="O34" s="1794" t="n">
        <v>43.684</v>
      </c>
      <c r="P34" s="1794" t="n">
        <v>42.664</v>
      </c>
      <c r="Q34" s="1794" t="n">
        <v>38.485</v>
      </c>
      <c r="R34" s="1794" t="n">
        <v>39.122</v>
      </c>
      <c r="S34" s="1794" t="n">
        <v>37.755</v>
      </c>
      <c r="T34" s="1794" t="n">
        <v>31.631</v>
      </c>
      <c r="U34" s="1794" t="n">
        <v>37.84</v>
      </c>
      <c r="V34" s="1793" t="n">
        <v>37.109</v>
      </c>
      <c r="W34" s="1794" t="n">
        <v>36.149</v>
      </c>
      <c r="X34" s="1793" t="n">
        <v>39.849</v>
      </c>
      <c r="Y34" s="1793" t="n">
        <v>34.246</v>
      </c>
      <c r="Z34" s="1793" t="n">
        <v>36.446</v>
      </c>
      <c r="AA34" s="1793" t="n">
        <v>36.646</v>
      </c>
      <c r="AB34" s="1793" t="n">
        <v>38.987</v>
      </c>
      <c r="AC34" s="1793" t="n">
        <v>37.373</v>
      </c>
      <c r="AD34" s="1794" t="n">
        <v>36.006</v>
      </c>
      <c r="AE34" s="1795" t="n">
        <v>27.949702</v>
      </c>
    </row>
    <row r="35" customFormat="false" ht="14.1" hidden="false" customHeight="true" outlineLevel="0" collapsed="false">
      <c r="A35" s="443"/>
      <c r="B35" s="1794"/>
      <c r="C35" s="1794"/>
      <c r="D35" s="1794"/>
      <c r="E35" s="1794"/>
      <c r="F35" s="1794" t="s">
        <v>4</v>
      </c>
      <c r="G35" s="1794"/>
      <c r="H35" s="1794"/>
      <c r="I35" s="1794"/>
      <c r="J35" s="1794"/>
      <c r="K35" s="1794"/>
      <c r="L35" s="1794"/>
      <c r="M35" s="1794"/>
      <c r="N35" s="1794"/>
      <c r="O35" s="1794"/>
      <c r="P35" s="1794"/>
      <c r="Q35" s="1794"/>
      <c r="R35" s="1794"/>
      <c r="S35" s="1794"/>
      <c r="T35" s="1794"/>
      <c r="U35" s="1794"/>
      <c r="V35" s="1793"/>
      <c r="W35" s="1794"/>
      <c r="X35" s="1793"/>
      <c r="Y35" s="1793"/>
      <c r="Z35" s="1793"/>
      <c r="AA35" s="1793"/>
      <c r="AB35" s="1793"/>
      <c r="AC35" s="1793"/>
      <c r="AD35" s="1794"/>
      <c r="AE35" s="1795"/>
    </row>
    <row r="36" customFormat="false" ht="14.1" hidden="false" customHeight="true" outlineLevel="0" collapsed="false">
      <c r="A36" s="256" t="s">
        <v>763</v>
      </c>
      <c r="B36" s="1797" t="n">
        <v>305.332</v>
      </c>
      <c r="C36" s="1797" t="n">
        <v>306.991</v>
      </c>
      <c r="D36" s="1797" t="n">
        <v>328.919</v>
      </c>
      <c r="E36" s="1797" t="n">
        <v>365.829</v>
      </c>
      <c r="F36" s="1797" t="n">
        <v>397.589</v>
      </c>
      <c r="G36" s="1797" t="n">
        <v>493.749</v>
      </c>
      <c r="H36" s="1797" t="n">
        <v>473.057</v>
      </c>
      <c r="I36" s="1797" t="n">
        <v>475.723</v>
      </c>
      <c r="J36" s="1797" t="n">
        <v>469.629</v>
      </c>
      <c r="K36" s="1797" t="n">
        <v>444.526</v>
      </c>
      <c r="L36" s="1797" t="n">
        <v>505.364</v>
      </c>
      <c r="M36" s="1797" t="n">
        <v>506.126</v>
      </c>
      <c r="N36" s="1797" t="n">
        <v>379.759</v>
      </c>
      <c r="O36" s="1797" t="n">
        <v>377.81</v>
      </c>
      <c r="P36" s="1797" t="n">
        <v>368.625045606688</v>
      </c>
      <c r="Q36" s="1797" t="n">
        <v>461.189690695692</v>
      </c>
      <c r="R36" s="1797" t="n">
        <v>393.213869052373</v>
      </c>
      <c r="S36" s="1797" t="n">
        <v>416.729833694086</v>
      </c>
      <c r="T36" s="1797" t="n">
        <v>392.806017934934</v>
      </c>
      <c r="U36" s="1797" t="n">
        <v>425.397</v>
      </c>
      <c r="V36" s="1796" t="n">
        <v>390.362</v>
      </c>
      <c r="W36" s="1797" t="n">
        <v>363.724</v>
      </c>
      <c r="X36" s="1796" t="n">
        <v>411.062</v>
      </c>
      <c r="Y36" s="1796" t="n">
        <v>388.579</v>
      </c>
      <c r="Z36" s="1796" t="n">
        <v>408.812</v>
      </c>
      <c r="AA36" s="1796" t="n">
        <v>401.865</v>
      </c>
      <c r="AB36" s="1796" t="n">
        <v>390.787</v>
      </c>
      <c r="AC36" s="1796" t="n">
        <v>365.571</v>
      </c>
      <c r="AD36" s="1797" t="n">
        <v>380.613</v>
      </c>
      <c r="AE36" s="1798" t="n">
        <v>352.94278</v>
      </c>
    </row>
    <row r="37" customFormat="false" ht="14.1" hidden="false" customHeight="true" outlineLevel="0" collapsed="false">
      <c r="A37" s="256" t="s">
        <v>764</v>
      </c>
      <c r="B37" s="1797" t="n">
        <v>673</v>
      </c>
      <c r="C37" s="1797" t="n">
        <v>694</v>
      </c>
      <c r="D37" s="1797" t="n">
        <v>801</v>
      </c>
      <c r="E37" s="1797" t="n">
        <v>782</v>
      </c>
      <c r="F37" s="1797" t="n">
        <v>879.5</v>
      </c>
      <c r="G37" s="1797" t="n">
        <v>1039.227</v>
      </c>
      <c r="H37" s="1797" t="n">
        <v>957.031</v>
      </c>
      <c r="I37" s="1797" t="n">
        <v>967.567</v>
      </c>
      <c r="J37" s="1797" t="n">
        <v>951.699</v>
      </c>
      <c r="K37" s="1797" t="n">
        <v>947.732</v>
      </c>
      <c r="L37" s="1797" t="n">
        <v>1024.914</v>
      </c>
      <c r="M37" s="1797" t="n">
        <v>1002.604</v>
      </c>
      <c r="N37" s="1797" t="n">
        <v>1042.938</v>
      </c>
      <c r="O37" s="1797" t="n">
        <v>1017.454</v>
      </c>
      <c r="P37" s="1797" t="n">
        <v>984.950391486996</v>
      </c>
      <c r="Q37" s="1797" t="n">
        <v>959.567376434345</v>
      </c>
      <c r="R37" s="1797" t="n">
        <v>893.517457422622</v>
      </c>
      <c r="S37" s="1797" t="n">
        <v>940.476203808915</v>
      </c>
      <c r="T37" s="1797" t="n">
        <v>928.31121955981</v>
      </c>
      <c r="U37" s="1797" t="n">
        <v>1016.567</v>
      </c>
      <c r="V37" s="1796" t="n">
        <v>845.348</v>
      </c>
      <c r="W37" s="1797" t="n">
        <v>916.513</v>
      </c>
      <c r="X37" s="1796" t="n">
        <v>966.005</v>
      </c>
      <c r="Y37" s="1796" t="n">
        <v>780.757</v>
      </c>
      <c r="Z37" s="1796" t="n">
        <v>861.306</v>
      </c>
      <c r="AA37" s="1796" t="n">
        <v>911.302</v>
      </c>
      <c r="AB37" s="1796" t="n">
        <v>889.52</v>
      </c>
      <c r="AC37" s="1796" t="n">
        <v>919.787</v>
      </c>
      <c r="AD37" s="1797" t="n">
        <v>925.313</v>
      </c>
      <c r="AE37" s="1798" t="n">
        <v>913.874188</v>
      </c>
    </row>
    <row r="38" customFormat="false" ht="14.1" hidden="false" customHeight="true" outlineLevel="0" collapsed="false">
      <c r="A38" s="307" t="s">
        <v>765</v>
      </c>
      <c r="B38" s="1799" t="n">
        <v>0</v>
      </c>
      <c r="C38" s="1799" t="n">
        <v>0</v>
      </c>
      <c r="D38" s="1799" t="n">
        <v>0</v>
      </c>
      <c r="E38" s="1799" t="n">
        <v>0</v>
      </c>
      <c r="F38" s="1799" t="n">
        <v>0</v>
      </c>
      <c r="G38" s="1799" t="n">
        <v>0</v>
      </c>
      <c r="H38" s="1799" t="n">
        <v>0</v>
      </c>
      <c r="I38" s="1799" t="n">
        <v>0</v>
      </c>
      <c r="J38" s="1799" t="n">
        <v>0</v>
      </c>
      <c r="K38" s="1799" t="n">
        <v>0</v>
      </c>
      <c r="L38" s="1799" t="n">
        <v>0</v>
      </c>
      <c r="M38" s="1799" t="n">
        <v>0</v>
      </c>
      <c r="N38" s="1799" t="n">
        <v>0</v>
      </c>
      <c r="O38" s="1799" t="n">
        <v>0</v>
      </c>
      <c r="P38" s="1799" t="n">
        <v>3.12722443821845</v>
      </c>
      <c r="Q38" s="1799" t="n">
        <v>4.44565966346942</v>
      </c>
      <c r="R38" s="1799" t="n">
        <v>5.8452793237728</v>
      </c>
      <c r="S38" s="1799" t="n">
        <v>7.1442302846112</v>
      </c>
      <c r="T38" s="1799" t="n">
        <v>8.4431812454496</v>
      </c>
      <c r="U38" s="1799" t="n">
        <v>8.768</v>
      </c>
      <c r="V38" s="1800" t="n">
        <v>8.771</v>
      </c>
      <c r="W38" s="1799" t="n">
        <v>8.869</v>
      </c>
      <c r="X38" s="1800" t="n">
        <v>7.389</v>
      </c>
      <c r="Y38" s="1800" t="n">
        <v>7.472</v>
      </c>
      <c r="Z38" s="1800" t="n">
        <v>7.407</v>
      </c>
      <c r="AA38" s="1800" t="n">
        <v>5.848</v>
      </c>
      <c r="AB38" s="1800" t="n">
        <v>5.848</v>
      </c>
      <c r="AC38" s="1800" t="n">
        <v>5.198</v>
      </c>
      <c r="AD38" s="1799" t="n">
        <v>5.848</v>
      </c>
      <c r="AE38" s="1801" t="n">
        <v>6.933254</v>
      </c>
    </row>
    <row r="39" customFormat="false" ht="2.85" hidden="false" customHeight="true" outlineLevel="0" collapsed="false">
      <c r="S39" s="427"/>
    </row>
    <row r="40" customFormat="false" ht="13.7" hidden="false" customHeight="true" outlineLevel="0" collapsed="false">
      <c r="A40" s="418" t="s">
        <v>766</v>
      </c>
      <c r="F40" s="1402"/>
      <c r="G40" s="1402"/>
      <c r="H40" s="1402"/>
      <c r="I40" s="1402"/>
      <c r="J40" s="1402"/>
      <c r="K40" s="1402"/>
      <c r="L40" s="1402"/>
      <c r="M40" s="1402"/>
      <c r="N40" s="1402"/>
      <c r="O40" s="1402"/>
      <c r="P40" s="1402"/>
      <c r="Q40" s="1402"/>
      <c r="R40" s="1402"/>
    </row>
    <row r="41" s="86" customFormat="true" ht="15" hidden="false" customHeight="true" outlineLevel="0" collapsed="false">
      <c r="A41" s="86" t="s">
        <v>767</v>
      </c>
      <c r="B41" s="1822"/>
      <c r="F41" s="1823"/>
      <c r="G41" s="1823"/>
      <c r="H41" s="1823"/>
      <c r="I41" s="1823"/>
      <c r="J41" s="1823"/>
      <c r="K41" s="1823"/>
      <c r="L41" s="1823"/>
      <c r="M41" s="1823"/>
      <c r="AD41" s="0"/>
    </row>
    <row r="42" s="86" customFormat="true" ht="15" hidden="false" customHeight="true" outlineLevel="0" collapsed="false">
      <c r="A42" s="418" t="s">
        <v>768</v>
      </c>
      <c r="K42" s="120"/>
      <c r="L42" s="120"/>
      <c r="AD42" s="0"/>
    </row>
    <row r="43" s="86" customFormat="true" ht="15" hidden="false" customHeight="true" outlineLevel="0" collapsed="false">
      <c r="K43" s="120"/>
      <c r="L43" s="120"/>
      <c r="AD43" s="0"/>
    </row>
    <row r="44" s="86" customFormat="true" ht="15" hidden="false" customHeight="true" outlineLevel="0" collapsed="false">
      <c r="A44" s="86" t="s">
        <v>769</v>
      </c>
      <c r="K44" s="120"/>
      <c r="L44" s="120"/>
      <c r="AD44" s="0"/>
    </row>
    <row r="45" customFormat="false" ht="13.15" hidden="false" customHeight="true" outlineLevel="0" collapsed="false">
      <c r="K45" s="239"/>
      <c r="L45" s="239"/>
    </row>
    <row r="46" customFormat="false" ht="14.45" hidden="false" customHeight="true" outlineLevel="0" collapsed="false">
      <c r="A46" s="1737"/>
      <c r="B46" s="243" t="n">
        <v>1991</v>
      </c>
      <c r="C46" s="243" t="n">
        <v>1992</v>
      </c>
      <c r="D46" s="243" t="n">
        <v>1993</v>
      </c>
      <c r="E46" s="243" t="n">
        <v>1994</v>
      </c>
      <c r="F46" s="243" t="n">
        <v>1995</v>
      </c>
      <c r="G46" s="243" t="n">
        <v>1996</v>
      </c>
      <c r="H46" s="243" t="n">
        <v>1997</v>
      </c>
      <c r="I46" s="243" t="n">
        <v>1998</v>
      </c>
      <c r="J46" s="243" t="n">
        <v>1999</v>
      </c>
      <c r="K46" s="243" t="n">
        <v>2000</v>
      </c>
      <c r="L46" s="442" t="n">
        <v>2001</v>
      </c>
      <c r="M46" s="442" t="n">
        <v>2002</v>
      </c>
      <c r="N46" s="442" t="n">
        <v>2003</v>
      </c>
      <c r="O46" s="243" t="n">
        <v>2004</v>
      </c>
      <c r="P46" s="243" t="n">
        <v>2005</v>
      </c>
      <c r="Q46" s="243" t="n">
        <v>2006</v>
      </c>
      <c r="R46" s="243" t="n">
        <v>2007</v>
      </c>
      <c r="S46" s="243" t="n">
        <v>2008</v>
      </c>
      <c r="T46" s="243" t="n">
        <v>2009</v>
      </c>
      <c r="U46" s="635" t="n">
        <v>2010</v>
      </c>
      <c r="V46" s="363" t="n">
        <v>2011</v>
      </c>
      <c r="W46" s="363" t="n">
        <v>2012</v>
      </c>
      <c r="X46" s="363" t="n">
        <v>2013</v>
      </c>
      <c r="Y46" s="363" t="n">
        <v>2014</v>
      </c>
      <c r="Z46" s="363" t="n">
        <v>2015</v>
      </c>
      <c r="AA46" s="363" t="n">
        <v>2016</v>
      </c>
      <c r="AB46" s="363" t="n">
        <v>2017</v>
      </c>
      <c r="AC46" s="363" t="n">
        <v>2018</v>
      </c>
      <c r="AD46" s="363" t="n">
        <v>2019</v>
      </c>
    </row>
    <row r="47" customFormat="false" ht="15" hidden="false" customHeight="true" outlineLevel="0" collapsed="false">
      <c r="A47" s="1776" t="s">
        <v>742</v>
      </c>
      <c r="B47" s="1777" t="n">
        <v>621.36</v>
      </c>
      <c r="C47" s="1777" t="n">
        <v>622.8</v>
      </c>
      <c r="D47" s="1777" t="n">
        <v>623.16</v>
      </c>
      <c r="E47" s="1777" t="n">
        <v>662.4</v>
      </c>
      <c r="F47" s="1777" t="n">
        <v>679.68</v>
      </c>
      <c r="G47" s="1777" t="n">
        <v>737.64</v>
      </c>
      <c r="H47" s="1777" t="n">
        <v>724.68</v>
      </c>
      <c r="I47" s="1777" t="n">
        <f aca="false">[16]Bilanz_98!$C$24/1000</f>
        <v>699.492</v>
      </c>
      <c r="J47" s="1777" t="n">
        <f aca="false">[16]Bilanz_99!$C$24/1000</f>
        <v>747.14</v>
      </c>
      <c r="K47" s="1777" t="n">
        <f aca="false">[16]Bilanz_00!$C$24/1000</f>
        <v>706.627</v>
      </c>
      <c r="L47" s="1777" t="n">
        <f aca="false">[16]Bilanz_01!$C$24/1000</f>
        <v>713.34132921581</v>
      </c>
      <c r="M47" s="1777" t="n">
        <f aca="false">[16]Bilanz_02!$D$24/1000</f>
        <v>711.475581620845</v>
      </c>
      <c r="N47" s="1777" t="n">
        <f aca="false">[16]Bilanz_03!$D$24/1000</f>
        <v>740.615</v>
      </c>
      <c r="O47" s="1777" t="n">
        <f aca="false">[16]Bilanz_04!$D$24/1000</f>
        <v>685.342</v>
      </c>
      <c r="P47" s="1777" t="n">
        <f aca="false">[16]Bilanz_05!$D$24/1000</f>
        <v>661.720554188518</v>
      </c>
      <c r="Q47" s="1777" t="n">
        <f aca="false">[16]Bilanz_06!$D$24/1000</f>
        <v>653.69585412432</v>
      </c>
      <c r="R47" s="1777" t="n">
        <f aca="false">[16]Bilanz_07!$D$24/1000</f>
        <v>598.791505556624</v>
      </c>
      <c r="S47" s="1777" t="n">
        <f aca="false">[16]Bilanz_08!$D$24/1000</f>
        <v>545.409</v>
      </c>
      <c r="T47" s="1777" t="n">
        <f aca="false">[16]Bilanz_09!$D$24/1000</f>
        <v>509.855</v>
      </c>
      <c r="U47" s="1777" t="n">
        <f aca="false">[16]Bilanz_10!$D$24/1000</f>
        <v>444.953</v>
      </c>
      <c r="V47" s="1778" t="n">
        <f aca="false">[16]Bilanz_11!$D$24/1000</f>
        <v>418.627</v>
      </c>
      <c r="W47" s="1777" t="n">
        <f aca="false">[16]Bilanz_12!$D$24/1000</f>
        <v>378.425</v>
      </c>
      <c r="X47" s="1777" t="n">
        <f aca="false">[17]Bilanz_13!$D$24/1000</f>
        <v>344.175</v>
      </c>
      <c r="Y47" s="1778" t="n">
        <f aca="false">[17]Bilanz_14!$D$24/1000</f>
        <v>323.311</v>
      </c>
      <c r="Z47" s="1778" t="n">
        <f aca="false">[17]Bilanz_15!$D$24/1000</f>
        <v>299.604</v>
      </c>
      <c r="AA47" s="1779" t="n">
        <f aca="false">[18]Bilanz_2016!$D$24/1000</f>
        <v>276.689</v>
      </c>
      <c r="AB47" s="1779" t="n">
        <f aca="false">[19]Bilanz_2017!D24/1000</f>
        <v>255.06</v>
      </c>
      <c r="AC47" s="1779" t="n">
        <f aca="false">AC11</f>
        <v>218.755649825073</v>
      </c>
      <c r="AD47" s="1779" t="n">
        <f aca="false">AD11</f>
        <v>213.229506199258</v>
      </c>
    </row>
    <row r="48" customFormat="false" ht="14.1" hidden="false" customHeight="true" outlineLevel="0" collapsed="false">
      <c r="A48" s="443" t="s">
        <v>745</v>
      </c>
      <c r="B48" s="1792" t="n">
        <v>789.48</v>
      </c>
      <c r="C48" s="1792" t="n">
        <v>834.48</v>
      </c>
      <c r="D48" s="1792" t="n">
        <v>883.44</v>
      </c>
      <c r="E48" s="1792" t="n">
        <v>793.44</v>
      </c>
      <c r="F48" s="1792" t="n">
        <v>840.96</v>
      </c>
      <c r="G48" s="1792" t="n">
        <v>996.84</v>
      </c>
      <c r="H48" s="1792" t="n">
        <v>831.96</v>
      </c>
      <c r="I48" s="1793" t="n">
        <f aca="false">[16]Bilanz_98!$E$24/1000</f>
        <v>746.474</v>
      </c>
      <c r="J48" s="1793" t="n">
        <f aca="false">[16]Bilanz_99!$E$24/1000</f>
        <v>704.733</v>
      </c>
      <c r="K48" s="1793" t="n">
        <f aca="false">[16]Bilanz_00!$E$24/1000</f>
        <v>628.513</v>
      </c>
      <c r="L48" s="1793" t="n">
        <f aca="false">[16]Bilanz_01!$E$24/1000</f>
        <v>703.016</v>
      </c>
      <c r="M48" s="1793" t="n">
        <f aca="false">[16]Bilanz_02!$F$24/1000</f>
        <v>683.059</v>
      </c>
      <c r="N48" s="1793" t="n">
        <f aca="false">[16]Bilanz_03!$F$24/1000</f>
        <v>644.37</v>
      </c>
      <c r="O48" s="1793" t="n">
        <f aca="false">[16]Bilanz_04!$F$24/1000</f>
        <v>748.779</v>
      </c>
      <c r="P48" s="1793" t="n">
        <f aca="false">[16]Bilanz_05!$F$24/1000</f>
        <v>735.193</v>
      </c>
      <c r="Q48" s="1793" t="n">
        <f aca="false">[16]Bilanz_06!$F$24/1000</f>
        <v>824.753</v>
      </c>
      <c r="R48" s="1793" t="n">
        <f aca="false">[16]Bilanz_07!$F$24/1000</f>
        <v>737.589</v>
      </c>
      <c r="S48" s="1793" t="n">
        <f aca="false">[16]Bilanz_08!$F$24/1000</f>
        <v>665.071</v>
      </c>
      <c r="T48" s="1793" t="n">
        <f aca="false">[16]Bilanz_09!$F$24/1000</f>
        <v>726.248</v>
      </c>
      <c r="U48" s="1794" t="n">
        <f aca="false">[16]Bilanz_10!$F$24/1000</f>
        <v>803.226</v>
      </c>
      <c r="V48" s="1793" t="n">
        <f aca="false">[16]Bilanz_11!$F$24/1000</f>
        <v>788.921</v>
      </c>
      <c r="W48" s="1794" t="n">
        <f aca="false">[16]Bilanz_12!$F$24/1000</f>
        <v>826.441</v>
      </c>
      <c r="X48" s="1794" t="n">
        <f aca="false">[17]Bilanz_13!$F$24/1000</f>
        <v>978.637</v>
      </c>
      <c r="Y48" s="1793" t="n">
        <f aca="false">[17]Bilanz_14!$F$24/1000</f>
        <v>867.522</v>
      </c>
      <c r="Z48" s="1793" t="n">
        <f aca="false">[17]Bilanz_15!$F$24/1000</f>
        <v>1235.875</v>
      </c>
      <c r="AA48" s="1795"/>
      <c r="AB48" s="1795"/>
      <c r="AC48" s="1795"/>
      <c r="AD48" s="1795"/>
    </row>
    <row r="49" customFormat="false" ht="14.1" hidden="false" customHeight="true" outlineLevel="0" collapsed="false">
      <c r="A49" s="256" t="s">
        <v>746</v>
      </c>
      <c r="B49" s="1792" t="n">
        <v>340.92</v>
      </c>
      <c r="C49" s="1792" t="n">
        <v>387.36</v>
      </c>
      <c r="D49" s="1792" t="n">
        <v>393.12</v>
      </c>
      <c r="E49" s="1792" t="n">
        <v>424.8</v>
      </c>
      <c r="F49" s="1792" t="n">
        <v>469.44</v>
      </c>
      <c r="G49" s="1792" t="n">
        <v>632.16</v>
      </c>
      <c r="H49" s="1792" t="n">
        <v>754.92</v>
      </c>
      <c r="I49" s="1796" t="n">
        <f aca="false">[16]Bilanz_98!$F$24/1000</f>
        <v>695.423</v>
      </c>
      <c r="J49" s="1796" t="n">
        <f aca="false">[16]Bilanz_99!$F$24/1000</f>
        <v>720.273</v>
      </c>
      <c r="K49" s="1796" t="n">
        <f aca="false">[16]Bilanz_00!$F$24/1000</f>
        <v>757.969</v>
      </c>
      <c r="L49" s="1796" t="n">
        <f aca="false">[16]Bilanz_01!$F$24/1000</f>
        <v>831.264</v>
      </c>
      <c r="M49" s="1796" t="n">
        <f aca="false">[16]Bilanz_02!$G$24/1000</f>
        <v>964.662</v>
      </c>
      <c r="N49" s="1796" t="n">
        <f aca="false">[16]Bilanz_03!$G$24/1000</f>
        <v>987.8</v>
      </c>
      <c r="O49" s="1796" t="n">
        <f aca="false">[16]Bilanz_04!$G$24/1000</f>
        <v>1038.277</v>
      </c>
      <c r="P49" s="1796" t="n">
        <f aca="false">[16]Bilanz_05!$G$24/1000</f>
        <v>1097.831</v>
      </c>
      <c r="Q49" s="1796" t="n">
        <f aca="false">[16]Bilanz_06!$G$24/1000</f>
        <v>1069.246</v>
      </c>
      <c r="R49" s="1796" t="n">
        <f aca="false">[16]Bilanz_07!$G$24/1000</f>
        <v>1040.911</v>
      </c>
      <c r="S49" s="1796" t="n">
        <f aca="false">[16]Bilanz_08!$G$24/1000</f>
        <v>1137.048</v>
      </c>
      <c r="T49" s="1796" t="n">
        <f aca="false">[16]Bilanz_09!$G$24/1000</f>
        <v>1299.062</v>
      </c>
      <c r="U49" s="1797" t="n">
        <f aca="false">[16]Bilanz_10!$G$24/1000</f>
        <v>1307.119</v>
      </c>
      <c r="V49" s="1796" t="n">
        <f aca="false">[16]Bilanz_11!$G$24/1000</f>
        <v>1230.447</v>
      </c>
      <c r="W49" s="1797" t="n">
        <f aca="false">[16]Bilanz_12!$G$24/1000</f>
        <v>1287.263</v>
      </c>
      <c r="X49" s="1797" t="n">
        <f aca="false">[17]Bilanz_13!$G$24/1000</f>
        <v>1099.523</v>
      </c>
      <c r="Y49" s="1796" t="n">
        <f aca="false">[17]Bilanz_14!$G$24/1000</f>
        <v>1194.227</v>
      </c>
      <c r="Z49" s="1796" t="n">
        <f aca="false">[17]Bilanz_15!$G$24/1000</f>
        <v>1459.548</v>
      </c>
      <c r="AA49" s="1798"/>
      <c r="AB49" s="1798"/>
      <c r="AC49" s="1798"/>
      <c r="AD49" s="1798"/>
    </row>
    <row r="50" customFormat="false" ht="14.1" hidden="false" customHeight="true" outlineLevel="0" collapsed="false">
      <c r="A50" s="256" t="s">
        <v>747</v>
      </c>
      <c r="B50" s="1792" t="n">
        <v>899.28</v>
      </c>
      <c r="C50" s="1792" t="n">
        <v>838.44</v>
      </c>
      <c r="D50" s="1792" t="n">
        <v>945.72</v>
      </c>
      <c r="E50" s="1792" t="n">
        <v>1095.48</v>
      </c>
      <c r="F50" s="1792" t="n">
        <v>1205.28</v>
      </c>
      <c r="G50" s="1792" t="n">
        <v>1218.96</v>
      </c>
      <c r="H50" s="1792" t="n">
        <v>1151.28</v>
      </c>
      <c r="I50" s="1796" t="n">
        <f aca="false">[16]Bilanz_98!$G$24/1000</f>
        <v>1225.235</v>
      </c>
      <c r="J50" s="1796" t="n">
        <f aca="false">[16]Bilanz_99!$G$24/1000</f>
        <v>1290.507</v>
      </c>
      <c r="K50" s="1796" t="n">
        <f aca="false">[16]Bilanz_00!$G$24/1000</f>
        <v>1299.906</v>
      </c>
      <c r="L50" s="1796" t="n">
        <f aca="false">[16]Bilanz_01!$G$24/1000</f>
        <v>1235.431</v>
      </c>
      <c r="M50" s="1796" t="n">
        <f aca="false">[16]Bilanz_02!$H$24/1000</f>
        <v>1249.659</v>
      </c>
      <c r="N50" s="1796" t="n">
        <f aca="false">[16]Bilanz_03!$H$24/1000</f>
        <v>1398.271</v>
      </c>
      <c r="O50" s="1796" t="n">
        <f aca="false">[16]Bilanz_04!$H$24/1000</f>
        <v>1466.679</v>
      </c>
      <c r="P50" s="1796" t="n">
        <f aca="false">[16]Bilanz_05!$H$24/1000</f>
        <v>1425.938</v>
      </c>
      <c r="Q50" s="1796" t="n">
        <f aca="false">[16]Bilanz_06!$H$24/1000</f>
        <v>1475.505</v>
      </c>
      <c r="R50" s="1796" t="n">
        <f aca="false">[16]Bilanz_07!$H$24/1000</f>
        <v>1436.06</v>
      </c>
      <c r="S50" s="1796" t="n">
        <f aca="false">[16]Bilanz_08!$H$24/1000</f>
        <v>1527.566</v>
      </c>
      <c r="T50" s="1796" t="n">
        <f aca="false">[16]Bilanz_09!$H$24/1000</f>
        <v>1343.539</v>
      </c>
      <c r="U50" s="1797" t="n">
        <f aca="false">[16]Bilanz_10!$H$24/1000</f>
        <v>1463.304</v>
      </c>
      <c r="V50" s="1796" t="n">
        <f aca="false">[16]Bilanz_11!$H$24/1000</f>
        <v>1422.373</v>
      </c>
      <c r="W50" s="1797" t="n">
        <f aca="false">[16]Bilanz_12!$H$24/1000</f>
        <v>1413.482</v>
      </c>
      <c r="X50" s="1797" t="n">
        <f aca="false">[17]Bilanz_13!$H$24/1000</f>
        <v>1448.087</v>
      </c>
      <c r="Y50" s="1796" t="n">
        <f aca="false">[17]Bilanz_14!$H$24/1000</f>
        <v>1391.163</v>
      </c>
      <c r="Z50" s="1796" t="n">
        <f aca="false">[17]Bilanz_15!$H$24/1000</f>
        <v>1484.664</v>
      </c>
      <c r="AA50" s="1798"/>
      <c r="AB50" s="1798"/>
      <c r="AC50" s="1798"/>
      <c r="AD50" s="1798"/>
    </row>
    <row r="51" customFormat="false" ht="14.1" hidden="false" customHeight="true" outlineLevel="0" collapsed="false">
      <c r="A51" s="307" t="s">
        <v>748</v>
      </c>
      <c r="B51" s="1799" t="n">
        <v>33.84</v>
      </c>
      <c r="C51" s="1799" t="n">
        <v>55.44</v>
      </c>
      <c r="D51" s="1799" t="n">
        <v>43.2</v>
      </c>
      <c r="E51" s="1799" t="n">
        <v>62.28</v>
      </c>
      <c r="F51" s="1799" t="n">
        <v>58.32</v>
      </c>
      <c r="G51" s="1799" t="n">
        <v>74.88</v>
      </c>
      <c r="H51" s="1799" t="n">
        <v>110.16</v>
      </c>
      <c r="I51" s="1800" t="n">
        <f aca="false">[16]Bilanz_98!$H$24/1000</f>
        <v>93.06</v>
      </c>
      <c r="J51" s="1800" t="n">
        <f aca="false">[16]Bilanz_99!$H$24/1000</f>
        <v>149.721</v>
      </c>
      <c r="K51" s="1800" t="n">
        <f aca="false">[16]Bilanz_00!$H$24/1000</f>
        <v>155.309</v>
      </c>
      <c r="L51" s="1800" t="n">
        <f aca="false">[16]Bilanz_01!$H$24/1000</f>
        <v>181.712</v>
      </c>
      <c r="M51" s="1800" t="n">
        <f aca="false">[16]Bilanz_02!$I$24/1000</f>
        <v>166.329</v>
      </c>
      <c r="N51" s="1800" t="n">
        <f aca="false">[16]Bilanz_03!$I$24/1000</f>
        <v>156.887</v>
      </c>
      <c r="O51" s="1800" t="n">
        <f aca="false">[16]Bilanz_04!$I$24/1000</f>
        <v>136.122</v>
      </c>
      <c r="P51" s="1800" t="n">
        <f aca="false">[16]Bilanz_05!$I$24/1000</f>
        <v>161.701</v>
      </c>
      <c r="Q51" s="1800" t="n">
        <f aca="false">[16]Bilanz_06!$I$24/1000</f>
        <v>149.637</v>
      </c>
      <c r="R51" s="1800" t="n">
        <f aca="false">[16]Bilanz_07!$I$24/1000</f>
        <v>109.134</v>
      </c>
      <c r="S51" s="1800" t="n">
        <f aca="false">[16]Bilanz_08!$I$24/1000</f>
        <v>150.786</v>
      </c>
      <c r="T51" s="1800" t="n">
        <f aca="false">[16]Bilanz_09!$I$24/1000</f>
        <v>182.429</v>
      </c>
      <c r="U51" s="1799" t="n">
        <f aca="false">[16]Bilanz_10!$I$24/1000</f>
        <v>157.499</v>
      </c>
      <c r="V51" s="1800" t="n">
        <f aca="false">[16]Bilanz_11!$I$24/1000</f>
        <v>130.781</v>
      </c>
      <c r="W51" s="1799" t="n">
        <f aca="false">[16]Bilanz_12!$I$24/1000</f>
        <v>169.086</v>
      </c>
      <c r="X51" s="1799" t="n">
        <f aca="false">[17]Bilanz_13!$I$24/1000</f>
        <v>218.503</v>
      </c>
      <c r="Y51" s="1800" t="n">
        <f aca="false">[17]Bilanz_14!$I$24/1000</f>
        <v>151.655</v>
      </c>
      <c r="Z51" s="1800" t="n">
        <f aca="false">[17]Bilanz_15!$I$24/1000</f>
        <v>104.766</v>
      </c>
      <c r="AA51" s="1801"/>
      <c r="AB51" s="1801"/>
      <c r="AC51" s="1801"/>
      <c r="AD51" s="1801"/>
    </row>
    <row r="52" customFormat="false" ht="15.75" hidden="false" customHeight="false" outlineLevel="0" collapsed="false">
      <c r="A52" s="427" t="s">
        <v>770</v>
      </c>
      <c r="K52" s="239"/>
      <c r="L52" s="239"/>
      <c r="AA52" s="1809" t="n">
        <f aca="false">AA13</f>
        <v>4156.376</v>
      </c>
      <c r="AB52" s="1809" t="n">
        <f aca="false">AB13</f>
        <v>4059.46</v>
      </c>
      <c r="AC52" s="1809" t="n">
        <f aca="false">AC13</f>
        <v>4453.504</v>
      </c>
      <c r="AD52" s="1809" t="n">
        <f aca="false">AD13</f>
        <v>5712.883</v>
      </c>
    </row>
    <row r="53" customFormat="false" ht="15.75" hidden="false" customHeight="false" outlineLevel="0" collapsed="false">
      <c r="K53" s="239"/>
      <c r="L53" s="239"/>
    </row>
    <row r="54" customFormat="false" ht="15.75" hidden="false" customHeight="false" outlineLevel="0" collapsed="false">
      <c r="K54" s="239"/>
      <c r="L54" s="239"/>
    </row>
    <row r="55" customFormat="false" ht="15.75" hidden="false" customHeight="false" outlineLevel="0" collapsed="false">
      <c r="K55" s="239"/>
      <c r="L55" s="239"/>
    </row>
    <row r="56" customFormat="false" ht="15.75" hidden="false" customHeight="false" outlineLevel="0" collapsed="false">
      <c r="K56" s="239"/>
      <c r="L56" s="239"/>
    </row>
    <row r="57" customFormat="false" ht="15.75" hidden="false" customHeight="false" outlineLevel="0" collapsed="false">
      <c r="K57" s="239"/>
      <c r="L57" s="239"/>
    </row>
    <row r="58" customFormat="false" ht="15.75" hidden="false" customHeight="false" outlineLevel="0" collapsed="false">
      <c r="K58" s="239"/>
      <c r="L58" s="239"/>
    </row>
    <row r="59" customFormat="false" ht="15.75" hidden="false" customHeight="false" outlineLevel="0" collapsed="false">
      <c r="K59" s="239"/>
      <c r="L59" s="239"/>
    </row>
    <row r="60" customFormat="false" ht="15.75" hidden="false" customHeight="false" outlineLevel="0" collapsed="false">
      <c r="K60" s="239"/>
      <c r="L60" s="239"/>
    </row>
    <row r="61" customFormat="false" ht="15.75" hidden="false" customHeight="false" outlineLevel="0" collapsed="false">
      <c r="K61" s="239"/>
      <c r="L61" s="239"/>
    </row>
    <row r="62" customFormat="false" ht="15.75" hidden="false" customHeight="false" outlineLevel="0" collapsed="false">
      <c r="K62" s="239"/>
      <c r="L62" s="239"/>
    </row>
    <row r="63" customFormat="false" ht="15.75" hidden="false" customHeight="false" outlineLevel="0" collapsed="false">
      <c r="K63" s="239"/>
      <c r="L63" s="239"/>
    </row>
    <row r="64" customFormat="false" ht="15.75" hidden="false" customHeight="false" outlineLevel="0" collapsed="false">
      <c r="K64" s="239"/>
      <c r="L64" s="239"/>
    </row>
    <row r="65" customFormat="false" ht="15.75" hidden="false" customHeight="false" outlineLevel="0" collapsed="false">
      <c r="K65" s="239"/>
      <c r="L65" s="239"/>
    </row>
    <row r="66" customFormat="false" ht="15.75" hidden="false" customHeight="false" outlineLevel="0" collapsed="false">
      <c r="K66" s="239"/>
      <c r="L66" s="239"/>
    </row>
    <row r="67" customFormat="false" ht="15.75" hidden="false" customHeight="false" outlineLevel="0" collapsed="false">
      <c r="K67" s="239"/>
      <c r="L67" s="239"/>
    </row>
    <row r="68" customFormat="false" ht="15.75" hidden="false" customHeight="false" outlineLevel="0" collapsed="false">
      <c r="K68" s="239"/>
      <c r="L68" s="239"/>
    </row>
    <row r="69" customFormat="false" ht="15.75" hidden="false" customHeight="false" outlineLevel="0" collapsed="false">
      <c r="K69" s="239"/>
      <c r="L69" s="239"/>
    </row>
    <row r="70" customFormat="false" ht="15.75" hidden="false" customHeight="false" outlineLevel="0" collapsed="false">
      <c r="K70" s="239"/>
      <c r="L70" s="239"/>
    </row>
    <row r="71" customFormat="false" ht="15.75" hidden="false" customHeight="false" outlineLevel="0" collapsed="false">
      <c r="K71" s="239"/>
      <c r="L71" s="239"/>
    </row>
    <row r="72" customFormat="false" ht="15.75" hidden="false" customHeight="false" outlineLevel="0" collapsed="false">
      <c r="K72" s="239"/>
      <c r="L72" s="239"/>
    </row>
    <row r="73" customFormat="false" ht="15.75" hidden="false" customHeight="false" outlineLevel="0" collapsed="false">
      <c r="K73" s="239"/>
      <c r="L73" s="239"/>
    </row>
    <row r="74" customFormat="false" ht="15.75" hidden="false" customHeight="false" outlineLevel="0" collapsed="false">
      <c r="K74" s="239"/>
      <c r="L74" s="239"/>
    </row>
    <row r="75" customFormat="false" ht="15.75" hidden="false" customHeight="false" outlineLevel="0" collapsed="false">
      <c r="K75" s="239"/>
      <c r="L75" s="239"/>
    </row>
    <row r="76" customFormat="false" ht="15.75" hidden="false" customHeight="false" outlineLevel="0" collapsed="false">
      <c r="K76" s="239"/>
      <c r="L76" s="239"/>
    </row>
    <row r="77" customFormat="false" ht="15.75" hidden="false" customHeight="false" outlineLevel="0" collapsed="false">
      <c r="K77" s="239"/>
      <c r="L77" s="239"/>
    </row>
    <row r="78" customFormat="false" ht="15.75" hidden="false" customHeight="false" outlineLevel="0" collapsed="false">
      <c r="K78" s="239"/>
      <c r="L78" s="239"/>
    </row>
    <row r="79" customFormat="false" ht="15.75" hidden="false" customHeight="false" outlineLevel="0" collapsed="false">
      <c r="K79" s="239"/>
      <c r="L79" s="239"/>
    </row>
    <row r="80" customFormat="false" ht="15.75" hidden="false" customHeight="false" outlineLevel="0" collapsed="false">
      <c r="K80" s="239"/>
      <c r="L80" s="239"/>
    </row>
    <row r="81" customFormat="false" ht="15.75" hidden="false" customHeight="false" outlineLevel="0" collapsed="false">
      <c r="K81" s="239"/>
      <c r="L81" s="239"/>
    </row>
    <row r="82" customFormat="false" ht="15.75" hidden="false" customHeight="false" outlineLevel="0" collapsed="false">
      <c r="K82" s="239"/>
      <c r="L82" s="239"/>
    </row>
    <row r="83" customFormat="false" ht="15.75" hidden="false" customHeight="false" outlineLevel="0" collapsed="false">
      <c r="K83" s="239"/>
      <c r="L83" s="239"/>
    </row>
    <row r="84" customFormat="false" ht="15.75" hidden="false" customHeight="false" outlineLevel="0" collapsed="false">
      <c r="K84" s="239"/>
      <c r="L84" s="239"/>
    </row>
    <row r="85" customFormat="false" ht="15.75" hidden="false" customHeight="false" outlineLevel="0" collapsed="false">
      <c r="K85" s="239"/>
      <c r="L85" s="239"/>
    </row>
    <row r="86" customFormat="false" ht="15.75" hidden="false" customHeight="false" outlineLevel="0" collapsed="false">
      <c r="K86" s="239"/>
      <c r="L86" s="239"/>
    </row>
    <row r="87" customFormat="false" ht="15.75" hidden="false" customHeight="false" outlineLevel="0" collapsed="false">
      <c r="K87" s="239"/>
      <c r="L87" s="239"/>
    </row>
    <row r="88" customFormat="false" ht="15.75" hidden="false" customHeight="false" outlineLevel="0" collapsed="false">
      <c r="K88" s="239"/>
      <c r="L88" s="239"/>
    </row>
    <row r="89" customFormat="false" ht="15.75" hidden="false" customHeight="false" outlineLevel="0" collapsed="false">
      <c r="K89" s="239"/>
      <c r="L89" s="239"/>
    </row>
    <row r="90" customFormat="false" ht="15.75" hidden="false" customHeight="false" outlineLevel="0" collapsed="false">
      <c r="K90" s="239"/>
      <c r="L90" s="239"/>
    </row>
    <row r="91" customFormat="false" ht="15.75" hidden="false" customHeight="false" outlineLevel="0" collapsed="false">
      <c r="K91" s="239"/>
      <c r="L91" s="239"/>
    </row>
    <row r="92" customFormat="false" ht="15.75" hidden="false" customHeight="false" outlineLevel="0" collapsed="false">
      <c r="K92" s="239"/>
      <c r="L92" s="239"/>
    </row>
    <row r="93" customFormat="false" ht="15.75" hidden="false" customHeight="false" outlineLevel="0" collapsed="false">
      <c r="K93" s="239"/>
      <c r="L93" s="239"/>
    </row>
    <row r="94" customFormat="false" ht="15.75" hidden="false" customHeight="false" outlineLevel="0" collapsed="false">
      <c r="K94" s="239"/>
      <c r="L94" s="239"/>
    </row>
    <row r="95" customFormat="false" ht="15.75" hidden="false" customHeight="false" outlineLevel="0" collapsed="false">
      <c r="K95" s="239"/>
      <c r="L95" s="239"/>
    </row>
    <row r="96" customFormat="false" ht="15.75" hidden="false" customHeight="false" outlineLevel="0" collapsed="false">
      <c r="K96" s="239"/>
      <c r="L96" s="239"/>
    </row>
    <row r="97" customFormat="false" ht="15.75" hidden="false" customHeight="false" outlineLevel="0" collapsed="false">
      <c r="K97" s="239"/>
      <c r="L97" s="239"/>
    </row>
    <row r="98" customFormat="false" ht="15.75" hidden="false" customHeight="false" outlineLevel="0" collapsed="false">
      <c r="K98" s="239"/>
      <c r="L98" s="239"/>
    </row>
    <row r="99" customFormat="false" ht="15.75" hidden="false" customHeight="false" outlineLevel="0" collapsed="false">
      <c r="K99" s="239"/>
      <c r="L99" s="239"/>
    </row>
    <row r="100" customFormat="false" ht="15.75" hidden="false" customHeight="false" outlineLevel="0" collapsed="false">
      <c r="K100" s="239"/>
      <c r="L100" s="239"/>
    </row>
    <row r="101" customFormat="false" ht="15.75" hidden="false" customHeight="false" outlineLevel="0" collapsed="false">
      <c r="K101" s="239"/>
      <c r="L101" s="239"/>
    </row>
    <row r="102" customFormat="false" ht="15.75" hidden="false" customHeight="false" outlineLevel="0" collapsed="false">
      <c r="K102" s="239"/>
      <c r="L102" s="239"/>
    </row>
    <row r="103" customFormat="false" ht="15.75" hidden="false" customHeight="false" outlineLevel="0" collapsed="false">
      <c r="K103" s="239"/>
      <c r="L103" s="239"/>
    </row>
    <row r="104" customFormat="false" ht="15.75" hidden="false" customHeight="false" outlineLevel="0" collapsed="false">
      <c r="K104" s="239"/>
      <c r="L104" s="239"/>
    </row>
    <row r="105" customFormat="false" ht="15.75" hidden="false" customHeight="false" outlineLevel="0" collapsed="false">
      <c r="K105" s="239"/>
      <c r="L105" s="239"/>
    </row>
    <row r="106" customFormat="false" ht="15.75" hidden="false" customHeight="false" outlineLevel="0" collapsed="false">
      <c r="K106" s="239"/>
      <c r="L106" s="239"/>
    </row>
    <row r="107" customFormat="false" ht="15.75" hidden="false" customHeight="false" outlineLevel="0" collapsed="false">
      <c r="K107" s="239"/>
      <c r="L107" s="239"/>
    </row>
    <row r="108" customFormat="false" ht="15.75" hidden="false" customHeight="false" outlineLevel="0" collapsed="false">
      <c r="K108" s="239"/>
      <c r="L108" s="239"/>
    </row>
    <row r="109" customFormat="false" ht="15.75" hidden="false" customHeight="false" outlineLevel="0" collapsed="false">
      <c r="K109" s="239"/>
      <c r="L109" s="239"/>
    </row>
    <row r="110" customFormat="false" ht="15.75" hidden="false" customHeight="false" outlineLevel="0" collapsed="false">
      <c r="K110" s="239"/>
      <c r="L110" s="239"/>
    </row>
    <row r="111" customFormat="false" ht="15.75" hidden="false" customHeight="false" outlineLevel="0" collapsed="false">
      <c r="K111" s="239"/>
      <c r="L111" s="239"/>
    </row>
    <row r="112" customFormat="false" ht="15.75" hidden="false" customHeight="false" outlineLevel="0" collapsed="false">
      <c r="K112" s="239"/>
      <c r="L112" s="239"/>
    </row>
    <row r="113" customFormat="false" ht="15.75" hidden="false" customHeight="false" outlineLevel="0" collapsed="false">
      <c r="K113" s="239"/>
      <c r="L113" s="239"/>
    </row>
    <row r="114" customFormat="false" ht="15.75" hidden="false" customHeight="false" outlineLevel="0" collapsed="false">
      <c r="K114" s="239"/>
      <c r="L114" s="239"/>
    </row>
    <row r="115" customFormat="false" ht="15.75" hidden="false" customHeight="false" outlineLevel="0" collapsed="false">
      <c r="K115" s="239"/>
      <c r="L115" s="239"/>
    </row>
    <row r="116" customFormat="false" ht="15.75" hidden="false" customHeight="false" outlineLevel="0" collapsed="false">
      <c r="K116" s="239"/>
      <c r="L116" s="239"/>
    </row>
    <row r="117" customFormat="false" ht="15.75" hidden="false" customHeight="false" outlineLevel="0" collapsed="false">
      <c r="K117" s="239"/>
      <c r="L117" s="239"/>
    </row>
    <row r="118" customFormat="false" ht="15.75" hidden="false" customHeight="false" outlineLevel="0" collapsed="false">
      <c r="K118" s="239"/>
      <c r="L118" s="239"/>
    </row>
    <row r="119" customFormat="false" ht="15.75" hidden="false" customHeight="false" outlineLevel="0" collapsed="false">
      <c r="K119" s="239"/>
      <c r="L119" s="239"/>
    </row>
    <row r="120" customFormat="false" ht="15.75" hidden="false" customHeight="false" outlineLevel="0" collapsed="false">
      <c r="K120" s="239"/>
      <c r="L120" s="239"/>
    </row>
    <row r="121" customFormat="false" ht="15.75" hidden="false" customHeight="false" outlineLevel="0" collapsed="false">
      <c r="K121" s="239"/>
      <c r="L121" s="239"/>
    </row>
    <row r="122" customFormat="false" ht="15.75" hidden="false" customHeight="false" outlineLevel="0" collapsed="false">
      <c r="K122" s="239"/>
      <c r="L122" s="239"/>
    </row>
    <row r="123" customFormat="false" ht="15.75" hidden="false" customHeight="false" outlineLevel="0" collapsed="false">
      <c r="K123" s="239"/>
      <c r="L123" s="239"/>
    </row>
    <row r="124" customFormat="false" ht="15.75" hidden="false" customHeight="false" outlineLevel="0" collapsed="false">
      <c r="K124" s="239"/>
      <c r="L124" s="239"/>
    </row>
    <row r="125" customFormat="false" ht="15.75" hidden="false" customHeight="false" outlineLevel="0" collapsed="false">
      <c r="K125" s="239"/>
      <c r="L125" s="239"/>
    </row>
    <row r="126" customFormat="false" ht="15.75" hidden="false" customHeight="false" outlineLevel="0" collapsed="false">
      <c r="K126" s="239"/>
      <c r="L126" s="239"/>
    </row>
    <row r="127" customFormat="false" ht="15.75" hidden="false" customHeight="false" outlineLevel="0" collapsed="false">
      <c r="K127" s="239"/>
      <c r="L127" s="239"/>
    </row>
    <row r="128" customFormat="false" ht="15.75" hidden="false" customHeight="false" outlineLevel="0" collapsed="false">
      <c r="K128" s="239"/>
      <c r="L128" s="239"/>
    </row>
    <row r="129" customFormat="false" ht="15.75" hidden="false" customHeight="false" outlineLevel="0" collapsed="false">
      <c r="K129" s="239"/>
      <c r="L129" s="239"/>
    </row>
    <row r="130" customFormat="false" ht="15.75" hidden="false" customHeight="false" outlineLevel="0" collapsed="false">
      <c r="K130" s="239"/>
      <c r="L130" s="239"/>
    </row>
    <row r="131" customFormat="false" ht="15.75" hidden="false" customHeight="false" outlineLevel="0" collapsed="false">
      <c r="K131" s="239"/>
      <c r="L131" s="239"/>
    </row>
    <row r="132" customFormat="false" ht="15.75" hidden="false" customHeight="false" outlineLevel="0" collapsed="false">
      <c r="K132" s="239"/>
      <c r="L132" s="239"/>
    </row>
    <row r="133" customFormat="false" ht="15.75" hidden="false" customHeight="false" outlineLevel="0" collapsed="false">
      <c r="K133" s="239"/>
      <c r="L133" s="239"/>
    </row>
    <row r="134" customFormat="false" ht="15.75" hidden="false" customHeight="false" outlineLevel="0" collapsed="false">
      <c r="K134" s="239"/>
      <c r="L134" s="239"/>
    </row>
    <row r="135" customFormat="false" ht="15.75" hidden="false" customHeight="false" outlineLevel="0" collapsed="false">
      <c r="K135" s="239"/>
      <c r="L135" s="239"/>
    </row>
    <row r="136" customFormat="false" ht="15.75" hidden="false" customHeight="false" outlineLevel="0" collapsed="false">
      <c r="K136" s="239"/>
      <c r="L136" s="239"/>
    </row>
    <row r="137" customFormat="false" ht="15.75" hidden="false" customHeight="false" outlineLevel="0" collapsed="false">
      <c r="K137" s="239"/>
      <c r="L137" s="239"/>
    </row>
    <row r="138" customFormat="false" ht="15.75" hidden="false" customHeight="false" outlineLevel="0" collapsed="false">
      <c r="K138" s="239"/>
      <c r="L138" s="239"/>
    </row>
    <row r="139" customFormat="false" ht="15.75" hidden="false" customHeight="false" outlineLevel="0" collapsed="false">
      <c r="K139" s="239"/>
      <c r="L139" s="239"/>
    </row>
    <row r="140" customFormat="false" ht="15.75" hidden="false" customHeight="false" outlineLevel="0" collapsed="false">
      <c r="K140" s="239"/>
      <c r="L140" s="239"/>
    </row>
    <row r="141" customFormat="false" ht="15.75" hidden="false" customHeight="false" outlineLevel="0" collapsed="false">
      <c r="K141" s="239"/>
      <c r="L141" s="239"/>
    </row>
    <row r="142" customFormat="false" ht="15.75" hidden="false" customHeight="false" outlineLevel="0" collapsed="false">
      <c r="K142" s="239"/>
      <c r="L142" s="239"/>
    </row>
    <row r="143" customFormat="false" ht="15.75" hidden="false" customHeight="false" outlineLevel="0" collapsed="false">
      <c r="K143" s="239"/>
      <c r="L143" s="239"/>
    </row>
    <row r="144" customFormat="false" ht="15.75" hidden="false" customHeight="false" outlineLevel="0" collapsed="false">
      <c r="K144" s="239"/>
      <c r="L144" s="239"/>
    </row>
    <row r="145" customFormat="false" ht="15.75" hidden="false" customHeight="false" outlineLevel="0" collapsed="false">
      <c r="K145" s="239"/>
      <c r="L145" s="239"/>
    </row>
    <row r="146" customFormat="false" ht="15.75" hidden="false" customHeight="false" outlineLevel="0" collapsed="false">
      <c r="K146" s="239"/>
      <c r="L146" s="239"/>
    </row>
    <row r="147" customFormat="false" ht="15.75" hidden="false" customHeight="false" outlineLevel="0" collapsed="false">
      <c r="K147" s="239"/>
      <c r="L147" s="239"/>
    </row>
    <row r="148" customFormat="false" ht="15.75" hidden="false" customHeight="false" outlineLevel="0" collapsed="false">
      <c r="K148" s="239"/>
      <c r="L148" s="239"/>
    </row>
    <row r="149" customFormat="false" ht="15.75" hidden="false" customHeight="false" outlineLevel="0" collapsed="false">
      <c r="K149" s="239"/>
      <c r="L149" s="239"/>
    </row>
    <row r="150" customFormat="false" ht="15.75" hidden="false" customHeight="false" outlineLevel="0" collapsed="false">
      <c r="K150" s="239"/>
      <c r="L150" s="239"/>
    </row>
    <row r="151" customFormat="false" ht="15.75" hidden="false" customHeight="false" outlineLevel="0" collapsed="false">
      <c r="K151" s="239"/>
      <c r="L151" s="239"/>
    </row>
    <row r="152" customFormat="false" ht="15.75" hidden="false" customHeight="false" outlineLevel="0" collapsed="false">
      <c r="K152" s="239"/>
      <c r="L152" s="239"/>
    </row>
    <row r="153" customFormat="false" ht="15.75" hidden="false" customHeight="false" outlineLevel="0" collapsed="false">
      <c r="K153" s="239"/>
      <c r="L153" s="239"/>
    </row>
    <row r="154" customFormat="false" ht="15.75" hidden="false" customHeight="false" outlineLevel="0" collapsed="false">
      <c r="K154" s="239"/>
      <c r="L154" s="239"/>
    </row>
    <row r="155" customFormat="false" ht="15.75" hidden="false" customHeight="false" outlineLevel="0" collapsed="false">
      <c r="K155" s="239"/>
      <c r="L155" s="239"/>
    </row>
    <row r="156" customFormat="false" ht="15.75" hidden="false" customHeight="false" outlineLevel="0" collapsed="false">
      <c r="K156" s="239"/>
      <c r="L156" s="239"/>
    </row>
    <row r="157" customFormat="false" ht="15.75" hidden="false" customHeight="false" outlineLevel="0" collapsed="false">
      <c r="K157" s="239"/>
      <c r="L157" s="239"/>
    </row>
    <row r="158" customFormat="false" ht="15.75" hidden="false" customHeight="false" outlineLevel="0" collapsed="false">
      <c r="K158" s="239"/>
      <c r="L158" s="239"/>
    </row>
    <row r="159" customFormat="false" ht="15.75" hidden="false" customHeight="false" outlineLevel="0" collapsed="false">
      <c r="K159" s="239"/>
      <c r="L159" s="239"/>
    </row>
    <row r="160" customFormat="false" ht="15.75" hidden="false" customHeight="false" outlineLevel="0" collapsed="false">
      <c r="K160" s="239"/>
      <c r="L160" s="239"/>
    </row>
    <row r="161" customFormat="false" ht="15.75" hidden="false" customHeight="false" outlineLevel="0" collapsed="false">
      <c r="K161" s="239"/>
      <c r="L161" s="239"/>
    </row>
    <row r="162" customFormat="false" ht="15.75" hidden="false" customHeight="false" outlineLevel="0" collapsed="false">
      <c r="K162" s="239"/>
      <c r="L162" s="239"/>
    </row>
    <row r="163" customFormat="false" ht="15.75" hidden="false" customHeight="false" outlineLevel="0" collapsed="false">
      <c r="K163" s="239"/>
      <c r="L163" s="239"/>
    </row>
    <row r="164" customFormat="false" ht="15.75" hidden="false" customHeight="false" outlineLevel="0" collapsed="false">
      <c r="K164" s="239"/>
      <c r="L164" s="239"/>
    </row>
    <row r="165" customFormat="false" ht="15.75" hidden="false" customHeight="false" outlineLevel="0" collapsed="false">
      <c r="K165" s="239"/>
      <c r="L165" s="239"/>
    </row>
    <row r="166" customFormat="false" ht="15.75" hidden="false" customHeight="false" outlineLevel="0" collapsed="false">
      <c r="K166" s="239"/>
      <c r="L166" s="239"/>
    </row>
    <row r="167" customFormat="false" ht="15.75" hidden="false" customHeight="false" outlineLevel="0" collapsed="false">
      <c r="K167" s="239"/>
      <c r="L167" s="239"/>
    </row>
    <row r="168" customFormat="false" ht="15.75" hidden="false" customHeight="false" outlineLevel="0" collapsed="false">
      <c r="K168" s="239"/>
      <c r="L168" s="239"/>
    </row>
    <row r="169" customFormat="false" ht="15.75" hidden="false" customHeight="false" outlineLevel="0" collapsed="false">
      <c r="K169" s="239"/>
      <c r="L169" s="239"/>
    </row>
    <row r="170" customFormat="false" ht="15.75" hidden="false" customHeight="false" outlineLevel="0" collapsed="false">
      <c r="K170" s="239"/>
      <c r="L170" s="239"/>
    </row>
    <row r="171" customFormat="false" ht="15.75" hidden="false" customHeight="false" outlineLevel="0" collapsed="false">
      <c r="K171" s="239"/>
      <c r="L171" s="239"/>
    </row>
    <row r="172" customFormat="false" ht="15.75" hidden="false" customHeight="false" outlineLevel="0" collapsed="false">
      <c r="K172" s="239"/>
      <c r="L172" s="239"/>
    </row>
    <row r="173" customFormat="false" ht="15.75" hidden="false" customHeight="false" outlineLevel="0" collapsed="false">
      <c r="K173" s="239"/>
      <c r="L173" s="239"/>
    </row>
    <row r="174" customFormat="false" ht="15.75" hidden="false" customHeight="false" outlineLevel="0" collapsed="false">
      <c r="K174" s="239"/>
      <c r="L174" s="239"/>
    </row>
    <row r="175" customFormat="false" ht="15.75" hidden="false" customHeight="false" outlineLevel="0" collapsed="false">
      <c r="K175" s="239"/>
      <c r="L175" s="239"/>
    </row>
    <row r="176" customFormat="false" ht="15.75" hidden="false" customHeight="false" outlineLevel="0" collapsed="false">
      <c r="K176" s="239"/>
      <c r="L176" s="239"/>
    </row>
    <row r="177" customFormat="false" ht="15.75" hidden="false" customHeight="false" outlineLevel="0" collapsed="false">
      <c r="K177" s="239"/>
      <c r="L177" s="239"/>
    </row>
    <row r="178" customFormat="false" ht="15.75" hidden="false" customHeight="false" outlineLevel="0" collapsed="false">
      <c r="K178" s="239"/>
      <c r="L178" s="239"/>
    </row>
    <row r="179" customFormat="false" ht="15.75" hidden="false" customHeight="false" outlineLevel="0" collapsed="false">
      <c r="K179" s="239"/>
      <c r="L179" s="239"/>
    </row>
    <row r="180" customFormat="false" ht="15.75" hidden="false" customHeight="false" outlineLevel="0" collapsed="false">
      <c r="K180" s="239"/>
      <c r="L180" s="239"/>
    </row>
    <row r="181" customFormat="false" ht="15.75" hidden="false" customHeight="false" outlineLevel="0" collapsed="false">
      <c r="K181" s="239"/>
      <c r="L181" s="239"/>
    </row>
    <row r="182" customFormat="false" ht="15.75" hidden="false" customHeight="false" outlineLevel="0" collapsed="false">
      <c r="K182" s="239"/>
      <c r="L182" s="239"/>
    </row>
    <row r="183" customFormat="false" ht="15.75" hidden="false" customHeight="false" outlineLevel="0" collapsed="false">
      <c r="K183" s="239"/>
      <c r="L183" s="239"/>
    </row>
    <row r="184" customFormat="false" ht="15.75" hidden="false" customHeight="false" outlineLevel="0" collapsed="false">
      <c r="K184" s="239"/>
      <c r="L184" s="239"/>
    </row>
    <row r="185" customFormat="false" ht="15.75" hidden="false" customHeight="false" outlineLevel="0" collapsed="false">
      <c r="K185" s="239"/>
      <c r="L185" s="239"/>
    </row>
    <row r="186" customFormat="false" ht="15.75" hidden="false" customHeight="false" outlineLevel="0" collapsed="false">
      <c r="K186" s="239"/>
      <c r="L186" s="239"/>
    </row>
    <row r="187" customFormat="false" ht="15.75" hidden="false" customHeight="false" outlineLevel="0" collapsed="false">
      <c r="K187" s="239"/>
      <c r="L187" s="239"/>
    </row>
    <row r="188" customFormat="false" ht="15.75" hidden="false" customHeight="false" outlineLevel="0" collapsed="false">
      <c r="K188" s="239"/>
      <c r="L188" s="239"/>
    </row>
    <row r="189" customFormat="false" ht="15.75" hidden="false" customHeight="false" outlineLevel="0" collapsed="false">
      <c r="K189" s="239"/>
      <c r="L189" s="239"/>
    </row>
    <row r="190" customFormat="false" ht="15.75" hidden="false" customHeight="false" outlineLevel="0" collapsed="false">
      <c r="K190" s="239"/>
      <c r="L190" s="239"/>
    </row>
    <row r="191" customFormat="false" ht="15.75" hidden="false" customHeight="false" outlineLevel="0" collapsed="false">
      <c r="K191" s="239"/>
      <c r="L191" s="239"/>
    </row>
    <row r="192" customFormat="false" ht="15.75" hidden="false" customHeight="false" outlineLevel="0" collapsed="false">
      <c r="K192" s="239"/>
      <c r="L192" s="239"/>
    </row>
    <row r="193" customFormat="false" ht="15.75" hidden="false" customHeight="false" outlineLevel="0" collapsed="false">
      <c r="K193" s="239"/>
      <c r="L193" s="239"/>
    </row>
    <row r="194" customFormat="false" ht="15.75" hidden="false" customHeight="false" outlineLevel="0" collapsed="false">
      <c r="K194" s="239"/>
      <c r="L194" s="239"/>
    </row>
    <row r="195" customFormat="false" ht="15.75" hidden="false" customHeight="false" outlineLevel="0" collapsed="false">
      <c r="K195" s="239"/>
      <c r="L195" s="239"/>
    </row>
    <row r="196" customFormat="false" ht="15.75" hidden="false" customHeight="false" outlineLevel="0" collapsed="false">
      <c r="K196" s="239"/>
      <c r="L196" s="239"/>
    </row>
    <row r="197" customFormat="false" ht="15.75" hidden="false" customHeight="false" outlineLevel="0" collapsed="false">
      <c r="K197" s="239"/>
      <c r="L197" s="239"/>
    </row>
    <row r="198" customFormat="false" ht="15.75" hidden="false" customHeight="false" outlineLevel="0" collapsed="false">
      <c r="K198" s="239"/>
      <c r="L198" s="239"/>
    </row>
    <row r="199" customFormat="false" ht="15.75" hidden="false" customHeight="false" outlineLevel="0" collapsed="false">
      <c r="K199" s="239"/>
      <c r="L199" s="239"/>
    </row>
    <row r="200" customFormat="false" ht="15.75" hidden="false" customHeight="false" outlineLevel="0" collapsed="false">
      <c r="K200" s="239"/>
      <c r="L200" s="239"/>
    </row>
    <row r="201" customFormat="false" ht="15.75" hidden="false" customHeight="false" outlineLevel="0" collapsed="false">
      <c r="K201" s="239"/>
      <c r="L201" s="239"/>
    </row>
    <row r="202" customFormat="false" ht="15.75" hidden="false" customHeight="false" outlineLevel="0" collapsed="false">
      <c r="K202" s="239"/>
      <c r="L202" s="239"/>
    </row>
    <row r="203" customFormat="false" ht="15.75" hidden="false" customHeight="false" outlineLevel="0" collapsed="false">
      <c r="K203" s="239"/>
      <c r="L203" s="239"/>
    </row>
    <row r="204" customFormat="false" ht="15.75" hidden="false" customHeight="false" outlineLevel="0" collapsed="false">
      <c r="K204" s="239"/>
      <c r="L204" s="239"/>
    </row>
    <row r="205" customFormat="false" ht="15.75" hidden="false" customHeight="false" outlineLevel="0" collapsed="false">
      <c r="K205" s="239"/>
      <c r="L205" s="239"/>
    </row>
    <row r="206" customFormat="false" ht="15.75" hidden="false" customHeight="false" outlineLevel="0" collapsed="false">
      <c r="K206" s="239"/>
      <c r="L206" s="239"/>
    </row>
    <row r="207" customFormat="false" ht="15.75" hidden="false" customHeight="false" outlineLevel="0" collapsed="false">
      <c r="K207" s="239"/>
      <c r="L207" s="239"/>
    </row>
    <row r="208" customFormat="false" ht="15.75" hidden="false" customHeight="false" outlineLevel="0" collapsed="false">
      <c r="K208" s="239"/>
      <c r="L208" s="239"/>
    </row>
    <row r="209" customFormat="false" ht="15.75" hidden="false" customHeight="false" outlineLevel="0" collapsed="false">
      <c r="K209" s="239"/>
      <c r="L209" s="239"/>
    </row>
    <row r="210" customFormat="false" ht="15.75" hidden="false" customHeight="false" outlineLevel="0" collapsed="false">
      <c r="K210" s="239"/>
      <c r="L210" s="239"/>
    </row>
    <row r="211" customFormat="false" ht="15.75" hidden="false" customHeight="false" outlineLevel="0" collapsed="false">
      <c r="K211" s="239"/>
      <c r="L211" s="239"/>
    </row>
    <row r="212" customFormat="false" ht="15.75" hidden="false" customHeight="false" outlineLevel="0" collapsed="false">
      <c r="K212" s="239"/>
      <c r="L212" s="239"/>
    </row>
    <row r="213" customFormat="false" ht="15.75" hidden="false" customHeight="false" outlineLevel="0" collapsed="false">
      <c r="K213" s="239"/>
      <c r="L213" s="239"/>
    </row>
    <row r="214" customFormat="false" ht="15.75" hidden="false" customHeight="false" outlineLevel="0" collapsed="false">
      <c r="K214" s="239"/>
      <c r="L214" s="239"/>
    </row>
    <row r="215" customFormat="false" ht="15.75" hidden="false" customHeight="false" outlineLevel="0" collapsed="false">
      <c r="K215" s="239"/>
      <c r="L215" s="239"/>
    </row>
    <row r="216" customFormat="false" ht="15.75" hidden="false" customHeight="false" outlineLevel="0" collapsed="false">
      <c r="K216" s="239"/>
      <c r="L216" s="239"/>
    </row>
    <row r="217" customFormat="false" ht="15.75" hidden="false" customHeight="false" outlineLevel="0" collapsed="false">
      <c r="K217" s="239"/>
      <c r="L217" s="239"/>
    </row>
    <row r="218" customFormat="false" ht="15.75" hidden="false" customHeight="false" outlineLevel="0" collapsed="false">
      <c r="K218" s="239"/>
      <c r="L218" s="239"/>
    </row>
    <row r="219" customFormat="false" ht="15.75" hidden="false" customHeight="false" outlineLevel="0" collapsed="false">
      <c r="K219" s="239"/>
      <c r="L219" s="239"/>
    </row>
    <row r="220" customFormat="false" ht="15.75" hidden="false" customHeight="false" outlineLevel="0" collapsed="false">
      <c r="K220" s="239"/>
      <c r="L220" s="239"/>
    </row>
    <row r="221" customFormat="false" ht="15.75" hidden="false" customHeight="false" outlineLevel="0" collapsed="false">
      <c r="K221" s="239"/>
      <c r="L221" s="239"/>
    </row>
    <row r="222" customFormat="false" ht="15.75" hidden="false" customHeight="false" outlineLevel="0" collapsed="false">
      <c r="K222" s="239"/>
      <c r="L222" s="239"/>
    </row>
    <row r="223" customFormat="false" ht="15.75" hidden="false" customHeight="false" outlineLevel="0" collapsed="false">
      <c r="K223" s="239"/>
      <c r="L223" s="239"/>
    </row>
    <row r="224" customFormat="false" ht="15.75" hidden="false" customHeight="false" outlineLevel="0" collapsed="false">
      <c r="K224" s="239"/>
      <c r="L224" s="239"/>
    </row>
    <row r="225" customFormat="false" ht="15.75" hidden="false" customHeight="false" outlineLevel="0" collapsed="false">
      <c r="K225" s="239"/>
      <c r="L225" s="239"/>
    </row>
    <row r="226" customFormat="false" ht="15.75" hidden="false" customHeight="false" outlineLevel="0" collapsed="false">
      <c r="K226" s="239"/>
      <c r="L226" s="239"/>
    </row>
    <row r="227" customFormat="false" ht="15.75" hidden="false" customHeight="false" outlineLevel="0" collapsed="false">
      <c r="K227" s="239"/>
      <c r="L227" s="239"/>
    </row>
    <row r="228" customFormat="false" ht="15.75" hidden="false" customHeight="false" outlineLevel="0" collapsed="false">
      <c r="K228" s="239"/>
      <c r="L228" s="239"/>
    </row>
    <row r="229" customFormat="false" ht="15.75" hidden="false" customHeight="false" outlineLevel="0" collapsed="false">
      <c r="K229" s="239"/>
      <c r="L229" s="239"/>
    </row>
    <row r="230" customFormat="false" ht="15.75" hidden="false" customHeight="false" outlineLevel="0" collapsed="false">
      <c r="K230" s="239"/>
      <c r="L230" s="239"/>
    </row>
    <row r="231" customFormat="false" ht="15.75" hidden="false" customHeight="false" outlineLevel="0" collapsed="false">
      <c r="K231" s="239"/>
      <c r="L231" s="239"/>
    </row>
    <row r="232" customFormat="false" ht="15.75" hidden="false" customHeight="false" outlineLevel="0" collapsed="false">
      <c r="K232" s="239"/>
      <c r="L232" s="239"/>
    </row>
    <row r="233" customFormat="false" ht="15.75" hidden="false" customHeight="false" outlineLevel="0" collapsed="false">
      <c r="K233" s="239"/>
      <c r="L233" s="239"/>
    </row>
    <row r="234" customFormat="false" ht="15.75" hidden="false" customHeight="false" outlineLevel="0" collapsed="false">
      <c r="K234" s="239"/>
      <c r="L234" s="239"/>
    </row>
    <row r="235" customFormat="false" ht="15.75" hidden="false" customHeight="false" outlineLevel="0" collapsed="false">
      <c r="K235" s="239"/>
      <c r="L235" s="239"/>
    </row>
    <row r="236" customFormat="false" ht="15.75" hidden="false" customHeight="false" outlineLevel="0" collapsed="false">
      <c r="K236" s="239"/>
      <c r="L236" s="239"/>
    </row>
    <row r="237" customFormat="false" ht="15.75" hidden="false" customHeight="false" outlineLevel="0" collapsed="false">
      <c r="K237" s="239"/>
      <c r="L237" s="239"/>
    </row>
    <row r="238" customFormat="false" ht="15.75" hidden="false" customHeight="false" outlineLevel="0" collapsed="false">
      <c r="K238" s="239"/>
      <c r="L238" s="239"/>
    </row>
    <row r="239" customFormat="false" ht="15.75" hidden="false" customHeight="false" outlineLevel="0" collapsed="false">
      <c r="K239" s="239"/>
      <c r="L239" s="239"/>
    </row>
    <row r="240" customFormat="false" ht="15.75" hidden="false" customHeight="false" outlineLevel="0" collapsed="false">
      <c r="K240" s="239"/>
      <c r="L240" s="239"/>
    </row>
    <row r="241" customFormat="false" ht="15.75" hidden="false" customHeight="false" outlineLevel="0" collapsed="false">
      <c r="K241" s="239"/>
      <c r="L241" s="239"/>
    </row>
    <row r="242" customFormat="false" ht="15.75" hidden="false" customHeight="false" outlineLevel="0" collapsed="false">
      <c r="K242" s="239"/>
      <c r="L242" s="239"/>
    </row>
    <row r="243" customFormat="false" ht="15.75" hidden="false" customHeight="false" outlineLevel="0" collapsed="false">
      <c r="K243" s="239"/>
      <c r="L243" s="239"/>
    </row>
    <row r="244" customFormat="false" ht="15.75" hidden="false" customHeight="false" outlineLevel="0" collapsed="false">
      <c r="K244" s="239"/>
      <c r="L244" s="239"/>
    </row>
    <row r="245" customFormat="false" ht="15.75" hidden="false" customHeight="false" outlineLevel="0" collapsed="false">
      <c r="K245" s="239"/>
      <c r="L245" s="239"/>
    </row>
    <row r="246" customFormat="false" ht="15.75" hidden="false" customHeight="false" outlineLevel="0" collapsed="false">
      <c r="K246" s="239"/>
      <c r="L246" s="239"/>
    </row>
    <row r="247" customFormat="false" ht="15.75" hidden="false" customHeight="false" outlineLevel="0" collapsed="false">
      <c r="K247" s="239"/>
      <c r="L247" s="239"/>
    </row>
    <row r="248" customFormat="false" ht="15.75" hidden="false" customHeight="false" outlineLevel="0" collapsed="false">
      <c r="K248" s="239"/>
      <c r="L248" s="239"/>
    </row>
    <row r="249" customFormat="false" ht="15.75" hidden="false" customHeight="false" outlineLevel="0" collapsed="false">
      <c r="K249" s="239"/>
      <c r="L249" s="239"/>
    </row>
    <row r="250" customFormat="false" ht="15.75" hidden="false" customHeight="false" outlineLevel="0" collapsed="false">
      <c r="K250" s="239"/>
      <c r="L250" s="239"/>
    </row>
    <row r="251" customFormat="false" ht="15.75" hidden="false" customHeight="false" outlineLevel="0" collapsed="false">
      <c r="K251" s="239"/>
      <c r="L251" s="239"/>
    </row>
    <row r="252" customFormat="false" ht="15.75" hidden="false" customHeight="false" outlineLevel="0" collapsed="false">
      <c r="K252" s="239"/>
      <c r="L252" s="239"/>
    </row>
    <row r="253" customFormat="false" ht="15.75" hidden="false" customHeight="false" outlineLevel="0" collapsed="false">
      <c r="K253" s="239"/>
      <c r="L253" s="239"/>
    </row>
    <row r="254" customFormat="false" ht="15.75" hidden="false" customHeight="false" outlineLevel="0" collapsed="false">
      <c r="K254" s="239"/>
      <c r="L254" s="239"/>
    </row>
    <row r="255" customFormat="false" ht="15.75" hidden="false" customHeight="false" outlineLevel="0" collapsed="false">
      <c r="K255" s="239"/>
      <c r="L255" s="239"/>
    </row>
    <row r="256" customFormat="false" ht="15.75" hidden="false" customHeight="false" outlineLevel="0" collapsed="false">
      <c r="K256" s="239"/>
      <c r="L256" s="239"/>
    </row>
    <row r="257" customFormat="false" ht="15.75" hidden="false" customHeight="false" outlineLevel="0" collapsed="false">
      <c r="K257" s="239"/>
      <c r="L257" s="239"/>
    </row>
    <row r="258" customFormat="false" ht="15.75" hidden="false" customHeight="false" outlineLevel="0" collapsed="false">
      <c r="K258" s="239"/>
      <c r="L258" s="239"/>
    </row>
    <row r="259" customFormat="false" ht="15.75" hidden="false" customHeight="false" outlineLevel="0" collapsed="false">
      <c r="K259" s="239"/>
      <c r="L259" s="239"/>
    </row>
    <row r="260" customFormat="false" ht="15.75" hidden="false" customHeight="false" outlineLevel="0" collapsed="false">
      <c r="K260" s="239"/>
      <c r="L260" s="239"/>
    </row>
    <row r="261" customFormat="false" ht="15.75" hidden="false" customHeight="false" outlineLevel="0" collapsed="false">
      <c r="K261" s="239"/>
      <c r="L261" s="239"/>
    </row>
    <row r="262" customFormat="false" ht="15.75" hidden="false" customHeight="false" outlineLevel="0" collapsed="false">
      <c r="K262" s="239"/>
      <c r="L262" s="239"/>
    </row>
    <row r="263" customFormat="false" ht="15.75" hidden="false" customHeight="false" outlineLevel="0" collapsed="false">
      <c r="K263" s="239"/>
      <c r="L263" s="239"/>
    </row>
    <row r="264" customFormat="false" ht="15.75" hidden="false" customHeight="false" outlineLevel="0" collapsed="false">
      <c r="K264" s="239"/>
      <c r="L264" s="239"/>
    </row>
    <row r="265" customFormat="false" ht="15.75" hidden="false" customHeight="false" outlineLevel="0" collapsed="false">
      <c r="K265" s="239"/>
      <c r="L265" s="239"/>
    </row>
    <row r="266" customFormat="false" ht="15.75" hidden="false" customHeight="false" outlineLevel="0" collapsed="false">
      <c r="K266" s="239"/>
      <c r="L266" s="239"/>
    </row>
    <row r="267" customFormat="false" ht="15.75" hidden="false" customHeight="false" outlineLevel="0" collapsed="false">
      <c r="K267" s="239"/>
      <c r="L267" s="239"/>
    </row>
    <row r="268" customFormat="false" ht="15.75" hidden="false" customHeight="false" outlineLevel="0" collapsed="false">
      <c r="K268" s="239"/>
      <c r="L268" s="239"/>
    </row>
    <row r="269" customFormat="false" ht="15.75" hidden="false" customHeight="false" outlineLevel="0" collapsed="false">
      <c r="K269" s="239"/>
      <c r="L269" s="239"/>
    </row>
    <row r="270" customFormat="false" ht="15.75" hidden="false" customHeight="false" outlineLevel="0" collapsed="false">
      <c r="K270" s="239"/>
      <c r="L270" s="239"/>
    </row>
    <row r="271" customFormat="false" ht="15.75" hidden="false" customHeight="false" outlineLevel="0" collapsed="false">
      <c r="K271" s="239"/>
      <c r="L271" s="239"/>
    </row>
    <row r="272" customFormat="false" ht="15.75" hidden="false" customHeight="false" outlineLevel="0" collapsed="false">
      <c r="K272" s="239"/>
      <c r="L272" s="239"/>
    </row>
    <row r="273" customFormat="false" ht="15.75" hidden="false" customHeight="false" outlineLevel="0" collapsed="false">
      <c r="K273" s="239"/>
      <c r="L273" s="239"/>
    </row>
    <row r="274" customFormat="false" ht="15.75" hidden="false" customHeight="false" outlineLevel="0" collapsed="false">
      <c r="K274" s="239"/>
      <c r="L274" s="239"/>
    </row>
    <row r="275" customFormat="false" ht="15.75" hidden="false" customHeight="false" outlineLevel="0" collapsed="false">
      <c r="K275" s="239"/>
      <c r="L275" s="239"/>
    </row>
    <row r="276" customFormat="false" ht="15.75" hidden="false" customHeight="false" outlineLevel="0" collapsed="false">
      <c r="K276" s="239"/>
      <c r="L276" s="239"/>
    </row>
    <row r="277" customFormat="false" ht="15.75" hidden="false" customHeight="false" outlineLevel="0" collapsed="false">
      <c r="K277" s="239"/>
      <c r="L277" s="239"/>
    </row>
    <row r="278" customFormat="false" ht="15.75" hidden="false" customHeight="false" outlineLevel="0" collapsed="false">
      <c r="K278" s="239"/>
      <c r="L278" s="239"/>
    </row>
    <row r="279" customFormat="false" ht="15.75" hidden="false" customHeight="false" outlineLevel="0" collapsed="false">
      <c r="K279" s="239"/>
      <c r="L279" s="239"/>
    </row>
    <row r="280" customFormat="false" ht="15.75" hidden="false" customHeight="false" outlineLevel="0" collapsed="false">
      <c r="K280" s="239"/>
      <c r="L280" s="239"/>
    </row>
    <row r="281" customFormat="false" ht="15.75" hidden="false" customHeight="false" outlineLevel="0" collapsed="false">
      <c r="K281" s="239"/>
      <c r="L281" s="239"/>
    </row>
    <row r="282" customFormat="false" ht="15.75" hidden="false" customHeight="false" outlineLevel="0" collapsed="false">
      <c r="K282" s="239"/>
      <c r="L282" s="239"/>
    </row>
    <row r="283" customFormat="false" ht="15.75" hidden="false" customHeight="false" outlineLevel="0" collapsed="false">
      <c r="K283" s="239"/>
      <c r="L283" s="239"/>
    </row>
    <row r="284" customFormat="false" ht="15.75" hidden="false" customHeight="false" outlineLevel="0" collapsed="false">
      <c r="K284" s="239"/>
      <c r="L284" s="239"/>
    </row>
    <row r="285" customFormat="false" ht="15.75" hidden="false" customHeight="false" outlineLevel="0" collapsed="false">
      <c r="K285" s="239"/>
      <c r="L285" s="239"/>
    </row>
    <row r="286" customFormat="false" ht="15.75" hidden="false" customHeight="false" outlineLevel="0" collapsed="false">
      <c r="K286" s="239"/>
      <c r="L286" s="239"/>
    </row>
    <row r="287" customFormat="false" ht="15.75" hidden="false" customHeight="false" outlineLevel="0" collapsed="false">
      <c r="K287" s="239"/>
      <c r="L287" s="239"/>
    </row>
    <row r="288" customFormat="false" ht="15.75" hidden="false" customHeight="false" outlineLevel="0" collapsed="false">
      <c r="K288" s="239"/>
      <c r="L288" s="239"/>
    </row>
    <row r="289" customFormat="false" ht="15.75" hidden="false" customHeight="false" outlineLevel="0" collapsed="false">
      <c r="K289" s="239"/>
      <c r="L289" s="239"/>
    </row>
    <row r="290" customFormat="false" ht="15.75" hidden="false" customHeight="false" outlineLevel="0" collapsed="false">
      <c r="K290" s="239"/>
      <c r="L290" s="239"/>
    </row>
    <row r="291" customFormat="false" ht="15.75" hidden="false" customHeight="false" outlineLevel="0" collapsed="false">
      <c r="K291" s="239"/>
      <c r="L291" s="239"/>
    </row>
    <row r="292" customFormat="false" ht="15.75" hidden="false" customHeight="false" outlineLevel="0" collapsed="false">
      <c r="K292" s="239"/>
      <c r="L292" s="239"/>
    </row>
    <row r="293" customFormat="false" ht="15.75" hidden="false" customHeight="false" outlineLevel="0" collapsed="false">
      <c r="K293" s="239"/>
      <c r="L293" s="239"/>
    </row>
    <row r="294" customFormat="false" ht="15.75" hidden="false" customHeight="false" outlineLevel="0" collapsed="false">
      <c r="K294" s="239"/>
      <c r="L294" s="239"/>
    </row>
    <row r="295" customFormat="false" ht="15.75" hidden="false" customHeight="false" outlineLevel="0" collapsed="false">
      <c r="K295" s="239"/>
      <c r="L295" s="239"/>
    </row>
    <row r="296" customFormat="false" ht="15.75" hidden="false" customHeight="false" outlineLevel="0" collapsed="false">
      <c r="K296" s="239"/>
      <c r="L296" s="239"/>
    </row>
    <row r="297" customFormat="false" ht="15.75" hidden="false" customHeight="false" outlineLevel="0" collapsed="false">
      <c r="K297" s="239"/>
      <c r="L297" s="239"/>
    </row>
    <row r="298" customFormat="false" ht="15.75" hidden="false" customHeight="false" outlineLevel="0" collapsed="false">
      <c r="K298" s="239"/>
      <c r="L298" s="239"/>
    </row>
    <row r="299" customFormat="false" ht="15.75" hidden="false" customHeight="false" outlineLevel="0" collapsed="false">
      <c r="K299" s="239"/>
      <c r="L299" s="239"/>
    </row>
    <row r="300" customFormat="false" ht="15.75" hidden="false" customHeight="false" outlineLevel="0" collapsed="false">
      <c r="K300" s="239"/>
      <c r="L300" s="239"/>
    </row>
    <row r="301" customFormat="false" ht="15.75" hidden="false" customHeight="false" outlineLevel="0" collapsed="false">
      <c r="K301" s="239"/>
      <c r="L301" s="239"/>
    </row>
    <row r="302" customFormat="false" ht="15.75" hidden="false" customHeight="false" outlineLevel="0" collapsed="false">
      <c r="K302" s="239"/>
      <c r="L302" s="239"/>
    </row>
    <row r="303" customFormat="false" ht="15.75" hidden="false" customHeight="false" outlineLevel="0" collapsed="false">
      <c r="K303" s="239"/>
      <c r="L303" s="239"/>
    </row>
    <row r="304" customFormat="false" ht="15.75" hidden="false" customHeight="false" outlineLevel="0" collapsed="false">
      <c r="K304" s="239"/>
      <c r="L304" s="239"/>
    </row>
    <row r="305" customFormat="false" ht="15.75" hidden="false" customHeight="false" outlineLevel="0" collapsed="false">
      <c r="K305" s="239"/>
      <c r="L305" s="239"/>
    </row>
    <row r="306" customFormat="false" ht="15.75" hidden="false" customHeight="false" outlineLevel="0" collapsed="false">
      <c r="K306" s="239"/>
      <c r="L306" s="239"/>
    </row>
    <row r="307" customFormat="false" ht="15.75" hidden="false" customHeight="false" outlineLevel="0" collapsed="false">
      <c r="K307" s="239"/>
      <c r="L307" s="239"/>
    </row>
    <row r="308" customFormat="false" ht="15.75" hidden="false" customHeight="false" outlineLevel="0" collapsed="false">
      <c r="K308" s="239"/>
      <c r="L308" s="239"/>
    </row>
    <row r="309" customFormat="false" ht="15.75" hidden="false" customHeight="false" outlineLevel="0" collapsed="false">
      <c r="K309" s="239"/>
      <c r="L309" s="239"/>
    </row>
    <row r="310" customFormat="false" ht="15.75" hidden="false" customHeight="false" outlineLevel="0" collapsed="false">
      <c r="K310" s="239"/>
      <c r="L310" s="239"/>
    </row>
    <row r="311" customFormat="false" ht="15.75" hidden="false" customHeight="false" outlineLevel="0" collapsed="false">
      <c r="K311" s="239"/>
      <c r="L311" s="239"/>
    </row>
    <row r="312" customFormat="false" ht="15.75" hidden="false" customHeight="false" outlineLevel="0" collapsed="false">
      <c r="K312" s="239"/>
      <c r="L312" s="239"/>
    </row>
    <row r="313" customFormat="false" ht="15.75" hidden="false" customHeight="false" outlineLevel="0" collapsed="false">
      <c r="K313" s="239"/>
      <c r="L313" s="239"/>
    </row>
    <row r="314" customFormat="false" ht="15.75" hidden="false" customHeight="false" outlineLevel="0" collapsed="false">
      <c r="K314" s="239"/>
      <c r="L314" s="239"/>
    </row>
    <row r="315" customFormat="false" ht="15.75" hidden="false" customHeight="false" outlineLevel="0" collapsed="false">
      <c r="K315" s="239"/>
      <c r="L315" s="239"/>
    </row>
    <row r="316" customFormat="false" ht="15.75" hidden="false" customHeight="false" outlineLevel="0" collapsed="false">
      <c r="K316" s="239"/>
      <c r="L316" s="239"/>
    </row>
    <row r="317" customFormat="false" ht="15.75" hidden="false" customHeight="false" outlineLevel="0" collapsed="false">
      <c r="K317" s="239"/>
      <c r="L317" s="239"/>
    </row>
    <row r="318" customFormat="false" ht="15.75" hidden="false" customHeight="false" outlineLevel="0" collapsed="false">
      <c r="K318" s="239"/>
      <c r="L318" s="239"/>
    </row>
    <row r="319" customFormat="false" ht="15.75" hidden="false" customHeight="false" outlineLevel="0" collapsed="false">
      <c r="K319" s="239"/>
      <c r="L319" s="239"/>
    </row>
    <row r="320" customFormat="false" ht="15.75" hidden="false" customHeight="false" outlineLevel="0" collapsed="false">
      <c r="K320" s="239"/>
      <c r="L320" s="239"/>
    </row>
    <row r="321" customFormat="false" ht="15.75" hidden="false" customHeight="false" outlineLevel="0" collapsed="false">
      <c r="K321" s="239"/>
      <c r="L321" s="239"/>
    </row>
    <row r="322" customFormat="false" ht="15.75" hidden="false" customHeight="false" outlineLevel="0" collapsed="false">
      <c r="K322" s="239"/>
      <c r="L322" s="239"/>
    </row>
    <row r="323" customFormat="false" ht="15.75" hidden="false" customHeight="false" outlineLevel="0" collapsed="false">
      <c r="K323" s="239"/>
      <c r="L323" s="239"/>
    </row>
    <row r="324" customFormat="false" ht="15.75" hidden="false" customHeight="false" outlineLevel="0" collapsed="false">
      <c r="K324" s="239"/>
      <c r="L324" s="239"/>
    </row>
    <row r="325" customFormat="false" ht="15.75" hidden="false" customHeight="false" outlineLevel="0" collapsed="false">
      <c r="K325" s="239"/>
      <c r="L325" s="239"/>
    </row>
    <row r="326" customFormat="false" ht="15.75" hidden="false" customHeight="false" outlineLevel="0" collapsed="false">
      <c r="K326" s="239"/>
      <c r="L326" s="239"/>
    </row>
    <row r="327" customFormat="false" ht="15.75" hidden="false" customHeight="false" outlineLevel="0" collapsed="false">
      <c r="K327" s="239"/>
      <c r="L327" s="239"/>
    </row>
    <row r="328" customFormat="false" ht="15.75" hidden="false" customHeight="false" outlineLevel="0" collapsed="false">
      <c r="K328" s="239"/>
      <c r="L328" s="239"/>
    </row>
    <row r="329" customFormat="false" ht="15.75" hidden="false" customHeight="false" outlineLevel="0" collapsed="false">
      <c r="K329" s="239"/>
      <c r="L329" s="239"/>
    </row>
    <row r="330" customFormat="false" ht="15.75" hidden="false" customHeight="false" outlineLevel="0" collapsed="false">
      <c r="K330" s="239"/>
      <c r="L330" s="239"/>
    </row>
    <row r="331" customFormat="false" ht="15.75" hidden="false" customHeight="false" outlineLevel="0" collapsed="false">
      <c r="K331" s="239"/>
      <c r="L331" s="239"/>
    </row>
    <row r="332" customFormat="false" ht="15.75" hidden="false" customHeight="false" outlineLevel="0" collapsed="false">
      <c r="K332" s="239"/>
      <c r="L332" s="239"/>
    </row>
    <row r="333" customFormat="false" ht="15.75" hidden="false" customHeight="false" outlineLevel="0" collapsed="false">
      <c r="K333" s="239"/>
      <c r="L333" s="239"/>
    </row>
    <row r="334" customFormat="false" ht="15.75" hidden="false" customHeight="false" outlineLevel="0" collapsed="false">
      <c r="K334" s="239"/>
      <c r="L334" s="239"/>
    </row>
    <row r="335" customFormat="false" ht="15.75" hidden="false" customHeight="false" outlineLevel="0" collapsed="false">
      <c r="K335" s="239"/>
      <c r="L335" s="239"/>
    </row>
    <row r="336" customFormat="false" ht="15.75" hidden="false" customHeight="false" outlineLevel="0" collapsed="false">
      <c r="K336" s="239"/>
      <c r="L336" s="239"/>
    </row>
    <row r="337" customFormat="false" ht="15.75" hidden="false" customHeight="false" outlineLevel="0" collapsed="false">
      <c r="K337" s="239"/>
      <c r="L337" s="239"/>
    </row>
    <row r="338" customFormat="false" ht="15.75" hidden="false" customHeight="false" outlineLevel="0" collapsed="false">
      <c r="K338" s="239"/>
      <c r="L338" s="239"/>
    </row>
    <row r="339" customFormat="false" ht="15.75" hidden="false" customHeight="false" outlineLevel="0" collapsed="false">
      <c r="K339" s="239"/>
      <c r="L339" s="239"/>
    </row>
    <row r="340" customFormat="false" ht="15.75" hidden="false" customHeight="false" outlineLevel="0" collapsed="false">
      <c r="K340" s="239"/>
      <c r="L340" s="239"/>
    </row>
    <row r="341" customFormat="false" ht="15.75" hidden="false" customHeight="false" outlineLevel="0" collapsed="false">
      <c r="K341" s="239"/>
      <c r="L341" s="239"/>
    </row>
    <row r="342" customFormat="false" ht="15.75" hidden="false" customHeight="false" outlineLevel="0" collapsed="false">
      <c r="K342" s="239"/>
      <c r="L342" s="239"/>
    </row>
    <row r="343" customFormat="false" ht="15.75" hidden="false" customHeight="false" outlineLevel="0" collapsed="false">
      <c r="K343" s="239"/>
      <c r="L343" s="239"/>
    </row>
    <row r="344" customFormat="false" ht="15.75" hidden="false" customHeight="false" outlineLevel="0" collapsed="false">
      <c r="K344" s="239"/>
      <c r="L344" s="239"/>
    </row>
    <row r="345" customFormat="false" ht="15.75" hidden="false" customHeight="false" outlineLevel="0" collapsed="false">
      <c r="K345" s="239"/>
      <c r="L345" s="239"/>
    </row>
    <row r="346" customFormat="false" ht="15.75" hidden="false" customHeight="false" outlineLevel="0" collapsed="false">
      <c r="K346" s="239"/>
      <c r="L346" s="239"/>
    </row>
    <row r="347" customFormat="false" ht="15.75" hidden="false" customHeight="false" outlineLevel="0" collapsed="false">
      <c r="K347" s="239"/>
      <c r="L347" s="239"/>
    </row>
    <row r="348" customFormat="false" ht="15.75" hidden="false" customHeight="false" outlineLevel="0" collapsed="false">
      <c r="K348" s="239"/>
      <c r="L348" s="239"/>
    </row>
    <row r="349" customFormat="false" ht="15.75" hidden="false" customHeight="false" outlineLevel="0" collapsed="false">
      <c r="K349" s="239"/>
      <c r="L349" s="239"/>
    </row>
    <row r="350" customFormat="false" ht="15.75" hidden="false" customHeight="false" outlineLevel="0" collapsed="false">
      <c r="K350" s="239"/>
      <c r="L350" s="239"/>
    </row>
    <row r="351" customFormat="false" ht="15.75" hidden="false" customHeight="false" outlineLevel="0" collapsed="false">
      <c r="K351" s="239"/>
      <c r="L351" s="239"/>
    </row>
    <row r="352" customFormat="false" ht="15.75" hidden="false" customHeight="false" outlineLevel="0" collapsed="false">
      <c r="K352" s="239"/>
      <c r="L352" s="239"/>
    </row>
    <row r="353" customFormat="false" ht="15.75" hidden="false" customHeight="false" outlineLevel="0" collapsed="false">
      <c r="K353" s="239"/>
      <c r="L353" s="239"/>
    </row>
    <row r="354" customFormat="false" ht="15.75" hidden="false" customHeight="false" outlineLevel="0" collapsed="false">
      <c r="K354" s="239"/>
      <c r="L354" s="239"/>
    </row>
    <row r="355" customFormat="false" ht="15.75" hidden="false" customHeight="false" outlineLevel="0" collapsed="false">
      <c r="K355" s="239"/>
      <c r="L355" s="239"/>
    </row>
    <row r="356" customFormat="false" ht="15.75" hidden="false" customHeight="false" outlineLevel="0" collapsed="false">
      <c r="K356" s="239"/>
      <c r="L356" s="239"/>
    </row>
    <row r="357" customFormat="false" ht="15.75" hidden="false" customHeight="false" outlineLevel="0" collapsed="false">
      <c r="K357" s="239"/>
      <c r="L357" s="239"/>
    </row>
    <row r="358" customFormat="false" ht="15.75" hidden="false" customHeight="false" outlineLevel="0" collapsed="false">
      <c r="K358" s="239"/>
      <c r="L358" s="239"/>
    </row>
    <row r="359" customFormat="false" ht="15.75" hidden="false" customHeight="false" outlineLevel="0" collapsed="false">
      <c r="K359" s="239"/>
      <c r="L359" s="239"/>
    </row>
    <row r="360" customFormat="false" ht="15.75" hidden="false" customHeight="false" outlineLevel="0" collapsed="false">
      <c r="K360" s="239"/>
      <c r="L360" s="239"/>
    </row>
    <row r="361" customFormat="false" ht="15.75" hidden="false" customHeight="false" outlineLevel="0" collapsed="false">
      <c r="K361" s="239"/>
      <c r="L361" s="239"/>
    </row>
    <row r="362" customFormat="false" ht="15.75" hidden="false" customHeight="false" outlineLevel="0" collapsed="false">
      <c r="K362" s="239"/>
      <c r="L362" s="239"/>
    </row>
    <row r="363" customFormat="false" ht="15.75" hidden="false" customHeight="false" outlineLevel="0" collapsed="false">
      <c r="K363" s="239"/>
      <c r="L363" s="239"/>
    </row>
    <row r="364" customFormat="false" ht="15.75" hidden="false" customHeight="false" outlineLevel="0" collapsed="false">
      <c r="K364" s="239"/>
      <c r="L364" s="239"/>
    </row>
    <row r="365" customFormat="false" ht="15.75" hidden="false" customHeight="false" outlineLevel="0" collapsed="false">
      <c r="K365" s="239"/>
      <c r="L365" s="239"/>
    </row>
    <row r="366" customFormat="false" ht="15.75" hidden="false" customHeight="false" outlineLevel="0" collapsed="false">
      <c r="K366" s="239"/>
      <c r="L366" s="239"/>
    </row>
    <row r="367" customFormat="false" ht="15.75" hidden="false" customHeight="false" outlineLevel="0" collapsed="false">
      <c r="K367" s="239"/>
      <c r="L367" s="239"/>
    </row>
    <row r="368" customFormat="false" ht="15.75" hidden="false" customHeight="false" outlineLevel="0" collapsed="false">
      <c r="K368" s="239"/>
      <c r="L368" s="239"/>
    </row>
    <row r="369" customFormat="false" ht="15.75" hidden="false" customHeight="false" outlineLevel="0" collapsed="false">
      <c r="K369" s="239"/>
      <c r="L369" s="239"/>
    </row>
    <row r="370" customFormat="false" ht="15.75" hidden="false" customHeight="false" outlineLevel="0" collapsed="false">
      <c r="K370" s="239"/>
      <c r="L370" s="239"/>
    </row>
    <row r="371" customFormat="false" ht="15.75" hidden="false" customHeight="false" outlineLevel="0" collapsed="false">
      <c r="K371" s="239"/>
      <c r="L371" s="239"/>
    </row>
    <row r="372" customFormat="false" ht="15.75" hidden="false" customHeight="false" outlineLevel="0" collapsed="false">
      <c r="K372" s="239"/>
      <c r="L372" s="239"/>
    </row>
    <row r="373" customFormat="false" ht="15.75" hidden="false" customHeight="false" outlineLevel="0" collapsed="false">
      <c r="K373" s="239"/>
      <c r="L373" s="239"/>
    </row>
    <row r="374" customFormat="false" ht="15.75" hidden="false" customHeight="false" outlineLevel="0" collapsed="false">
      <c r="K374" s="239"/>
      <c r="L374" s="239"/>
    </row>
    <row r="375" customFormat="false" ht="15.75" hidden="false" customHeight="false" outlineLevel="0" collapsed="false">
      <c r="K375" s="239"/>
      <c r="L375" s="239"/>
    </row>
    <row r="376" customFormat="false" ht="15.75" hidden="false" customHeight="false" outlineLevel="0" collapsed="false">
      <c r="K376" s="239"/>
      <c r="L376" s="239"/>
    </row>
    <row r="377" customFormat="false" ht="15.75" hidden="false" customHeight="false" outlineLevel="0" collapsed="false">
      <c r="K377" s="239"/>
      <c r="L377" s="239"/>
    </row>
    <row r="378" customFormat="false" ht="15.75" hidden="false" customHeight="false" outlineLevel="0" collapsed="false">
      <c r="K378" s="239"/>
      <c r="L378" s="239"/>
    </row>
    <row r="379" customFormat="false" ht="15.75" hidden="false" customHeight="false" outlineLevel="0" collapsed="false">
      <c r="K379" s="239"/>
      <c r="L379" s="239"/>
    </row>
    <row r="380" customFormat="false" ht="15.75" hidden="false" customHeight="false" outlineLevel="0" collapsed="false">
      <c r="K380" s="239"/>
      <c r="L380" s="239"/>
    </row>
    <row r="381" customFormat="false" ht="15.75" hidden="false" customHeight="false" outlineLevel="0" collapsed="false">
      <c r="K381" s="239"/>
      <c r="L381" s="239"/>
    </row>
    <row r="382" customFormat="false" ht="15.75" hidden="false" customHeight="false" outlineLevel="0" collapsed="false">
      <c r="K382" s="239"/>
      <c r="L382" s="239"/>
    </row>
    <row r="383" customFormat="false" ht="15.75" hidden="false" customHeight="false" outlineLevel="0" collapsed="false">
      <c r="K383" s="239"/>
      <c r="L383" s="239"/>
    </row>
    <row r="384" customFormat="false" ht="15.75" hidden="false" customHeight="false" outlineLevel="0" collapsed="false">
      <c r="K384" s="239"/>
      <c r="L384" s="239"/>
    </row>
    <row r="385" customFormat="false" ht="15.75" hidden="false" customHeight="false" outlineLevel="0" collapsed="false">
      <c r="K385" s="239"/>
      <c r="L385" s="239"/>
    </row>
    <row r="386" customFormat="false" ht="15.75" hidden="false" customHeight="false" outlineLevel="0" collapsed="false">
      <c r="K386" s="239"/>
      <c r="L386" s="239"/>
    </row>
    <row r="387" customFormat="false" ht="15.75" hidden="false" customHeight="false" outlineLevel="0" collapsed="false">
      <c r="K387" s="239"/>
      <c r="L387" s="239"/>
    </row>
    <row r="388" customFormat="false" ht="15.75" hidden="false" customHeight="false" outlineLevel="0" collapsed="false">
      <c r="K388" s="239"/>
      <c r="L388" s="239"/>
    </row>
    <row r="389" customFormat="false" ht="15.75" hidden="false" customHeight="false" outlineLevel="0" collapsed="false">
      <c r="K389" s="239"/>
      <c r="L389" s="239"/>
    </row>
    <row r="390" customFormat="false" ht="15.75" hidden="false" customHeight="false" outlineLevel="0" collapsed="false">
      <c r="K390" s="239"/>
      <c r="L390" s="239"/>
    </row>
    <row r="391" customFormat="false" ht="15.75" hidden="false" customHeight="false" outlineLevel="0" collapsed="false">
      <c r="K391" s="239"/>
      <c r="L391" s="239"/>
    </row>
    <row r="392" customFormat="false" ht="15.75" hidden="false" customHeight="false" outlineLevel="0" collapsed="false">
      <c r="K392" s="239"/>
      <c r="L392" s="239"/>
    </row>
    <row r="393" customFormat="false" ht="15.75" hidden="false" customHeight="false" outlineLevel="0" collapsed="false">
      <c r="K393" s="239"/>
      <c r="L393" s="239"/>
    </row>
    <row r="394" customFormat="false" ht="15.75" hidden="false" customHeight="false" outlineLevel="0" collapsed="false">
      <c r="K394" s="239"/>
      <c r="L394" s="239"/>
    </row>
    <row r="395" customFormat="false" ht="15.75" hidden="false" customHeight="false" outlineLevel="0" collapsed="false">
      <c r="K395" s="239"/>
      <c r="L395" s="239"/>
    </row>
    <row r="396" customFormat="false" ht="15.75" hidden="false" customHeight="false" outlineLevel="0" collapsed="false">
      <c r="K396" s="239"/>
      <c r="L396" s="239"/>
    </row>
    <row r="397" customFormat="false" ht="15.75" hidden="false" customHeight="false" outlineLevel="0" collapsed="false">
      <c r="K397" s="239"/>
      <c r="L397" s="239"/>
    </row>
    <row r="398" customFormat="false" ht="15.75" hidden="false" customHeight="false" outlineLevel="0" collapsed="false">
      <c r="K398" s="239"/>
      <c r="L398" s="239"/>
    </row>
    <row r="399" customFormat="false" ht="15.75" hidden="false" customHeight="false" outlineLevel="0" collapsed="false">
      <c r="K399" s="239"/>
      <c r="L399" s="239"/>
    </row>
    <row r="400" customFormat="false" ht="15.75" hidden="false" customHeight="false" outlineLevel="0" collapsed="false">
      <c r="K400" s="239"/>
      <c r="L400" s="239"/>
    </row>
    <row r="401" customFormat="false" ht="15.75" hidden="false" customHeight="false" outlineLevel="0" collapsed="false">
      <c r="K401" s="239"/>
      <c r="L401" s="239"/>
    </row>
    <row r="402" customFormat="false" ht="15.75" hidden="false" customHeight="false" outlineLevel="0" collapsed="false">
      <c r="K402" s="239"/>
      <c r="L402" s="239"/>
    </row>
    <row r="403" customFormat="false" ht="15.75" hidden="false" customHeight="false" outlineLevel="0" collapsed="false">
      <c r="K403" s="239"/>
      <c r="L403" s="239"/>
    </row>
    <row r="404" customFormat="false" ht="15.75" hidden="false" customHeight="false" outlineLevel="0" collapsed="false">
      <c r="K404" s="239"/>
      <c r="L404" s="239"/>
    </row>
    <row r="405" customFormat="false" ht="15.75" hidden="false" customHeight="false" outlineLevel="0" collapsed="false">
      <c r="K405" s="239"/>
      <c r="L405" s="239"/>
    </row>
    <row r="406" customFormat="false" ht="15.75" hidden="false" customHeight="false" outlineLevel="0" collapsed="false">
      <c r="K406" s="239"/>
      <c r="L406" s="239"/>
    </row>
    <row r="407" customFormat="false" ht="15.75" hidden="false" customHeight="false" outlineLevel="0" collapsed="false">
      <c r="K407" s="239"/>
      <c r="L407" s="239"/>
    </row>
    <row r="408" customFormat="false" ht="15.75" hidden="false" customHeight="false" outlineLevel="0" collapsed="false">
      <c r="K408" s="239"/>
      <c r="L408" s="239"/>
    </row>
    <row r="409" customFormat="false" ht="15.75" hidden="false" customHeight="false" outlineLevel="0" collapsed="false">
      <c r="K409" s="239"/>
      <c r="L409" s="239"/>
    </row>
    <row r="410" customFormat="false" ht="15.75" hidden="false" customHeight="false" outlineLevel="0" collapsed="false">
      <c r="K410" s="239"/>
      <c r="L410" s="239"/>
    </row>
    <row r="411" customFormat="false" ht="15.75" hidden="false" customHeight="false" outlineLevel="0" collapsed="false">
      <c r="K411" s="239"/>
      <c r="L411" s="239"/>
    </row>
    <row r="412" customFormat="false" ht="15.75" hidden="false" customHeight="false" outlineLevel="0" collapsed="false">
      <c r="K412" s="239"/>
      <c r="L412" s="239"/>
    </row>
    <row r="413" customFormat="false" ht="15.75" hidden="false" customHeight="false" outlineLevel="0" collapsed="false">
      <c r="K413" s="239"/>
      <c r="L413" s="239"/>
    </row>
    <row r="414" customFormat="false" ht="15.75" hidden="false" customHeight="false" outlineLevel="0" collapsed="false">
      <c r="K414" s="239"/>
      <c r="L414" s="239"/>
    </row>
    <row r="415" customFormat="false" ht="15.75" hidden="false" customHeight="false" outlineLevel="0" collapsed="false">
      <c r="K415" s="239"/>
      <c r="L415" s="239"/>
    </row>
    <row r="416" customFormat="false" ht="15.75" hidden="false" customHeight="false" outlineLevel="0" collapsed="false">
      <c r="K416" s="239"/>
      <c r="L416" s="239"/>
    </row>
    <row r="417" customFormat="false" ht="15.75" hidden="false" customHeight="false" outlineLevel="0" collapsed="false">
      <c r="K417" s="239"/>
      <c r="L417" s="239"/>
    </row>
    <row r="418" customFormat="false" ht="15.75" hidden="false" customHeight="false" outlineLevel="0" collapsed="false">
      <c r="K418" s="239"/>
      <c r="L418" s="239"/>
    </row>
    <row r="419" customFormat="false" ht="15.75" hidden="false" customHeight="false" outlineLevel="0" collapsed="false">
      <c r="K419" s="239"/>
      <c r="L419" s="239"/>
    </row>
    <row r="420" customFormat="false" ht="15.75" hidden="false" customHeight="false" outlineLevel="0" collapsed="false">
      <c r="K420" s="239"/>
      <c r="L420" s="239"/>
    </row>
    <row r="421" customFormat="false" ht="15.75" hidden="false" customHeight="false" outlineLevel="0" collapsed="false">
      <c r="K421" s="239"/>
      <c r="L421" s="239"/>
    </row>
    <row r="422" customFormat="false" ht="15.75" hidden="false" customHeight="false" outlineLevel="0" collapsed="false">
      <c r="K422" s="239"/>
      <c r="L422" s="239"/>
    </row>
    <row r="423" customFormat="false" ht="15.75" hidden="false" customHeight="false" outlineLevel="0" collapsed="false">
      <c r="K423" s="239"/>
      <c r="L423" s="239"/>
    </row>
    <row r="424" customFormat="false" ht="15.75" hidden="false" customHeight="false" outlineLevel="0" collapsed="false">
      <c r="K424" s="239"/>
      <c r="L424" s="239"/>
    </row>
    <row r="425" customFormat="false" ht="15.75" hidden="false" customHeight="false" outlineLevel="0" collapsed="false">
      <c r="K425" s="239"/>
      <c r="L425" s="239"/>
    </row>
    <row r="426" customFormat="false" ht="15.75" hidden="false" customHeight="false" outlineLevel="0" collapsed="false">
      <c r="K426" s="239"/>
      <c r="L426" s="239"/>
    </row>
    <row r="427" customFormat="false" ht="15.75" hidden="false" customHeight="false" outlineLevel="0" collapsed="false">
      <c r="K427" s="239"/>
      <c r="L427" s="239"/>
    </row>
    <row r="428" customFormat="false" ht="15.75" hidden="false" customHeight="false" outlineLevel="0" collapsed="false">
      <c r="K428" s="239"/>
      <c r="L428" s="239"/>
    </row>
    <row r="429" customFormat="false" ht="15.75" hidden="false" customHeight="false" outlineLevel="0" collapsed="false">
      <c r="K429" s="239"/>
      <c r="L429" s="239"/>
    </row>
    <row r="430" customFormat="false" ht="15.75" hidden="false" customHeight="false" outlineLevel="0" collapsed="false">
      <c r="K430" s="239"/>
      <c r="L430" s="239"/>
    </row>
    <row r="431" customFormat="false" ht="15.75" hidden="false" customHeight="false" outlineLevel="0" collapsed="false">
      <c r="K431" s="239"/>
      <c r="L431" s="239"/>
    </row>
    <row r="432" customFormat="false" ht="15.75" hidden="false" customHeight="false" outlineLevel="0" collapsed="false">
      <c r="K432" s="239"/>
      <c r="L432" s="239"/>
    </row>
    <row r="433" customFormat="false" ht="15.75" hidden="false" customHeight="false" outlineLevel="0" collapsed="false">
      <c r="K433" s="239"/>
      <c r="L433" s="239"/>
    </row>
    <row r="434" customFormat="false" ht="15.75" hidden="false" customHeight="false" outlineLevel="0" collapsed="false">
      <c r="K434" s="239"/>
      <c r="L434" s="239"/>
    </row>
    <row r="435" customFormat="false" ht="15.75" hidden="false" customHeight="false" outlineLevel="0" collapsed="false">
      <c r="K435" s="239"/>
      <c r="L435" s="239"/>
    </row>
    <row r="436" customFormat="false" ht="15.75" hidden="false" customHeight="false" outlineLevel="0" collapsed="false">
      <c r="K436" s="239"/>
      <c r="L436" s="239"/>
    </row>
    <row r="437" customFormat="false" ht="15.75" hidden="false" customHeight="false" outlineLevel="0" collapsed="false">
      <c r="K437" s="239"/>
      <c r="L437" s="239"/>
    </row>
    <row r="438" customFormat="false" ht="15.75" hidden="false" customHeight="false" outlineLevel="0" collapsed="false">
      <c r="K438" s="239"/>
      <c r="L438" s="239"/>
    </row>
    <row r="439" customFormat="false" ht="15.75" hidden="false" customHeight="false" outlineLevel="0" collapsed="false">
      <c r="K439" s="239"/>
      <c r="L439" s="239"/>
    </row>
    <row r="440" customFormat="false" ht="15.75" hidden="false" customHeight="false" outlineLevel="0" collapsed="false">
      <c r="K440" s="239"/>
      <c r="L440" s="239"/>
    </row>
    <row r="441" customFormat="false" ht="15.75" hidden="false" customHeight="false" outlineLevel="0" collapsed="false">
      <c r="K441" s="239"/>
      <c r="L441" s="239"/>
    </row>
    <row r="442" customFormat="false" ht="15.75" hidden="false" customHeight="false" outlineLevel="0" collapsed="false">
      <c r="K442" s="239"/>
      <c r="L442" s="239"/>
    </row>
    <row r="443" customFormat="false" ht="15.75" hidden="false" customHeight="false" outlineLevel="0" collapsed="false">
      <c r="K443" s="239"/>
      <c r="L443" s="239"/>
    </row>
    <row r="444" customFormat="false" ht="15.75" hidden="false" customHeight="false" outlineLevel="0" collapsed="false">
      <c r="K444" s="239"/>
      <c r="L444" s="239"/>
    </row>
    <row r="445" customFormat="false" ht="15.75" hidden="false" customHeight="false" outlineLevel="0" collapsed="false">
      <c r="K445" s="239"/>
      <c r="L445" s="239"/>
    </row>
    <row r="446" customFormat="false" ht="15.75" hidden="false" customHeight="false" outlineLevel="0" collapsed="false">
      <c r="K446" s="239"/>
      <c r="L446" s="239"/>
    </row>
    <row r="447" customFormat="false" ht="15.75" hidden="false" customHeight="false" outlineLevel="0" collapsed="false">
      <c r="K447" s="239"/>
      <c r="L447" s="239"/>
    </row>
    <row r="448" customFormat="false" ht="15.75" hidden="false" customHeight="false" outlineLevel="0" collapsed="false">
      <c r="K448" s="239"/>
      <c r="L448" s="239"/>
    </row>
    <row r="449" customFormat="false" ht="15.75" hidden="false" customHeight="false" outlineLevel="0" collapsed="false">
      <c r="K449" s="239"/>
      <c r="L449" s="239"/>
    </row>
    <row r="450" customFormat="false" ht="15.75" hidden="false" customHeight="false" outlineLevel="0" collapsed="false">
      <c r="K450" s="239"/>
      <c r="L450" s="239"/>
    </row>
    <row r="451" customFormat="false" ht="15.75" hidden="false" customHeight="false" outlineLevel="0" collapsed="false">
      <c r="K451" s="239"/>
      <c r="L451" s="239"/>
    </row>
    <row r="452" customFormat="false" ht="15.75" hidden="false" customHeight="false" outlineLevel="0" collapsed="false">
      <c r="K452" s="239"/>
      <c r="L452" s="239"/>
    </row>
    <row r="453" customFormat="false" ht="15.75" hidden="false" customHeight="false" outlineLevel="0" collapsed="false">
      <c r="K453" s="239"/>
      <c r="L453" s="239"/>
    </row>
    <row r="454" customFormat="false" ht="15.75" hidden="false" customHeight="false" outlineLevel="0" collapsed="false">
      <c r="K454" s="239"/>
      <c r="L454" s="239"/>
    </row>
    <row r="455" customFormat="false" ht="15.75" hidden="false" customHeight="false" outlineLevel="0" collapsed="false">
      <c r="K455" s="239"/>
      <c r="L455" s="239"/>
    </row>
    <row r="456" customFormat="false" ht="15.75" hidden="false" customHeight="false" outlineLevel="0" collapsed="false">
      <c r="K456" s="239"/>
      <c r="L456" s="239"/>
    </row>
    <row r="457" customFormat="false" ht="15.75" hidden="false" customHeight="false" outlineLevel="0" collapsed="false">
      <c r="K457" s="239"/>
      <c r="L457" s="239"/>
    </row>
    <row r="458" customFormat="false" ht="15.75" hidden="false" customHeight="false" outlineLevel="0" collapsed="false">
      <c r="K458" s="239"/>
      <c r="L458" s="239"/>
    </row>
    <row r="459" customFormat="false" ht="15.75" hidden="false" customHeight="false" outlineLevel="0" collapsed="false">
      <c r="K459" s="239"/>
      <c r="L459" s="239"/>
    </row>
    <row r="460" customFormat="false" ht="15.75" hidden="false" customHeight="false" outlineLevel="0" collapsed="false">
      <c r="K460" s="239"/>
      <c r="L460" s="239"/>
    </row>
    <row r="461" customFormat="false" ht="15.75" hidden="false" customHeight="false" outlineLevel="0" collapsed="false">
      <c r="K461" s="239"/>
      <c r="L461" s="239"/>
    </row>
    <row r="462" customFormat="false" ht="15.75" hidden="false" customHeight="false" outlineLevel="0" collapsed="false">
      <c r="K462" s="239"/>
      <c r="L462" s="239"/>
    </row>
    <row r="463" customFormat="false" ht="15.75" hidden="false" customHeight="false" outlineLevel="0" collapsed="false">
      <c r="K463" s="239"/>
      <c r="L463" s="239"/>
    </row>
    <row r="464" customFormat="false" ht="15.75" hidden="false" customHeight="false" outlineLevel="0" collapsed="false">
      <c r="K464" s="239"/>
      <c r="L464" s="239"/>
    </row>
    <row r="465" customFormat="false" ht="15.75" hidden="false" customHeight="false" outlineLevel="0" collapsed="false">
      <c r="K465" s="239"/>
      <c r="L465" s="239"/>
    </row>
    <row r="466" customFormat="false" ht="15.75" hidden="false" customHeight="false" outlineLevel="0" collapsed="false">
      <c r="K466" s="239"/>
      <c r="L466" s="239"/>
    </row>
    <row r="467" customFormat="false" ht="15.75" hidden="false" customHeight="false" outlineLevel="0" collapsed="false">
      <c r="K467" s="239"/>
      <c r="L467" s="239"/>
    </row>
    <row r="468" customFormat="false" ht="15.75" hidden="false" customHeight="false" outlineLevel="0" collapsed="false">
      <c r="K468" s="239"/>
      <c r="L468" s="239"/>
    </row>
    <row r="469" customFormat="false" ht="15.75" hidden="false" customHeight="false" outlineLevel="0" collapsed="false">
      <c r="K469" s="239"/>
      <c r="L469" s="239"/>
    </row>
    <row r="470" customFormat="false" ht="15.75" hidden="false" customHeight="false" outlineLevel="0" collapsed="false">
      <c r="K470" s="239"/>
      <c r="L470" s="239"/>
    </row>
    <row r="471" customFormat="false" ht="15.75" hidden="false" customHeight="false" outlineLevel="0" collapsed="false">
      <c r="K471" s="239"/>
      <c r="L471" s="239"/>
    </row>
    <row r="472" customFormat="false" ht="15.75" hidden="false" customHeight="false" outlineLevel="0" collapsed="false">
      <c r="K472" s="239"/>
      <c r="L472" s="239"/>
    </row>
    <row r="473" customFormat="false" ht="15.75" hidden="false" customHeight="false" outlineLevel="0" collapsed="false">
      <c r="K473" s="239"/>
      <c r="L473" s="239"/>
    </row>
    <row r="474" customFormat="false" ht="15.75" hidden="false" customHeight="false" outlineLevel="0" collapsed="false">
      <c r="K474" s="239"/>
      <c r="L474" s="239"/>
    </row>
    <row r="475" customFormat="false" ht="15.75" hidden="false" customHeight="false" outlineLevel="0" collapsed="false">
      <c r="K475" s="239"/>
      <c r="L475" s="239"/>
    </row>
    <row r="476" customFormat="false" ht="15.75" hidden="false" customHeight="false" outlineLevel="0" collapsed="false">
      <c r="K476" s="239"/>
      <c r="L476" s="239"/>
    </row>
    <row r="477" customFormat="false" ht="15.75" hidden="false" customHeight="false" outlineLevel="0" collapsed="false">
      <c r="K477" s="239"/>
      <c r="L477" s="239"/>
    </row>
    <row r="478" customFormat="false" ht="15.75" hidden="false" customHeight="false" outlineLevel="0" collapsed="false">
      <c r="K478" s="239"/>
      <c r="L478" s="239"/>
    </row>
    <row r="479" customFormat="false" ht="15.75" hidden="false" customHeight="false" outlineLevel="0" collapsed="false">
      <c r="K479" s="239"/>
      <c r="L479" s="239"/>
    </row>
    <row r="480" customFormat="false" ht="15.75" hidden="false" customHeight="false" outlineLevel="0" collapsed="false">
      <c r="K480" s="239"/>
      <c r="L480" s="239"/>
    </row>
  </sheetData>
  <mergeCells count="3">
    <mergeCell ref="B2:AB2"/>
    <mergeCell ref="B4:AB4"/>
    <mergeCell ref="A7:P7"/>
  </mergeCells>
  <printOptions headings="false" gridLines="false" gridLinesSet="true" horizontalCentered="true" verticalCentered="true"/>
  <pageMargins left="0.459722222222222" right="0.490277777777778" top="0.551388888888889" bottom="0.379861111111111"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C6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7" topLeftCell="B8" activePane="bottomRight" state="frozen"/>
      <selection pane="topLeft" activeCell="A1" activeCellId="0" sqref="A1"/>
      <selection pane="topRight" activeCell="B1" activeCellId="0" sqref="B1"/>
      <selection pane="bottomLeft" activeCell="A8" activeCellId="0" sqref="A8"/>
      <selection pane="bottomRight" activeCell="A5" activeCellId="1" sqref="AD8:AF76 A5"/>
    </sheetView>
  </sheetViews>
  <sheetFormatPr defaultColWidth="9.01171875" defaultRowHeight="15.75" zeroHeight="false" outlineLevelRow="0" outlineLevelCol="0"/>
  <cols>
    <col collapsed="false" customWidth="true" hidden="false" outlineLevel="0" max="1" min="1" style="427" width="30.5"/>
    <col collapsed="false" customWidth="true" hidden="false" outlineLevel="0" max="18" min="2" style="427" width="8.75"/>
    <col collapsed="false" customWidth="false" hidden="false" outlineLevel="0" max="1024" min="19" style="427" width="9"/>
  </cols>
  <sheetData>
    <row r="1" s="780" customFormat="true" ht="13.15" hidden="false" customHeight="true" outlineLevel="0" collapsed="false">
      <c r="A1" s="1427"/>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004"/>
      <c r="AB1" s="739"/>
      <c r="AC1" s="740"/>
    </row>
    <row r="2" s="780" customFormat="true" ht="18" hidden="false" customHeight="true" outlineLevel="0" collapsed="false">
      <c r="A2" s="101"/>
      <c r="B2" s="1516" t="s">
        <v>35</v>
      </c>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01" t="s">
        <v>75</v>
      </c>
      <c r="AB2" s="101"/>
      <c r="AC2" s="101"/>
    </row>
    <row r="3" s="780" customFormat="true" ht="18" hidden="false" customHeight="true" outlineLevel="0" collapsed="false">
      <c r="A3" s="101"/>
      <c r="B3" s="1824"/>
      <c r="C3" s="1824"/>
      <c r="D3" s="1824"/>
      <c r="E3" s="1824"/>
      <c r="F3" s="1824"/>
      <c r="G3" s="1824"/>
      <c r="H3" s="1825"/>
      <c r="I3" s="1825"/>
      <c r="J3" s="1825"/>
      <c r="K3" s="1825"/>
      <c r="L3" s="1825"/>
      <c r="M3" s="1825"/>
      <c r="N3" s="1825"/>
      <c r="O3" s="1825"/>
      <c r="P3" s="1825"/>
      <c r="Q3" s="1825"/>
      <c r="R3" s="1825"/>
      <c r="S3" s="1825"/>
      <c r="T3" s="1825"/>
      <c r="U3" s="1825"/>
      <c r="V3" s="1825"/>
      <c r="W3" s="1825"/>
      <c r="X3" s="1825"/>
      <c r="Y3" s="1825"/>
      <c r="Z3" s="1826"/>
      <c r="AA3" s="101" t="s">
        <v>771</v>
      </c>
      <c r="AB3" s="101"/>
      <c r="AC3" s="101"/>
    </row>
    <row r="4" s="780" customFormat="true" ht="18" hidden="false" customHeight="true" outlineLevel="0" collapsed="false">
      <c r="A4" s="101"/>
      <c r="B4" s="1827" t="s">
        <v>276</v>
      </c>
      <c r="C4" s="1827"/>
      <c r="D4" s="1827"/>
      <c r="E4" s="1827"/>
      <c r="F4" s="1827"/>
      <c r="G4" s="1827"/>
      <c r="H4" s="1827"/>
      <c r="I4" s="1827"/>
      <c r="J4" s="1827"/>
      <c r="K4" s="1827"/>
      <c r="L4" s="1827"/>
      <c r="M4" s="1827"/>
      <c r="N4" s="1827"/>
      <c r="O4" s="1827"/>
      <c r="P4" s="1827"/>
      <c r="Q4" s="1827"/>
      <c r="R4" s="1827"/>
      <c r="S4" s="1827"/>
      <c r="T4" s="1827"/>
      <c r="U4" s="1827"/>
      <c r="V4" s="1827"/>
      <c r="W4" s="1827"/>
      <c r="X4" s="1827"/>
      <c r="Y4" s="1827"/>
      <c r="Z4" s="1827"/>
      <c r="AA4" s="105" t="s">
        <v>772</v>
      </c>
      <c r="AB4" s="105"/>
      <c r="AC4" s="105"/>
    </row>
    <row r="5" s="780" customFormat="true" ht="13.15" hidden="false" customHeight="true" outlineLevel="0" collapsed="false">
      <c r="A5" s="625"/>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432"/>
      <c r="AB5" s="1014"/>
      <c r="AC5" s="1015"/>
    </row>
    <row r="6" customFormat="false" ht="8.1" hidden="false" customHeight="true" outlineLevel="0" collapsed="false"/>
    <row r="7" customFormat="false" ht="15" hidden="false" customHeight="true" outlineLevel="0" collapsed="false">
      <c r="A7" s="1828" t="s">
        <v>636</v>
      </c>
      <c r="B7" s="1828"/>
      <c r="C7" s="1828"/>
      <c r="D7" s="1828"/>
      <c r="E7" s="1828"/>
      <c r="F7" s="1828"/>
      <c r="G7" s="1828"/>
      <c r="H7" s="1828"/>
      <c r="I7" s="1828"/>
      <c r="J7" s="1828"/>
      <c r="K7" s="1828"/>
      <c r="L7" s="1828"/>
      <c r="M7" s="1828"/>
      <c r="N7" s="1828"/>
      <c r="O7" s="1828"/>
      <c r="P7" s="1828"/>
      <c r="Q7" s="1828"/>
      <c r="R7" s="1828"/>
    </row>
    <row r="8" customFormat="false" ht="14.45" hidden="false" customHeight="true" outlineLevel="0" collapsed="false">
      <c r="B8" s="243" t="n">
        <v>1991</v>
      </c>
      <c r="C8" s="243" t="n">
        <v>1992</v>
      </c>
      <c r="D8" s="243" t="n">
        <v>1993</v>
      </c>
      <c r="E8" s="243" t="n">
        <v>1994</v>
      </c>
      <c r="F8" s="243" t="n">
        <v>1995</v>
      </c>
      <c r="G8" s="243" t="n">
        <v>1996</v>
      </c>
      <c r="H8" s="243" t="n">
        <v>1997</v>
      </c>
      <c r="I8" s="243" t="n">
        <v>1998</v>
      </c>
      <c r="J8" s="243" t="n">
        <v>1999</v>
      </c>
      <c r="K8" s="442" t="n">
        <v>2000</v>
      </c>
      <c r="L8" s="243" t="n">
        <v>2001</v>
      </c>
      <c r="M8" s="243" t="n">
        <v>2002</v>
      </c>
      <c r="N8" s="243" t="n">
        <v>2003</v>
      </c>
      <c r="O8" s="243" t="n">
        <v>2004</v>
      </c>
      <c r="P8" s="243" t="n">
        <v>2005</v>
      </c>
      <c r="Q8" s="243" t="n">
        <v>2006</v>
      </c>
      <c r="R8" s="243" t="n">
        <v>2007</v>
      </c>
      <c r="S8" s="243" t="n">
        <v>2008</v>
      </c>
      <c r="T8" s="243" t="n">
        <v>2009</v>
      </c>
      <c r="U8" s="243" t="n">
        <v>2010</v>
      </c>
      <c r="V8" s="243" t="n">
        <v>2011</v>
      </c>
      <c r="W8" s="243" t="n">
        <v>2012</v>
      </c>
      <c r="X8" s="243" t="n">
        <v>2013</v>
      </c>
      <c r="Y8" s="243" t="n">
        <v>2014</v>
      </c>
      <c r="Z8" s="243" t="n">
        <v>2015</v>
      </c>
      <c r="AA8" s="243" t="n">
        <v>2016</v>
      </c>
      <c r="AB8" s="243" t="n">
        <v>2017</v>
      </c>
      <c r="AC8" s="243" t="n">
        <v>2018</v>
      </c>
    </row>
    <row r="9" customFormat="false" ht="10.15" hidden="false" customHeight="true" outlineLevel="0" collapsed="false">
      <c r="A9" s="1829"/>
      <c r="B9" s="1772"/>
      <c r="C9" s="1772"/>
      <c r="D9" s="1772"/>
      <c r="E9" s="1772"/>
      <c r="F9" s="1772"/>
      <c r="G9" s="1772"/>
      <c r="H9" s="1772"/>
      <c r="I9" s="1772"/>
      <c r="J9" s="1772"/>
      <c r="K9" s="1772"/>
      <c r="L9" s="1772"/>
      <c r="M9" s="1772"/>
      <c r="N9" s="1772"/>
      <c r="O9" s="1772"/>
      <c r="P9" s="1772"/>
      <c r="Q9" s="1772"/>
      <c r="R9" s="1772"/>
      <c r="S9" s="1830"/>
    </row>
    <row r="10" s="114" customFormat="true" ht="14.45" hidden="false" customHeight="true" outlineLevel="0" collapsed="false">
      <c r="A10" s="1831" t="s">
        <v>717</v>
      </c>
      <c r="B10" s="687"/>
      <c r="C10" s="687"/>
      <c r="D10" s="687"/>
      <c r="E10" s="687"/>
      <c r="F10" s="687"/>
      <c r="G10" s="687"/>
      <c r="H10" s="687"/>
      <c r="I10" s="687"/>
      <c r="J10" s="687"/>
      <c r="K10" s="687"/>
      <c r="L10" s="687"/>
      <c r="M10" s="687"/>
      <c r="N10" s="687"/>
      <c r="O10" s="687"/>
      <c r="P10" s="687"/>
      <c r="Q10" s="687"/>
      <c r="R10" s="687"/>
    </row>
    <row r="11" s="114" customFormat="true" ht="15" hidden="false" customHeight="true" outlineLevel="0" collapsed="false">
      <c r="A11" s="443" t="s">
        <v>773</v>
      </c>
      <c r="B11" s="1832" t="n">
        <v>66481</v>
      </c>
      <c r="C11" s="1832" t="n">
        <v>65899</v>
      </c>
      <c r="D11" s="1832" t="n">
        <v>58283</v>
      </c>
      <c r="E11" s="1832" t="n">
        <v>52406</v>
      </c>
      <c r="F11" s="1833" t="n">
        <v>53565</v>
      </c>
      <c r="G11" s="1833" t="n">
        <v>48196</v>
      </c>
      <c r="H11" s="1833" t="n">
        <v>46096</v>
      </c>
      <c r="I11" s="1833" t="n">
        <v>40960</v>
      </c>
      <c r="J11" s="1833" t="n">
        <v>39523</v>
      </c>
      <c r="K11" s="1834" t="n">
        <v>33591</v>
      </c>
      <c r="L11" s="1835" t="n">
        <v>27361</v>
      </c>
      <c r="M11" s="1836" t="n">
        <v>26363</v>
      </c>
      <c r="N11" s="1837" t="n">
        <v>25873</v>
      </c>
      <c r="O11" s="1837" t="n">
        <v>25872</v>
      </c>
      <c r="P11" s="1837" t="n">
        <v>24907</v>
      </c>
      <c r="Q11" s="1835" t="n">
        <v>20882</v>
      </c>
      <c r="R11" s="1836" t="n">
        <v>21532</v>
      </c>
      <c r="S11" s="1838" t="n">
        <v>17171</v>
      </c>
      <c r="T11" s="1839" t="n">
        <v>13766</v>
      </c>
      <c r="U11" s="1838" t="n">
        <v>12900</v>
      </c>
      <c r="V11" s="1839" t="n">
        <v>12059</v>
      </c>
      <c r="W11" s="1838" t="n">
        <v>10770</v>
      </c>
      <c r="X11" s="1838" t="n">
        <v>7566</v>
      </c>
      <c r="Y11" s="1838" t="n">
        <v>7640</v>
      </c>
      <c r="Z11" s="1838" t="n">
        <v>6223</v>
      </c>
      <c r="AA11" s="1838" t="n">
        <v>3849</v>
      </c>
      <c r="AB11" s="1838" t="n">
        <v>3669</v>
      </c>
      <c r="AC11" s="1840" t="n">
        <v>2584</v>
      </c>
    </row>
    <row r="12" s="114" customFormat="true" ht="15" hidden="false" customHeight="true" outlineLevel="0" collapsed="false">
      <c r="A12" s="256" t="s">
        <v>774</v>
      </c>
      <c r="B12" s="1841" t="n">
        <v>20436</v>
      </c>
      <c r="C12" s="1841" t="n">
        <v>19030</v>
      </c>
      <c r="D12" s="1841" t="n">
        <v>15564</v>
      </c>
      <c r="E12" s="1841" t="n">
        <v>14061</v>
      </c>
      <c r="F12" s="1842" t="n">
        <v>14090</v>
      </c>
      <c r="G12" s="1842" t="n">
        <v>13605</v>
      </c>
      <c r="H12" s="1842" t="n">
        <v>13554</v>
      </c>
      <c r="I12" s="1842" t="n">
        <v>13189</v>
      </c>
      <c r="J12" s="1842" t="n">
        <v>10933</v>
      </c>
      <c r="K12" s="1843" t="n">
        <v>11514</v>
      </c>
      <c r="L12" s="1844" t="n">
        <v>9040</v>
      </c>
      <c r="M12" s="1845" t="n">
        <v>8921</v>
      </c>
      <c r="N12" s="1843" t="n">
        <v>9524</v>
      </c>
      <c r="O12" s="1843" t="n">
        <v>10288</v>
      </c>
      <c r="P12" s="1843" t="n">
        <v>10177</v>
      </c>
      <c r="Q12" s="1844" t="n">
        <v>10354</v>
      </c>
      <c r="R12" s="1845" t="n">
        <v>10501</v>
      </c>
      <c r="S12" s="1846" t="n">
        <v>10251</v>
      </c>
      <c r="T12" s="1847" t="n">
        <v>8435</v>
      </c>
      <c r="U12" s="1846" t="n">
        <v>10599</v>
      </c>
      <c r="V12" s="1847" t="n">
        <v>10399</v>
      </c>
      <c r="W12" s="1846" t="n">
        <v>10385</v>
      </c>
      <c r="X12" s="1846" t="n">
        <v>10755</v>
      </c>
      <c r="Y12" s="1846" t="n">
        <v>11537</v>
      </c>
      <c r="Z12" s="1846" t="n">
        <v>12210</v>
      </c>
      <c r="AA12" s="1846" t="n">
        <v>12391</v>
      </c>
      <c r="AB12" s="1846" t="n">
        <v>12300</v>
      </c>
      <c r="AC12" s="1848" t="n">
        <v>12300</v>
      </c>
    </row>
    <row r="13" s="114" customFormat="true" ht="15" hidden="false" customHeight="true" outlineLevel="0" collapsed="false">
      <c r="A13" s="307" t="s">
        <v>775</v>
      </c>
      <c r="B13" s="1849" t="n">
        <v>882</v>
      </c>
      <c r="C13" s="1849" t="n">
        <v>690</v>
      </c>
      <c r="D13" s="1849" t="n">
        <v>598</v>
      </c>
      <c r="E13" s="1849" t="n">
        <v>470</v>
      </c>
      <c r="F13" s="1850" t="n">
        <v>386</v>
      </c>
      <c r="G13" s="1850" t="n">
        <v>372</v>
      </c>
      <c r="H13" s="1850" t="n">
        <v>324</v>
      </c>
      <c r="I13" s="1850" t="n">
        <v>183</v>
      </c>
      <c r="J13" s="1850" t="n">
        <v>167</v>
      </c>
      <c r="K13" s="1851" t="n">
        <v>150</v>
      </c>
      <c r="L13" s="1852" t="n">
        <v>138</v>
      </c>
      <c r="M13" s="1853" t="n">
        <v>122</v>
      </c>
      <c r="N13" s="1851" t="n">
        <v>113</v>
      </c>
      <c r="O13" s="1851" t="n">
        <v>101</v>
      </c>
      <c r="P13" s="1851" t="n">
        <v>91</v>
      </c>
      <c r="Q13" s="1852" t="n">
        <v>95</v>
      </c>
      <c r="R13" s="1853" t="n">
        <v>88</v>
      </c>
      <c r="S13" s="1854" t="n">
        <v>0</v>
      </c>
      <c r="T13" s="1855" t="n">
        <v>0</v>
      </c>
      <c r="U13" s="1854" t="n">
        <v>0</v>
      </c>
      <c r="V13" s="1855" t="n">
        <v>0</v>
      </c>
      <c r="W13" s="1854" t="n">
        <v>0</v>
      </c>
      <c r="X13" s="1854" t="n">
        <v>0</v>
      </c>
      <c r="Y13" s="1854"/>
      <c r="Z13" s="1854"/>
      <c r="AA13" s="1854"/>
      <c r="AB13" s="1854"/>
      <c r="AC13" s="1856"/>
    </row>
    <row r="14" s="114" customFormat="true" ht="15" hidden="false" customHeight="true" outlineLevel="0" collapsed="false">
      <c r="A14" s="452" t="s">
        <v>776</v>
      </c>
      <c r="B14" s="1832" t="n">
        <v>45163</v>
      </c>
      <c r="C14" s="1832" t="n">
        <v>46179</v>
      </c>
      <c r="D14" s="1832" t="n">
        <v>42121</v>
      </c>
      <c r="E14" s="1832" t="n">
        <v>37875</v>
      </c>
      <c r="F14" s="1832" t="n">
        <v>39089</v>
      </c>
      <c r="G14" s="1832" t="n">
        <v>34219</v>
      </c>
      <c r="H14" s="1832" t="n">
        <v>32218</v>
      </c>
      <c r="I14" s="1832" t="n">
        <v>27588</v>
      </c>
      <c r="J14" s="1832" t="n">
        <v>28423</v>
      </c>
      <c r="K14" s="1832" t="n">
        <v>21927</v>
      </c>
      <c r="L14" s="1832" t="n">
        <v>18183</v>
      </c>
      <c r="M14" s="1832" t="n">
        <v>17320</v>
      </c>
      <c r="N14" s="1832" t="n">
        <v>16236</v>
      </c>
      <c r="O14" s="1833" t="n">
        <v>15483</v>
      </c>
      <c r="P14" s="1833" t="n">
        <v>14639</v>
      </c>
      <c r="Q14" s="1832" t="n">
        <v>10433</v>
      </c>
      <c r="R14" s="1857" t="n">
        <v>10943</v>
      </c>
      <c r="S14" s="1838" t="n">
        <v>6920</v>
      </c>
      <c r="T14" s="1839" t="n">
        <v>5331</v>
      </c>
      <c r="U14" s="1838" t="n">
        <v>2301</v>
      </c>
      <c r="V14" s="1839" t="n">
        <v>1660</v>
      </c>
      <c r="W14" s="1838" t="n">
        <v>385</v>
      </c>
      <c r="X14" s="1838" t="s">
        <v>4</v>
      </c>
      <c r="Y14" s="1838"/>
      <c r="Z14" s="1838"/>
      <c r="AA14" s="1838"/>
      <c r="AB14" s="1838"/>
      <c r="AC14" s="1840"/>
    </row>
    <row r="15" s="114" customFormat="true" ht="15" hidden="false" customHeight="true" outlineLevel="0" collapsed="false">
      <c r="A15" s="256" t="s">
        <v>777</v>
      </c>
      <c r="B15" s="1841" t="n">
        <v>15716</v>
      </c>
      <c r="C15" s="1841" t="n">
        <v>14729</v>
      </c>
      <c r="D15" s="1841" t="n">
        <v>12078</v>
      </c>
      <c r="E15" s="1841" t="n">
        <v>10919</v>
      </c>
      <c r="F15" s="1842" t="n">
        <v>11102</v>
      </c>
      <c r="G15" s="1842" t="n">
        <v>10663</v>
      </c>
      <c r="H15" s="1842" t="n">
        <v>10744</v>
      </c>
      <c r="I15" s="1842" t="n">
        <v>10279</v>
      </c>
      <c r="J15" s="1842" t="n">
        <v>8568</v>
      </c>
      <c r="K15" s="1843" t="n">
        <v>9115</v>
      </c>
      <c r="L15" s="1844" t="n">
        <v>7265</v>
      </c>
      <c r="M15" s="1845" t="n">
        <v>7226</v>
      </c>
      <c r="N15" s="1843" t="n">
        <v>7827</v>
      </c>
      <c r="O15" s="1843" t="n">
        <v>8479</v>
      </c>
      <c r="P15" s="1843" t="n">
        <v>8397</v>
      </c>
      <c r="Q15" s="1844" t="n">
        <v>8372</v>
      </c>
      <c r="R15" s="1845" t="n">
        <v>8441</v>
      </c>
      <c r="S15" s="1846" t="n">
        <v>8246</v>
      </c>
      <c r="T15" s="1847" t="n">
        <v>6771</v>
      </c>
      <c r="U15" s="1846" t="n">
        <v>8150</v>
      </c>
      <c r="V15" s="1847" t="n">
        <v>7990</v>
      </c>
      <c r="W15" s="1846" t="n">
        <v>8050</v>
      </c>
      <c r="X15" s="1846" t="n">
        <v>8379</v>
      </c>
      <c r="Y15" s="1846" t="n">
        <v>8740</v>
      </c>
      <c r="Z15" s="1846" t="n">
        <v>9250</v>
      </c>
      <c r="AA15" s="1846" t="n">
        <v>9387</v>
      </c>
      <c r="AB15" s="1846" t="n">
        <v>9200</v>
      </c>
      <c r="AC15" s="1848" t="n">
        <v>9200</v>
      </c>
    </row>
    <row r="16" s="114" customFormat="true" ht="15" hidden="false" customHeight="true" outlineLevel="0" collapsed="false">
      <c r="A16" s="307" t="s">
        <v>778</v>
      </c>
      <c r="B16" s="1849" t="n">
        <v>860</v>
      </c>
      <c r="C16" s="1849" t="n">
        <v>677</v>
      </c>
      <c r="D16" s="1849" t="n">
        <v>585</v>
      </c>
      <c r="E16" s="1849" t="n">
        <v>460</v>
      </c>
      <c r="F16" s="1850" t="n">
        <v>379</v>
      </c>
      <c r="G16" s="1850" t="n">
        <v>357</v>
      </c>
      <c r="H16" s="1850" t="n">
        <v>318</v>
      </c>
      <c r="I16" s="1850" t="n">
        <v>185</v>
      </c>
      <c r="J16" s="1850" t="n">
        <v>169</v>
      </c>
      <c r="K16" s="1851" t="n">
        <v>146</v>
      </c>
      <c r="L16" s="1852" t="n">
        <v>140</v>
      </c>
      <c r="M16" s="1853" t="n">
        <v>124</v>
      </c>
      <c r="N16" s="1851" t="n">
        <v>114</v>
      </c>
      <c r="O16" s="1851" t="n">
        <v>102</v>
      </c>
      <c r="P16" s="1851" t="n">
        <v>92</v>
      </c>
      <c r="Q16" s="1852" t="n">
        <v>96</v>
      </c>
      <c r="R16" s="1853" t="n">
        <v>89</v>
      </c>
      <c r="S16" s="1854" t="n">
        <v>0</v>
      </c>
      <c r="T16" s="1855" t="n">
        <v>0</v>
      </c>
      <c r="U16" s="1854" t="n">
        <v>0</v>
      </c>
      <c r="V16" s="1855" t="n">
        <v>0</v>
      </c>
      <c r="W16" s="1854" t="n">
        <v>0</v>
      </c>
      <c r="X16" s="1854" t="n">
        <v>0</v>
      </c>
      <c r="Y16" s="1854"/>
      <c r="Z16" s="1854"/>
      <c r="AA16" s="1854"/>
      <c r="AB16" s="1854"/>
      <c r="AC16" s="1856"/>
    </row>
    <row r="17" s="114" customFormat="true" ht="15" hidden="false" customHeight="true" outlineLevel="0" collapsed="false">
      <c r="A17" s="452" t="s">
        <v>779</v>
      </c>
      <c r="B17" s="1858" t="n">
        <v>61739</v>
      </c>
      <c r="C17" s="1858" t="n">
        <v>61585</v>
      </c>
      <c r="D17" s="1858" t="n">
        <v>54784</v>
      </c>
      <c r="E17" s="1858" t="n">
        <v>49254</v>
      </c>
      <c r="F17" s="1858" t="n">
        <v>50570</v>
      </c>
      <c r="G17" s="1858" t="n">
        <v>45239</v>
      </c>
      <c r="H17" s="1858" t="n">
        <v>43280</v>
      </c>
      <c r="I17" s="1858" t="n">
        <v>38052</v>
      </c>
      <c r="J17" s="1858" t="n">
        <v>37160</v>
      </c>
      <c r="K17" s="1858" t="n">
        <v>31188</v>
      </c>
      <c r="L17" s="1858" t="n">
        <v>25588</v>
      </c>
      <c r="M17" s="1858" t="n">
        <v>24670</v>
      </c>
      <c r="N17" s="1858" t="n">
        <v>24177</v>
      </c>
      <c r="O17" s="1859" t="n">
        <v>24064</v>
      </c>
      <c r="P17" s="1859" t="n">
        <v>23128</v>
      </c>
      <c r="Q17" s="1858" t="n">
        <v>18901</v>
      </c>
      <c r="R17" s="1860" t="n">
        <v>19473</v>
      </c>
      <c r="S17" s="1861" t="n">
        <v>15166</v>
      </c>
      <c r="T17" s="1862" t="n">
        <v>12102</v>
      </c>
      <c r="U17" s="1861" t="n">
        <v>10451</v>
      </c>
      <c r="V17" s="1862" t="n">
        <v>9650</v>
      </c>
      <c r="W17" s="1861" t="n">
        <v>8435</v>
      </c>
      <c r="X17" s="1861" t="n">
        <v>5190</v>
      </c>
      <c r="Y17" s="1861" t="n">
        <v>4843</v>
      </c>
      <c r="Z17" s="1861" t="n">
        <v>3263</v>
      </c>
      <c r="AA17" s="1861" t="n">
        <v>845</v>
      </c>
      <c r="AB17" s="1861" t="n">
        <v>569</v>
      </c>
      <c r="AC17" s="1863" t="n">
        <v>516</v>
      </c>
    </row>
    <row r="18" s="114" customFormat="true" ht="15" hidden="false" customHeight="true" outlineLevel="0" collapsed="false">
      <c r="A18" s="251" t="s">
        <v>780</v>
      </c>
      <c r="B18" s="1841" t="n">
        <v>6053</v>
      </c>
      <c r="C18" s="1841" t="n">
        <v>6126</v>
      </c>
      <c r="D18" s="1841" t="n">
        <v>6185</v>
      </c>
      <c r="E18" s="1841" t="n">
        <v>6049</v>
      </c>
      <c r="F18" s="1842" t="n">
        <v>5944</v>
      </c>
      <c r="G18" s="1842" t="n">
        <v>5598</v>
      </c>
      <c r="H18" s="1842" t="n">
        <v>5394</v>
      </c>
      <c r="I18" s="1842" t="n">
        <v>4827</v>
      </c>
      <c r="J18" s="1842" t="n">
        <v>4375</v>
      </c>
      <c r="K18" s="1843" t="n">
        <v>3965</v>
      </c>
      <c r="L18" s="1844" t="n">
        <v>3953</v>
      </c>
      <c r="M18" s="1845" t="n">
        <v>3242</v>
      </c>
      <c r="N18" s="1843" t="n">
        <v>3125</v>
      </c>
      <c r="O18" s="1843" t="n">
        <v>3449</v>
      </c>
      <c r="P18" s="1843" t="n">
        <v>3329</v>
      </c>
      <c r="Q18" s="1844" t="n">
        <v>2883</v>
      </c>
      <c r="R18" s="1845" t="n">
        <v>2789</v>
      </c>
      <c r="S18" s="1846" t="n">
        <v>2187</v>
      </c>
      <c r="T18" s="1847" t="n">
        <v>1282</v>
      </c>
      <c r="U18" s="1846" t="n">
        <v>1231</v>
      </c>
      <c r="V18" s="1847" t="n">
        <v>908</v>
      </c>
      <c r="W18" s="1846" t="n">
        <v>849</v>
      </c>
      <c r="X18" s="1846" t="n">
        <v>592</v>
      </c>
      <c r="Y18" s="1846" t="n">
        <v>591</v>
      </c>
      <c r="Z18" s="1846" t="n">
        <v>327</v>
      </c>
      <c r="AA18" s="1846" t="n">
        <v>222</v>
      </c>
      <c r="AB18" s="1846" t="n">
        <v>240</v>
      </c>
      <c r="AC18" s="1848" t="n">
        <v>158</v>
      </c>
    </row>
    <row r="19" s="114" customFormat="true" ht="15" hidden="false" customHeight="true" outlineLevel="0" collapsed="false">
      <c r="A19" s="256" t="s">
        <v>781</v>
      </c>
      <c r="B19" s="1841" t="n">
        <v>424</v>
      </c>
      <c r="C19" s="1864" t="s">
        <v>4</v>
      </c>
      <c r="D19" s="1864" t="s">
        <v>4</v>
      </c>
      <c r="E19" s="1841" t="n">
        <v>7496</v>
      </c>
      <c r="F19" s="1842" t="n">
        <v>3054</v>
      </c>
      <c r="G19" s="1842" t="n">
        <v>294</v>
      </c>
      <c r="H19" s="1842" t="n">
        <v>1438</v>
      </c>
      <c r="I19" s="1842" t="n">
        <v>797</v>
      </c>
      <c r="J19" s="1865" t="s">
        <v>4</v>
      </c>
      <c r="K19" s="1843" t="n">
        <v>1921</v>
      </c>
      <c r="L19" s="1844" t="n">
        <v>1996</v>
      </c>
      <c r="M19" s="1845" t="n">
        <v>64</v>
      </c>
      <c r="N19" s="1843" t="n">
        <v>317</v>
      </c>
      <c r="O19" s="1843" t="n">
        <v>440</v>
      </c>
      <c r="P19" s="1843" t="n">
        <v>33</v>
      </c>
      <c r="Q19" s="1864" t="s">
        <v>161</v>
      </c>
      <c r="R19" s="1866" t="s">
        <v>161</v>
      </c>
      <c r="S19" s="1846" t="n">
        <v>684</v>
      </c>
      <c r="T19" s="1847" t="n">
        <v>309</v>
      </c>
      <c r="U19" s="1846" t="n">
        <v>119</v>
      </c>
      <c r="V19" s="1847" t="n">
        <v>290</v>
      </c>
      <c r="W19" s="1846" t="n">
        <v>362</v>
      </c>
      <c r="X19" s="1846" t="n">
        <v>74</v>
      </c>
      <c r="Y19" s="1846" t="n">
        <v>186</v>
      </c>
      <c r="Z19" s="1846" t="n">
        <v>69</v>
      </c>
      <c r="AA19" s="1846" t="n">
        <v>626</v>
      </c>
      <c r="AB19" s="1846" t="n">
        <v>725</v>
      </c>
      <c r="AC19" s="1848" t="n">
        <v>1671</v>
      </c>
    </row>
    <row r="20" s="114" customFormat="true" ht="15" hidden="false" customHeight="true" outlineLevel="0" collapsed="false">
      <c r="A20" s="256" t="s">
        <v>782</v>
      </c>
      <c r="B20" s="1864" t="s">
        <v>333</v>
      </c>
      <c r="C20" s="1864" t="s">
        <v>4</v>
      </c>
      <c r="D20" s="1864" t="s">
        <v>4</v>
      </c>
      <c r="E20" s="1864" t="s">
        <v>4</v>
      </c>
      <c r="F20" s="1865" t="s">
        <v>4</v>
      </c>
      <c r="G20" s="1842" t="n">
        <v>795</v>
      </c>
      <c r="H20" s="1842" t="n">
        <v>17</v>
      </c>
      <c r="I20" s="1842" t="n">
        <v>80</v>
      </c>
      <c r="J20" s="1842" t="n">
        <v>58</v>
      </c>
      <c r="K20" s="1843" t="s">
        <v>4</v>
      </c>
      <c r="L20" s="1864" t="s">
        <v>4</v>
      </c>
      <c r="M20" s="1866" t="n">
        <v>317</v>
      </c>
      <c r="N20" s="1843" t="n">
        <v>269</v>
      </c>
      <c r="O20" s="1843" t="n">
        <v>28</v>
      </c>
      <c r="P20" s="1843" t="s">
        <v>4</v>
      </c>
      <c r="Q20" s="1844" t="n">
        <v>65</v>
      </c>
      <c r="R20" s="1845" t="n">
        <v>140</v>
      </c>
      <c r="S20" s="1846" t="n">
        <v>46</v>
      </c>
      <c r="T20" s="1847" t="n">
        <v>60</v>
      </c>
      <c r="U20" s="1846" t="n">
        <v>73</v>
      </c>
      <c r="V20" s="1847" t="n">
        <v>0</v>
      </c>
      <c r="W20" s="1846" t="n">
        <v>42</v>
      </c>
      <c r="X20" s="1846" t="n">
        <v>130</v>
      </c>
      <c r="Y20" s="1846" t="n">
        <v>5</v>
      </c>
      <c r="Z20" s="1846" t="n">
        <v>96</v>
      </c>
      <c r="AA20" s="1846" t="n">
        <v>3</v>
      </c>
      <c r="AB20" s="1846" t="n">
        <v>37</v>
      </c>
      <c r="AC20" s="1848" t="n">
        <v>44</v>
      </c>
    </row>
    <row r="21" s="114" customFormat="true" ht="15" hidden="false" customHeight="true" outlineLevel="0" collapsed="false">
      <c r="A21" s="443" t="s">
        <v>781</v>
      </c>
      <c r="B21" s="1832"/>
      <c r="C21" s="1832"/>
      <c r="D21" s="1832"/>
      <c r="E21" s="1832"/>
      <c r="F21" s="1832"/>
      <c r="G21" s="1832"/>
      <c r="H21" s="1832"/>
      <c r="I21" s="1832"/>
      <c r="J21" s="1832"/>
      <c r="K21" s="1832"/>
      <c r="L21" s="1832"/>
      <c r="M21" s="1832"/>
      <c r="N21" s="1832"/>
      <c r="O21" s="1832"/>
      <c r="P21" s="1833" t="s">
        <v>4</v>
      </c>
      <c r="Q21" s="1832"/>
      <c r="R21" s="1867"/>
      <c r="S21" s="1868"/>
      <c r="T21" s="1867"/>
      <c r="U21" s="1868"/>
      <c r="V21" s="1832"/>
      <c r="W21" s="1833"/>
      <c r="X21" s="1833"/>
      <c r="Y21" s="1833"/>
      <c r="Z21" s="1833"/>
      <c r="AA21" s="1833"/>
      <c r="AB21" s="1833"/>
      <c r="AC21" s="1869"/>
    </row>
    <row r="22" s="114" customFormat="true" ht="15" hidden="false" customHeight="true" outlineLevel="0" collapsed="false">
      <c r="A22" s="452" t="s">
        <v>783</v>
      </c>
      <c r="B22" s="1858" t="n">
        <v>1309</v>
      </c>
      <c r="C22" s="1858" t="n">
        <v>1093</v>
      </c>
      <c r="D22" s="1858" t="n">
        <v>429</v>
      </c>
      <c r="E22" s="1870" t="s">
        <v>4</v>
      </c>
      <c r="F22" s="1870" t="s">
        <v>4</v>
      </c>
      <c r="G22" s="1870" t="s">
        <v>4</v>
      </c>
      <c r="H22" s="1870" t="s">
        <v>4</v>
      </c>
      <c r="I22" s="1870" t="s">
        <v>4</v>
      </c>
      <c r="J22" s="1870" t="s">
        <v>4</v>
      </c>
      <c r="K22" s="1870" t="s">
        <v>4</v>
      </c>
      <c r="L22" s="1870" t="s">
        <v>4</v>
      </c>
      <c r="M22" s="1870" t="s">
        <v>4</v>
      </c>
      <c r="N22" s="1870" t="s">
        <v>4</v>
      </c>
      <c r="O22" s="1870" t="s">
        <v>4</v>
      </c>
      <c r="P22" s="1871" t="s">
        <v>4</v>
      </c>
      <c r="Q22" s="1870"/>
      <c r="R22" s="1870"/>
      <c r="S22" s="1871"/>
      <c r="T22" s="1870"/>
      <c r="U22" s="1871"/>
      <c r="V22" s="1870"/>
      <c r="W22" s="1871"/>
      <c r="X22" s="1871"/>
      <c r="Y22" s="1871"/>
      <c r="Z22" s="1871"/>
      <c r="AA22" s="1871"/>
      <c r="AB22" s="1871"/>
      <c r="AC22" s="1872"/>
    </row>
    <row r="23" s="114" customFormat="true" ht="15" hidden="false" customHeight="true" outlineLevel="0" collapsed="false">
      <c r="A23" s="443" t="s">
        <v>784</v>
      </c>
      <c r="B23" s="1832" t="s">
        <v>4</v>
      </c>
      <c r="C23" s="1832" t="s">
        <v>4</v>
      </c>
      <c r="D23" s="1832" t="s">
        <v>4</v>
      </c>
      <c r="E23" s="1832" t="s">
        <v>4</v>
      </c>
      <c r="F23" s="1832" t="s">
        <v>4</v>
      </c>
      <c r="G23" s="1832" t="s">
        <v>4</v>
      </c>
      <c r="H23" s="1832" t="s">
        <v>4</v>
      </c>
      <c r="I23" s="1832" t="s">
        <v>4</v>
      </c>
      <c r="J23" s="1832" t="s">
        <v>4</v>
      </c>
      <c r="K23" s="1832" t="s">
        <v>4</v>
      </c>
      <c r="L23" s="1832" t="s">
        <v>4</v>
      </c>
      <c r="M23" s="1832" t="s">
        <v>4</v>
      </c>
      <c r="N23" s="1832" t="s">
        <v>4</v>
      </c>
      <c r="O23" s="1832" t="s">
        <v>4</v>
      </c>
      <c r="P23" s="1833" t="s">
        <v>4</v>
      </c>
      <c r="Q23" s="1832"/>
      <c r="R23" s="1832"/>
      <c r="S23" s="1868"/>
      <c r="T23" s="1867"/>
      <c r="U23" s="1868"/>
      <c r="V23" s="1867"/>
      <c r="W23" s="1868"/>
      <c r="X23" s="1868"/>
      <c r="Y23" s="1868"/>
      <c r="Z23" s="1868"/>
      <c r="AA23" s="1868"/>
      <c r="AB23" s="1868"/>
      <c r="AC23" s="1873"/>
    </row>
    <row r="24" s="114" customFormat="true" ht="15" hidden="false" customHeight="true" outlineLevel="0" collapsed="false">
      <c r="A24" s="452" t="s">
        <v>785</v>
      </c>
      <c r="B24" s="1870" t="s">
        <v>4</v>
      </c>
      <c r="C24" s="1858" t="n">
        <v>791</v>
      </c>
      <c r="D24" s="1870" t="s">
        <v>4</v>
      </c>
      <c r="E24" s="1870" t="s">
        <v>4</v>
      </c>
      <c r="F24" s="1870" t="s">
        <v>4</v>
      </c>
      <c r="G24" s="1870" t="s">
        <v>4</v>
      </c>
      <c r="H24" s="1870" t="s">
        <v>4</v>
      </c>
      <c r="I24" s="1870" t="s">
        <v>4</v>
      </c>
      <c r="J24" s="1870" t="s">
        <v>4</v>
      </c>
      <c r="K24" s="1870" t="s">
        <v>4</v>
      </c>
      <c r="L24" s="1870" t="s">
        <v>4</v>
      </c>
      <c r="M24" s="1870" t="s">
        <v>4</v>
      </c>
      <c r="N24" s="1870" t="s">
        <v>4</v>
      </c>
      <c r="O24" s="1870" t="s">
        <v>4</v>
      </c>
      <c r="P24" s="1871" t="s">
        <v>4</v>
      </c>
      <c r="Q24" s="1870"/>
      <c r="R24" s="1870"/>
      <c r="S24" s="1871"/>
      <c r="T24" s="1870"/>
      <c r="U24" s="1871"/>
      <c r="V24" s="1870"/>
      <c r="W24" s="1871"/>
      <c r="X24" s="1871"/>
      <c r="Y24" s="1871"/>
      <c r="Z24" s="1871"/>
      <c r="AA24" s="1871"/>
      <c r="AB24" s="1871"/>
      <c r="AC24" s="1872"/>
    </row>
    <row r="25" s="114" customFormat="true" ht="15" hidden="false" customHeight="true" outlineLevel="0" collapsed="false">
      <c r="A25" s="251" t="s">
        <v>786</v>
      </c>
      <c r="B25" s="1841" t="n">
        <v>465</v>
      </c>
      <c r="C25" s="1841" t="n">
        <v>664</v>
      </c>
      <c r="D25" s="1841" t="n">
        <v>609</v>
      </c>
      <c r="E25" s="1841" t="n">
        <v>364</v>
      </c>
      <c r="F25" s="1841" t="n">
        <v>1096</v>
      </c>
      <c r="G25" s="1841" t="n">
        <v>2637</v>
      </c>
      <c r="H25" s="1841" t="n">
        <v>2001</v>
      </c>
      <c r="I25" s="1841" t="n">
        <v>643</v>
      </c>
      <c r="J25" s="1841" t="n">
        <v>166</v>
      </c>
      <c r="K25" s="1844" t="n">
        <v>785</v>
      </c>
      <c r="L25" s="1844" t="n">
        <v>111</v>
      </c>
      <c r="M25" s="1845" t="n">
        <v>145</v>
      </c>
      <c r="N25" s="1843" t="n">
        <v>661</v>
      </c>
      <c r="O25" s="1843" t="n">
        <v>245</v>
      </c>
      <c r="P25" s="1843" t="s">
        <v>4</v>
      </c>
      <c r="Q25" s="1844" t="n">
        <v>147</v>
      </c>
      <c r="R25" s="1845" t="n">
        <v>331</v>
      </c>
      <c r="S25" s="1846" t="n">
        <v>653</v>
      </c>
      <c r="T25" s="1847" t="n">
        <v>145</v>
      </c>
      <c r="U25" s="1846" t="n">
        <v>69</v>
      </c>
      <c r="V25" s="1847" t="n">
        <v>25</v>
      </c>
      <c r="W25" s="1846" t="n">
        <v>0</v>
      </c>
      <c r="X25" s="1846" t="n">
        <v>0</v>
      </c>
      <c r="Y25" s="1846" t="n">
        <v>0</v>
      </c>
      <c r="Z25" s="1846"/>
      <c r="AA25" s="1846" t="s">
        <v>161</v>
      </c>
      <c r="AB25" s="1846" t="s">
        <v>161</v>
      </c>
      <c r="AC25" s="1848" t="s">
        <v>161</v>
      </c>
    </row>
    <row r="26" s="114" customFormat="true" ht="15" hidden="false" customHeight="true" outlineLevel="0" collapsed="false">
      <c r="A26" s="256" t="s">
        <v>787</v>
      </c>
      <c r="B26" s="1841" t="n">
        <v>1212</v>
      </c>
      <c r="C26" s="1841" t="n">
        <v>1030</v>
      </c>
      <c r="D26" s="1841" t="n">
        <v>1126</v>
      </c>
      <c r="E26" s="1841" t="n">
        <v>2300</v>
      </c>
      <c r="F26" s="1841" t="n">
        <v>1796</v>
      </c>
      <c r="G26" s="1841" t="n">
        <v>1373</v>
      </c>
      <c r="H26" s="1841" t="n">
        <v>1355</v>
      </c>
      <c r="I26" s="1841" t="n">
        <v>2317</v>
      </c>
      <c r="J26" s="1841" t="n">
        <v>2441</v>
      </c>
      <c r="K26" s="1844" t="n">
        <v>1683</v>
      </c>
      <c r="L26" s="1844" t="n">
        <v>3135</v>
      </c>
      <c r="M26" s="1845" t="n">
        <v>3483</v>
      </c>
      <c r="N26" s="1843" t="n">
        <v>707</v>
      </c>
      <c r="O26" s="1843" t="n">
        <v>11049</v>
      </c>
      <c r="P26" s="1843" t="n">
        <v>10943</v>
      </c>
      <c r="Q26" s="1844" t="n">
        <v>11969</v>
      </c>
      <c r="R26" s="1845" t="n">
        <v>9429</v>
      </c>
      <c r="S26" s="1846" t="n">
        <v>8213</v>
      </c>
      <c r="T26" s="1847" t="n">
        <v>5757</v>
      </c>
      <c r="U26" s="1846" t="n">
        <v>8967</v>
      </c>
      <c r="V26" s="1847" t="n">
        <v>6438</v>
      </c>
      <c r="W26" s="1846" t="n">
        <v>5825</v>
      </c>
      <c r="X26" s="1846" t="n">
        <v>6816</v>
      </c>
      <c r="Y26" s="1846" t="n">
        <v>6478</v>
      </c>
      <c r="Z26" s="1846" t="n">
        <v>5391</v>
      </c>
      <c r="AA26" s="1846" t="n">
        <v>3833</v>
      </c>
      <c r="AB26" s="1846" t="n">
        <v>4597</v>
      </c>
      <c r="AC26" s="1848" t="n">
        <v>3013</v>
      </c>
    </row>
    <row r="27" s="114" customFormat="true" ht="15" hidden="false" customHeight="true" outlineLevel="0" collapsed="false">
      <c r="A27" s="256" t="s">
        <v>788</v>
      </c>
      <c r="B27" s="1841" t="n">
        <v>14511</v>
      </c>
      <c r="C27" s="1841" t="n">
        <v>15070</v>
      </c>
      <c r="D27" s="1841" t="n">
        <v>13789</v>
      </c>
      <c r="E27" s="1841" t="n">
        <v>16081</v>
      </c>
      <c r="F27" s="1841" t="n">
        <v>16915</v>
      </c>
      <c r="G27" s="1841" t="n">
        <v>18330</v>
      </c>
      <c r="H27" s="1841" t="n">
        <v>21935</v>
      </c>
      <c r="I27" s="1841" t="n">
        <v>24521</v>
      </c>
      <c r="J27" s="1841" t="n">
        <v>24275</v>
      </c>
      <c r="K27" s="1841" t="n">
        <v>27655</v>
      </c>
      <c r="L27" s="1844" t="n">
        <v>32727</v>
      </c>
      <c r="M27" s="1845" t="n">
        <v>31025</v>
      </c>
      <c r="N27" s="1843" t="n">
        <v>36717</v>
      </c>
      <c r="O27" s="1843" t="n">
        <v>29370</v>
      </c>
      <c r="P27" s="1843" t="n">
        <v>28381</v>
      </c>
      <c r="Q27" s="1844" t="n">
        <v>33856</v>
      </c>
      <c r="R27" s="1845" t="n">
        <v>36463</v>
      </c>
      <c r="S27" s="1846" t="n">
        <v>37127</v>
      </c>
      <c r="T27" s="1847" t="n">
        <v>32527</v>
      </c>
      <c r="U27" s="1846" t="n">
        <v>35624</v>
      </c>
      <c r="V27" s="1847" t="n">
        <v>38528</v>
      </c>
      <c r="W27" s="1846" t="n">
        <v>38576</v>
      </c>
      <c r="X27" s="1846" t="n">
        <v>41778</v>
      </c>
      <c r="Y27" s="1846" t="n">
        <v>43208</v>
      </c>
      <c r="Z27" s="1846" t="n">
        <v>41498</v>
      </c>
      <c r="AA27" s="1846" t="n">
        <v>43356</v>
      </c>
      <c r="AB27" s="1846" t="n">
        <v>38983</v>
      </c>
      <c r="AC27" s="1848" t="n">
        <v>38093</v>
      </c>
    </row>
    <row r="28" s="114" customFormat="true" ht="15" hidden="false" customHeight="true" outlineLevel="0" collapsed="false">
      <c r="A28" s="443" t="s">
        <v>789</v>
      </c>
      <c r="B28" s="1874" t="s">
        <v>4</v>
      </c>
      <c r="C28" s="1874" t="s">
        <v>4</v>
      </c>
      <c r="D28" s="1874" t="s">
        <v>4</v>
      </c>
      <c r="E28" s="1874" t="s">
        <v>4</v>
      </c>
      <c r="F28" s="1874" t="s">
        <v>4</v>
      </c>
      <c r="G28" s="1874" t="s">
        <v>4</v>
      </c>
      <c r="H28" s="1833" t="n">
        <v>1032</v>
      </c>
      <c r="I28" s="1833" t="n">
        <v>3371</v>
      </c>
      <c r="J28" s="1833" t="n">
        <v>3516</v>
      </c>
      <c r="K28" s="1834" t="n">
        <v>4624</v>
      </c>
      <c r="L28" s="1852" t="n">
        <v>4520</v>
      </c>
      <c r="M28" s="1853" t="n">
        <v>4839</v>
      </c>
      <c r="N28" s="1851" t="n">
        <v>2551</v>
      </c>
      <c r="O28" s="1851" t="n">
        <v>3544</v>
      </c>
      <c r="P28" s="1851" t="n">
        <v>1583</v>
      </c>
      <c r="Q28" s="1852" t="n">
        <v>3177</v>
      </c>
      <c r="R28" s="1853" t="n">
        <v>4416</v>
      </c>
      <c r="S28" s="1854" t="n">
        <v>4459</v>
      </c>
      <c r="T28" s="1855" t="n">
        <v>3550</v>
      </c>
      <c r="U28" s="1854" t="n">
        <v>5802</v>
      </c>
      <c r="V28" s="1855" t="n">
        <v>6866</v>
      </c>
      <c r="W28" s="1854" t="n">
        <v>8021</v>
      </c>
      <c r="X28" s="1854" t="n">
        <v>6334</v>
      </c>
      <c r="Y28" s="1854" t="n">
        <v>6001</v>
      </c>
      <c r="Z28" s="1854" t="n">
        <v>6119</v>
      </c>
      <c r="AA28" s="1854" t="n">
        <v>5988</v>
      </c>
      <c r="AB28" s="1854" t="n">
        <v>2564</v>
      </c>
      <c r="AC28" s="1856" t="n">
        <v>832</v>
      </c>
    </row>
    <row r="29" s="114" customFormat="true" ht="14.45" hidden="false" customHeight="true" outlineLevel="0" collapsed="false">
      <c r="A29" s="1875" t="s">
        <v>790</v>
      </c>
      <c r="B29" s="1876" t="n">
        <v>85713</v>
      </c>
      <c r="C29" s="1876" t="n">
        <v>86359</v>
      </c>
      <c r="D29" s="1876" t="n">
        <v>76922</v>
      </c>
      <c r="E29" s="1876" t="n">
        <v>81544</v>
      </c>
      <c r="F29" s="1876" t="n">
        <v>79375</v>
      </c>
      <c r="G29" s="1876" t="n">
        <v>74266</v>
      </c>
      <c r="H29" s="1876" t="n">
        <v>76452</v>
      </c>
      <c r="I29" s="1876" t="n">
        <v>74608</v>
      </c>
      <c r="J29" s="1876" t="n">
        <v>71991</v>
      </c>
      <c r="K29" s="1876" t="n">
        <v>71821</v>
      </c>
      <c r="L29" s="1876" t="n">
        <v>72030</v>
      </c>
      <c r="M29" s="1877" t="n">
        <v>67785</v>
      </c>
      <c r="N29" s="1877" t="n">
        <v>68524</v>
      </c>
      <c r="O29" s="1877" t="n">
        <v>72189</v>
      </c>
      <c r="P29" s="1877" t="n">
        <v>67397</v>
      </c>
      <c r="Q29" s="1876" t="n">
        <v>70998</v>
      </c>
      <c r="R29" s="1878" t="n">
        <v>73041</v>
      </c>
      <c r="S29" s="1877" t="n">
        <v>68535</v>
      </c>
      <c r="T29" s="1876" t="n">
        <v>55732</v>
      </c>
      <c r="U29" s="1877" t="n">
        <v>62336</v>
      </c>
      <c r="V29" s="1876" t="n">
        <v>62705</v>
      </c>
      <c r="W29" s="1877" t="n">
        <v>62110</v>
      </c>
      <c r="X29" s="1877" t="n">
        <v>60914</v>
      </c>
      <c r="Y29" s="1877" t="n">
        <v>61312</v>
      </c>
      <c r="Z29" s="1877" t="n">
        <v>56763</v>
      </c>
      <c r="AA29" s="1877" t="n">
        <v>54873</v>
      </c>
      <c r="AB29" s="1877" t="n">
        <v>47715</v>
      </c>
      <c r="AC29" s="1879" t="n">
        <v>44327</v>
      </c>
    </row>
    <row r="30" s="114" customFormat="true" ht="8.1" hidden="false" customHeight="true" outlineLevel="0" collapsed="false">
      <c r="A30" s="1880"/>
      <c r="B30" s="1857"/>
      <c r="C30" s="1857"/>
      <c r="D30" s="1857"/>
      <c r="E30" s="1857"/>
      <c r="F30" s="1857"/>
      <c r="G30" s="1857"/>
      <c r="H30" s="1857"/>
      <c r="I30" s="1857"/>
      <c r="J30" s="1857"/>
      <c r="K30" s="1881"/>
      <c r="L30" s="1882"/>
      <c r="M30" s="1882"/>
      <c r="N30" s="1882"/>
      <c r="O30" s="1882"/>
      <c r="P30" s="1882"/>
      <c r="Q30" s="1882"/>
      <c r="R30" s="1882"/>
      <c r="T30" s="1883"/>
      <c r="U30" s="1884"/>
    </row>
    <row r="31" s="114" customFormat="true" ht="14.45" hidden="false" customHeight="true" outlineLevel="0" collapsed="false">
      <c r="A31" s="1831" t="s">
        <v>722</v>
      </c>
      <c r="B31" s="1885"/>
      <c r="C31" s="1885"/>
      <c r="D31" s="1885"/>
      <c r="E31" s="1885"/>
      <c r="F31" s="1885"/>
      <c r="G31" s="1885"/>
      <c r="H31" s="1885"/>
      <c r="I31" s="1885"/>
      <c r="J31" s="1886"/>
      <c r="K31" s="1886"/>
      <c r="L31" s="1886"/>
      <c r="M31" s="1886"/>
      <c r="N31" s="1886"/>
      <c r="O31" s="1886"/>
      <c r="P31" s="1886"/>
      <c r="Q31" s="1886"/>
      <c r="R31" s="1886"/>
      <c r="T31" s="1883"/>
      <c r="U31" s="1884"/>
    </row>
    <row r="32" s="114" customFormat="true" ht="15" hidden="false" customHeight="true" outlineLevel="0" collapsed="false">
      <c r="A32" s="452" t="s">
        <v>791</v>
      </c>
      <c r="B32" s="1858" t="n">
        <v>1814</v>
      </c>
      <c r="C32" s="1858" t="n">
        <v>1669</v>
      </c>
      <c r="D32" s="1858" t="n">
        <v>1482</v>
      </c>
      <c r="E32" s="1858" t="n">
        <v>1389</v>
      </c>
      <c r="F32" s="1859" t="n">
        <v>1319</v>
      </c>
      <c r="G32" s="1871"/>
      <c r="H32" s="1871"/>
      <c r="I32" s="1871"/>
      <c r="J32" s="1871"/>
      <c r="K32" s="1871"/>
      <c r="L32" s="1870"/>
      <c r="M32" s="1887"/>
      <c r="N32" s="1871"/>
      <c r="O32" s="1888"/>
      <c r="P32" s="1888"/>
      <c r="Q32" s="1889"/>
      <c r="R32" s="1890"/>
      <c r="S32" s="1888"/>
      <c r="T32" s="1889"/>
      <c r="U32" s="1888"/>
      <c r="V32" s="1889"/>
      <c r="W32" s="1888"/>
      <c r="X32" s="1888"/>
      <c r="Y32" s="1888"/>
      <c r="Z32" s="1888"/>
      <c r="AA32" s="1888"/>
      <c r="AB32" s="1888"/>
      <c r="AC32" s="1891"/>
    </row>
    <row r="33" s="114" customFormat="true" ht="15" hidden="false" customHeight="true" outlineLevel="0" collapsed="false">
      <c r="A33" s="443" t="s">
        <v>792</v>
      </c>
      <c r="B33" s="1832" t="n">
        <v>91</v>
      </c>
      <c r="C33" s="1832" t="n">
        <v>80</v>
      </c>
      <c r="D33" s="1832" t="n">
        <v>69</v>
      </c>
      <c r="E33" s="1832" t="n">
        <v>53</v>
      </c>
      <c r="F33" s="1833" t="n">
        <v>45</v>
      </c>
      <c r="G33" s="1833" t="n">
        <v>35</v>
      </c>
      <c r="H33" s="1833" t="n">
        <v>28</v>
      </c>
      <c r="I33" s="1833" t="n">
        <v>22</v>
      </c>
      <c r="J33" s="1833" t="n">
        <v>14</v>
      </c>
      <c r="K33" s="1833" t="n">
        <v>8</v>
      </c>
      <c r="L33" s="1844" t="n">
        <v>6</v>
      </c>
      <c r="M33" s="1845" t="n">
        <v>3</v>
      </c>
      <c r="N33" s="1843" t="n">
        <v>1</v>
      </c>
      <c r="O33" s="1843" t="n">
        <v>1</v>
      </c>
      <c r="P33" s="1843" t="n">
        <v>1</v>
      </c>
      <c r="Q33" s="1844" t="n">
        <v>1</v>
      </c>
      <c r="R33" s="1845" t="n">
        <v>1</v>
      </c>
      <c r="S33" s="1843" t="n">
        <v>1</v>
      </c>
      <c r="T33" s="1844" t="n">
        <v>1</v>
      </c>
      <c r="U33" s="1843" t="n">
        <v>2</v>
      </c>
      <c r="V33" s="1844" t="n">
        <v>1</v>
      </c>
      <c r="W33" s="1843" t="n">
        <v>1</v>
      </c>
      <c r="X33" s="1843" t="n">
        <v>1</v>
      </c>
      <c r="Y33" s="1843" t="n">
        <v>1</v>
      </c>
      <c r="Z33" s="1843" t="n">
        <v>1</v>
      </c>
      <c r="AA33" s="1843" t="n">
        <v>1</v>
      </c>
      <c r="AB33" s="1843" t="n">
        <v>1</v>
      </c>
      <c r="AC33" s="1892" t="n">
        <v>1</v>
      </c>
    </row>
    <row r="34" s="114" customFormat="true" ht="15" hidden="false" customHeight="true" outlineLevel="0" collapsed="false">
      <c r="A34" s="307" t="s">
        <v>793</v>
      </c>
      <c r="B34" s="1849" t="n">
        <v>718</v>
      </c>
      <c r="C34" s="1849" t="n">
        <v>644</v>
      </c>
      <c r="D34" s="1849" t="n">
        <v>611</v>
      </c>
      <c r="E34" s="1849" t="n">
        <v>541</v>
      </c>
      <c r="F34" s="1850" t="n">
        <v>493</v>
      </c>
      <c r="G34" s="1850" t="n">
        <v>466</v>
      </c>
      <c r="H34" s="1850" t="n">
        <v>396</v>
      </c>
      <c r="I34" s="1850" t="n">
        <v>334</v>
      </c>
      <c r="J34" s="1850" t="n">
        <v>269</v>
      </c>
      <c r="K34" s="1850" t="n">
        <v>234</v>
      </c>
      <c r="L34" s="1893" t="n">
        <v>228</v>
      </c>
      <c r="M34" s="1894" t="n">
        <v>165</v>
      </c>
      <c r="N34" s="1895" t="n">
        <v>149</v>
      </c>
      <c r="O34" s="1895" t="n">
        <v>136</v>
      </c>
      <c r="P34" s="1895" t="n">
        <v>126</v>
      </c>
      <c r="Q34" s="1893" t="n">
        <v>121</v>
      </c>
      <c r="R34" s="1894" t="n">
        <v>109</v>
      </c>
      <c r="S34" s="1895" t="n">
        <v>110</v>
      </c>
      <c r="T34" s="1893" t="n">
        <v>108</v>
      </c>
      <c r="U34" s="1895" t="n">
        <v>107</v>
      </c>
      <c r="V34" s="1893" t="n">
        <v>98</v>
      </c>
      <c r="W34" s="1895" t="n">
        <v>96</v>
      </c>
      <c r="X34" s="1895" t="n">
        <v>89</v>
      </c>
      <c r="Y34" s="1895" t="n">
        <v>78</v>
      </c>
      <c r="Z34" s="1895" t="n">
        <v>74</v>
      </c>
      <c r="AA34" s="1895" t="n">
        <v>64</v>
      </c>
      <c r="AB34" s="1895" t="n">
        <v>61</v>
      </c>
      <c r="AC34" s="1896" t="n">
        <v>59</v>
      </c>
    </row>
    <row r="35" s="114" customFormat="true" ht="15" hidden="false" customHeight="true" outlineLevel="0" collapsed="false">
      <c r="A35" s="452" t="s">
        <v>794</v>
      </c>
      <c r="B35" s="1858" t="n">
        <v>131</v>
      </c>
      <c r="C35" s="1858" t="n">
        <v>108</v>
      </c>
      <c r="D35" s="1858" t="n">
        <v>81</v>
      </c>
      <c r="E35" s="1858" t="n">
        <v>34</v>
      </c>
      <c r="F35" s="1859" t="n">
        <v>4</v>
      </c>
      <c r="G35" s="1859" t="n">
        <v>3</v>
      </c>
      <c r="H35" s="1859" t="n">
        <v>8</v>
      </c>
      <c r="I35" s="1859" t="n">
        <v>1</v>
      </c>
      <c r="J35" s="1859" t="n">
        <v>0</v>
      </c>
      <c r="K35" s="1859" t="n">
        <v>12</v>
      </c>
      <c r="L35" s="1835" t="n">
        <v>40</v>
      </c>
      <c r="M35" s="1836" t="n">
        <v>37</v>
      </c>
      <c r="N35" s="1837"/>
      <c r="O35" s="1837"/>
      <c r="P35" s="1837"/>
      <c r="Q35" s="1835"/>
      <c r="R35" s="1836"/>
      <c r="S35" s="1837"/>
      <c r="T35" s="1835"/>
      <c r="U35" s="1837"/>
      <c r="V35" s="1835"/>
      <c r="W35" s="1837"/>
      <c r="X35" s="1837"/>
      <c r="Y35" s="1837"/>
      <c r="Z35" s="1837"/>
      <c r="AA35" s="1837"/>
      <c r="AB35" s="1837"/>
      <c r="AC35" s="1897"/>
    </row>
    <row r="36" s="114" customFormat="true" ht="15" hidden="false" customHeight="true" outlineLevel="0" collapsed="false">
      <c r="A36" s="256" t="s">
        <v>795</v>
      </c>
      <c r="B36" s="1841" t="n">
        <v>38594</v>
      </c>
      <c r="C36" s="1841" t="n">
        <v>38520</v>
      </c>
      <c r="D36" s="1841" t="n">
        <v>35681</v>
      </c>
      <c r="E36" s="1841" t="n">
        <v>39542</v>
      </c>
      <c r="F36" s="1842" t="n">
        <v>41487</v>
      </c>
      <c r="G36" s="1842" t="n">
        <v>40577</v>
      </c>
      <c r="H36" s="1842" t="n">
        <v>44293</v>
      </c>
      <c r="I36" s="1842" t="n">
        <v>43372</v>
      </c>
      <c r="J36" s="1842" t="n">
        <v>44315</v>
      </c>
      <c r="K36" s="1842" t="n">
        <v>42663</v>
      </c>
      <c r="L36" s="1844" t="n">
        <v>43319</v>
      </c>
      <c r="M36" s="1845" t="n">
        <v>40946</v>
      </c>
      <c r="N36" s="1843" t="n">
        <v>41957</v>
      </c>
      <c r="O36" s="1843" t="n">
        <v>45858</v>
      </c>
      <c r="P36" s="1843" t="n">
        <v>42860</v>
      </c>
      <c r="Q36" s="1844" t="n">
        <v>44998</v>
      </c>
      <c r="R36" s="1845" t="n">
        <v>46173</v>
      </c>
      <c r="S36" s="1843" t="n">
        <v>42970</v>
      </c>
      <c r="T36" s="1844" t="n">
        <v>37536</v>
      </c>
      <c r="U36" s="1843" t="n">
        <v>39249</v>
      </c>
      <c r="V36" s="1844" t="n">
        <v>40342</v>
      </c>
      <c r="W36" s="1843" t="n">
        <v>40105</v>
      </c>
      <c r="X36" s="1843" t="n">
        <v>41613</v>
      </c>
      <c r="Y36" s="1843" t="n">
        <v>39405</v>
      </c>
      <c r="Z36" s="1843" t="n">
        <v>35953</v>
      </c>
      <c r="AA36" s="1843" t="n">
        <v>35196</v>
      </c>
      <c r="AB36" s="1843" t="n">
        <v>28013</v>
      </c>
      <c r="AC36" s="1892" t="n">
        <v>24621</v>
      </c>
    </row>
    <row r="37" s="114" customFormat="true" ht="15" hidden="false" customHeight="true" outlineLevel="0" collapsed="false">
      <c r="A37" s="251" t="s">
        <v>796</v>
      </c>
      <c r="B37" s="1841" t="n">
        <v>9676</v>
      </c>
      <c r="C37" s="1841" t="n">
        <v>9505</v>
      </c>
      <c r="D37" s="1841" t="n">
        <v>10621</v>
      </c>
      <c r="E37" s="1841" t="n">
        <v>10183</v>
      </c>
      <c r="F37" s="1842" t="n">
        <v>8386</v>
      </c>
      <c r="G37" s="1842" t="n">
        <v>9788</v>
      </c>
      <c r="H37" s="1842" t="n">
        <v>7476</v>
      </c>
      <c r="I37" s="1842" t="n">
        <v>7690</v>
      </c>
      <c r="J37" s="1842" t="n">
        <v>6152</v>
      </c>
      <c r="K37" s="1842" t="n">
        <v>5414</v>
      </c>
      <c r="L37" s="1844" t="n">
        <v>5722</v>
      </c>
      <c r="M37" s="1845" t="n">
        <v>5404</v>
      </c>
      <c r="N37" s="1843" t="n">
        <v>6234</v>
      </c>
      <c r="O37" s="1843" t="n">
        <v>6032</v>
      </c>
      <c r="P37" s="1843" t="n">
        <v>5629</v>
      </c>
      <c r="Q37" s="1844" t="n">
        <v>5717</v>
      </c>
      <c r="R37" s="1845" t="n">
        <v>6123</v>
      </c>
      <c r="S37" s="1843" t="n">
        <v>5259</v>
      </c>
      <c r="T37" s="1844" t="n">
        <v>3340</v>
      </c>
      <c r="U37" s="1843" t="n">
        <v>3022</v>
      </c>
      <c r="V37" s="1844" t="n">
        <v>2480</v>
      </c>
      <c r="W37" s="1843" t="n">
        <v>2815</v>
      </c>
      <c r="X37" s="1843" t="n">
        <v>1317</v>
      </c>
      <c r="Y37" s="1843" t="n">
        <v>1688</v>
      </c>
      <c r="Z37" s="1843" t="n">
        <v>1031</v>
      </c>
      <c r="AA37" s="1843" t="n">
        <v>564</v>
      </c>
      <c r="AB37" s="1843" t="n">
        <v>611</v>
      </c>
      <c r="AC37" s="1892" t="n">
        <v>494</v>
      </c>
    </row>
    <row r="38" s="114" customFormat="true" ht="15" hidden="false" customHeight="true" outlineLevel="0" collapsed="false">
      <c r="A38" s="256" t="s">
        <v>797</v>
      </c>
      <c r="B38" s="1841" t="n">
        <v>881</v>
      </c>
      <c r="C38" s="1841" t="n">
        <v>563</v>
      </c>
      <c r="D38" s="1841" t="n">
        <v>100</v>
      </c>
      <c r="E38" s="1864"/>
      <c r="F38" s="1864"/>
      <c r="G38" s="1864"/>
      <c r="H38" s="1864"/>
      <c r="I38" s="1864"/>
      <c r="J38" s="1864"/>
      <c r="K38" s="1864"/>
      <c r="L38" s="1844" t="n">
        <v>38</v>
      </c>
      <c r="M38" s="1845"/>
      <c r="N38" s="1843"/>
      <c r="O38" s="1843"/>
      <c r="P38" s="1843"/>
      <c r="Q38" s="1844"/>
      <c r="R38" s="1845"/>
      <c r="S38" s="1843"/>
      <c r="T38" s="1844"/>
      <c r="U38" s="1843"/>
      <c r="V38" s="1844"/>
      <c r="W38" s="1843"/>
      <c r="X38" s="1843"/>
      <c r="Y38" s="1843"/>
      <c r="Z38" s="1843"/>
      <c r="AA38" s="1843"/>
      <c r="AB38" s="1843"/>
      <c r="AC38" s="1892"/>
    </row>
    <row r="39" s="114" customFormat="true" ht="15" hidden="false" customHeight="true" outlineLevel="0" collapsed="false">
      <c r="A39" s="256" t="s">
        <v>798</v>
      </c>
      <c r="B39" s="1841" t="n">
        <v>15953</v>
      </c>
      <c r="C39" s="1841" t="n">
        <v>14257</v>
      </c>
      <c r="D39" s="1841" t="n">
        <v>13066</v>
      </c>
      <c r="E39" s="1841" t="n">
        <v>14832</v>
      </c>
      <c r="F39" s="1842" t="n">
        <v>14953</v>
      </c>
      <c r="G39" s="1842" t="n">
        <v>14107</v>
      </c>
      <c r="H39" s="1842" t="n">
        <v>15172</v>
      </c>
      <c r="I39" s="1842" t="n">
        <v>14722</v>
      </c>
      <c r="J39" s="1842" t="n">
        <v>13729</v>
      </c>
      <c r="K39" s="1842" t="n">
        <v>15786</v>
      </c>
      <c r="L39" s="1844" t="n">
        <v>14634</v>
      </c>
      <c r="M39" s="1845" t="n">
        <v>14666</v>
      </c>
      <c r="N39" s="1843" t="n">
        <v>14588</v>
      </c>
      <c r="O39" s="1843" t="n">
        <v>14836</v>
      </c>
      <c r="P39" s="1843" t="n">
        <v>14389</v>
      </c>
      <c r="Q39" s="1844" t="n">
        <v>15339</v>
      </c>
      <c r="R39" s="1845" t="n">
        <v>15825</v>
      </c>
      <c r="S39" s="1843" t="n">
        <v>15140</v>
      </c>
      <c r="T39" s="1844" t="n">
        <v>10758</v>
      </c>
      <c r="U39" s="1843" t="n">
        <v>15156</v>
      </c>
      <c r="V39" s="1844" t="n">
        <v>14598</v>
      </c>
      <c r="W39" s="1843" t="n">
        <v>14119</v>
      </c>
      <c r="X39" s="1843" t="n">
        <v>14863</v>
      </c>
      <c r="Y39" s="1843" t="n">
        <v>16337</v>
      </c>
      <c r="Z39" s="1843" t="n">
        <v>16090</v>
      </c>
      <c r="AA39" s="1843" t="n">
        <v>16107</v>
      </c>
      <c r="AB39" s="1843" t="n">
        <v>16138</v>
      </c>
      <c r="AC39" s="1892" t="n">
        <v>16360</v>
      </c>
    </row>
    <row r="40" s="114" customFormat="true" ht="15" hidden="false" customHeight="true" outlineLevel="0" collapsed="false">
      <c r="A40" s="256" t="s">
        <v>799</v>
      </c>
      <c r="B40" s="1841" t="n">
        <v>9999</v>
      </c>
      <c r="C40" s="1841" t="n">
        <v>9878</v>
      </c>
      <c r="D40" s="1841" t="n">
        <v>9703</v>
      </c>
      <c r="E40" s="1841" t="n">
        <v>10272</v>
      </c>
      <c r="F40" s="1842" t="n">
        <v>8644</v>
      </c>
      <c r="G40" s="1842" t="n">
        <v>6479</v>
      </c>
      <c r="H40" s="1842" t="n">
        <v>6613</v>
      </c>
      <c r="I40" s="1842" t="n">
        <v>6813</v>
      </c>
      <c r="J40" s="1842" t="n">
        <v>5896</v>
      </c>
      <c r="K40" s="1842" t="n">
        <v>5794</v>
      </c>
      <c r="L40" s="1844" t="n">
        <v>5274</v>
      </c>
      <c r="M40" s="1845" t="n">
        <v>4571</v>
      </c>
      <c r="N40" s="1843" t="n">
        <v>4465</v>
      </c>
      <c r="O40" s="1843" t="n">
        <v>4281</v>
      </c>
      <c r="P40" s="1843" t="n">
        <v>3403</v>
      </c>
      <c r="Q40" s="1844" t="n">
        <v>3258</v>
      </c>
      <c r="R40" s="1845" t="n">
        <v>3327</v>
      </c>
      <c r="S40" s="1843" t="n">
        <v>3441</v>
      </c>
      <c r="T40" s="1844" t="n">
        <v>2788</v>
      </c>
      <c r="U40" s="1843" t="n">
        <v>3203</v>
      </c>
      <c r="V40" s="1844" t="n">
        <v>2993</v>
      </c>
      <c r="W40" s="1843" t="n">
        <v>2844</v>
      </c>
      <c r="X40" s="1843" t="n">
        <v>2256</v>
      </c>
      <c r="Y40" s="1843" t="n">
        <v>2534</v>
      </c>
      <c r="Z40" s="1843" t="n">
        <v>2362</v>
      </c>
      <c r="AA40" s="1843" t="n">
        <v>2332</v>
      </c>
      <c r="AB40" s="1843" t="n">
        <v>2368</v>
      </c>
      <c r="AC40" s="1892" t="n">
        <v>2030</v>
      </c>
    </row>
    <row r="41" s="114" customFormat="true" ht="15" hidden="false" customHeight="true" outlineLevel="0" collapsed="false">
      <c r="A41" s="256" t="s">
        <v>800</v>
      </c>
      <c r="B41" s="1841" t="n">
        <v>2481</v>
      </c>
      <c r="C41" s="1841" t="n">
        <v>1977</v>
      </c>
      <c r="D41" s="1841" t="n">
        <v>2018</v>
      </c>
      <c r="E41" s="1841" t="n">
        <v>2122</v>
      </c>
      <c r="F41" s="1842" t="n">
        <v>2175</v>
      </c>
      <c r="G41" s="1842" t="n">
        <v>1854</v>
      </c>
      <c r="H41" s="1842" t="n">
        <v>1662</v>
      </c>
      <c r="I41" s="1842" t="n">
        <v>1291</v>
      </c>
      <c r="J41" s="1842" t="n">
        <v>1158</v>
      </c>
      <c r="K41" s="1842" t="n">
        <v>1480</v>
      </c>
      <c r="L41" s="1844" t="n">
        <v>1485</v>
      </c>
      <c r="M41" s="1845" t="n">
        <v>1450</v>
      </c>
      <c r="N41" s="1843" t="n">
        <v>962</v>
      </c>
      <c r="O41" s="1843" t="n">
        <v>890</v>
      </c>
      <c r="P41" s="1843" t="n">
        <v>827</v>
      </c>
      <c r="Q41" s="1844" t="n">
        <v>1088</v>
      </c>
      <c r="R41" s="1845" t="n">
        <v>1310</v>
      </c>
      <c r="S41" s="1843" t="n">
        <v>1409</v>
      </c>
      <c r="T41" s="1844" t="n">
        <v>1051</v>
      </c>
      <c r="U41" s="1843" t="n">
        <v>1536</v>
      </c>
      <c r="V41" s="1844" t="n">
        <v>1874</v>
      </c>
      <c r="W41" s="1843" t="n">
        <v>2035</v>
      </c>
      <c r="X41" s="1843" t="n">
        <v>675</v>
      </c>
      <c r="Y41" s="1843" t="n">
        <v>1199</v>
      </c>
      <c r="Z41" s="1843" t="n">
        <v>1151</v>
      </c>
      <c r="AA41" s="1843" t="n">
        <v>515</v>
      </c>
      <c r="AB41" s="1843" t="n">
        <v>445</v>
      </c>
      <c r="AC41" s="1892" t="n">
        <v>428</v>
      </c>
    </row>
    <row r="42" s="114" customFormat="true" ht="15" hidden="false" customHeight="true" outlineLevel="0" collapsed="false">
      <c r="A42" s="307" t="s">
        <v>801</v>
      </c>
      <c r="B42" s="1849" t="n">
        <v>202</v>
      </c>
      <c r="C42" s="1849" t="n">
        <v>185</v>
      </c>
      <c r="D42" s="1849" t="n">
        <v>115</v>
      </c>
      <c r="E42" s="1849" t="n">
        <v>51</v>
      </c>
      <c r="F42" s="1850" t="n">
        <v>28</v>
      </c>
      <c r="G42" s="1850" t="n">
        <v>34</v>
      </c>
      <c r="H42" s="1850" t="n">
        <v>29</v>
      </c>
      <c r="I42" s="1850" t="n">
        <v>25</v>
      </c>
      <c r="J42" s="1850" t="n">
        <v>29</v>
      </c>
      <c r="K42" s="1850" t="n">
        <v>33</v>
      </c>
      <c r="L42" s="1852" t="n">
        <v>16</v>
      </c>
      <c r="M42" s="1853" t="n">
        <v>8</v>
      </c>
      <c r="N42" s="1851" t="n">
        <v>5</v>
      </c>
      <c r="O42" s="1851" t="n">
        <v>3</v>
      </c>
      <c r="P42" s="1851" t="n">
        <v>2</v>
      </c>
      <c r="Q42" s="1852" t="n">
        <v>1</v>
      </c>
      <c r="R42" s="1853" t="n">
        <v>1</v>
      </c>
      <c r="S42" s="1851" t="n">
        <v>1</v>
      </c>
      <c r="T42" s="1852" t="n">
        <v>0</v>
      </c>
      <c r="U42" s="1851" t="n">
        <v>0</v>
      </c>
      <c r="V42" s="1852" t="n">
        <v>1</v>
      </c>
      <c r="W42" s="1851" t="s">
        <v>161</v>
      </c>
      <c r="X42" s="1851" t="s">
        <v>161</v>
      </c>
      <c r="Y42" s="1851" t="s">
        <v>161</v>
      </c>
      <c r="Z42" s="1851" t="s">
        <v>161</v>
      </c>
      <c r="AA42" s="1851" t="s">
        <v>161</v>
      </c>
      <c r="AB42" s="1851" t="s">
        <v>161</v>
      </c>
      <c r="AC42" s="1898" t="s">
        <v>161</v>
      </c>
    </row>
    <row r="43" s="114" customFormat="true" ht="15" hidden="false" customHeight="true" outlineLevel="0" collapsed="false">
      <c r="A43" s="443" t="s">
        <v>802</v>
      </c>
      <c r="B43" s="1899" t="n">
        <v>77917</v>
      </c>
      <c r="C43" s="1899" t="n">
        <v>74993</v>
      </c>
      <c r="D43" s="1899" t="n">
        <v>71385</v>
      </c>
      <c r="E43" s="1899" t="n">
        <v>77036</v>
      </c>
      <c r="F43" s="1899" t="n">
        <v>75677</v>
      </c>
      <c r="G43" s="1899" t="n">
        <v>72842</v>
      </c>
      <c r="H43" s="1899" t="n">
        <v>75253</v>
      </c>
      <c r="I43" s="1899" t="n">
        <v>73914</v>
      </c>
      <c r="J43" s="1899" t="n">
        <v>71279</v>
      </c>
      <c r="K43" s="1899" t="n">
        <v>71182</v>
      </c>
      <c r="L43" s="1900" t="n">
        <v>70528</v>
      </c>
      <c r="M43" s="1899" t="n">
        <v>67082</v>
      </c>
      <c r="N43" s="1899" t="n">
        <v>68211</v>
      </c>
      <c r="O43" s="1837" t="n">
        <v>71900</v>
      </c>
      <c r="P43" s="1837" t="n">
        <v>67110</v>
      </c>
      <c r="Q43" s="1835" t="n">
        <v>70401</v>
      </c>
      <c r="R43" s="1836" t="n">
        <v>72759</v>
      </c>
      <c r="S43" s="1837" t="n">
        <v>68220</v>
      </c>
      <c r="T43" s="1835" t="n">
        <v>55473</v>
      </c>
      <c r="U43" s="1837" t="n">
        <v>62166</v>
      </c>
      <c r="V43" s="1835" t="n">
        <v>62288</v>
      </c>
      <c r="W43" s="1837" t="n">
        <v>61918</v>
      </c>
      <c r="X43" s="1837" t="n">
        <v>60724</v>
      </c>
      <c r="Y43" s="1837" t="n">
        <v>61163</v>
      </c>
      <c r="Z43" s="1837" t="n">
        <v>56587</v>
      </c>
      <c r="AA43" s="1837" t="n">
        <v>54714</v>
      </c>
      <c r="AB43" s="1837" t="n">
        <v>47575</v>
      </c>
      <c r="AC43" s="1897" t="n">
        <v>43933</v>
      </c>
    </row>
    <row r="44" s="114" customFormat="true" ht="15" hidden="false" customHeight="true" outlineLevel="0" collapsed="false">
      <c r="A44" s="256" t="s">
        <v>803</v>
      </c>
      <c r="B44" s="1841" t="n">
        <v>4776</v>
      </c>
      <c r="C44" s="1841" t="n">
        <v>2697</v>
      </c>
      <c r="D44" s="1841" t="n">
        <v>1610</v>
      </c>
      <c r="E44" s="1841" t="n">
        <v>1637</v>
      </c>
      <c r="F44" s="1842" t="n">
        <v>1497</v>
      </c>
      <c r="G44" s="1842" t="n">
        <v>873</v>
      </c>
      <c r="H44" s="1842" t="n">
        <v>680</v>
      </c>
      <c r="I44" s="1842" t="n">
        <v>388</v>
      </c>
      <c r="J44" s="1842" t="n">
        <v>331</v>
      </c>
      <c r="K44" s="1842" t="n">
        <v>249</v>
      </c>
      <c r="L44" s="1893" t="n">
        <v>217</v>
      </c>
      <c r="M44" s="1895" t="n">
        <v>192</v>
      </c>
      <c r="N44" s="1895" t="n">
        <v>154</v>
      </c>
      <c r="O44" s="1895" t="n">
        <v>155</v>
      </c>
      <c r="P44" s="1895" t="n">
        <v>157</v>
      </c>
      <c r="Q44" s="1893" t="n">
        <v>161</v>
      </c>
      <c r="R44" s="1894" t="n">
        <v>141</v>
      </c>
      <c r="S44" s="1895" t="n">
        <v>140</v>
      </c>
      <c r="T44" s="1893" t="n">
        <v>150</v>
      </c>
      <c r="U44" s="1895" t="n">
        <v>158</v>
      </c>
      <c r="V44" s="1893" t="n">
        <v>148</v>
      </c>
      <c r="W44" s="1895" t="n">
        <v>139</v>
      </c>
      <c r="X44" s="1895" t="n">
        <v>175</v>
      </c>
      <c r="Y44" s="1895" t="n">
        <v>140</v>
      </c>
      <c r="Z44" s="1895" t="n">
        <v>101</v>
      </c>
      <c r="AA44" s="1895" t="n">
        <v>93</v>
      </c>
      <c r="AB44" s="1895" t="n">
        <v>90</v>
      </c>
      <c r="AC44" s="1896" t="n">
        <v>333</v>
      </c>
    </row>
    <row r="45" s="114" customFormat="true" ht="15" hidden="false" customHeight="true" outlineLevel="0" collapsed="false">
      <c r="A45" s="307" t="s">
        <v>804</v>
      </c>
      <c r="B45" s="1849" t="n">
        <v>317</v>
      </c>
      <c r="C45" s="1849" t="n">
        <v>190</v>
      </c>
      <c r="D45" s="1849" t="n">
        <v>108</v>
      </c>
      <c r="E45" s="1849" t="n">
        <v>123</v>
      </c>
      <c r="F45" s="1850" t="n">
        <v>86</v>
      </c>
      <c r="G45" s="1850" t="n">
        <v>68</v>
      </c>
      <c r="H45" s="1850" t="n">
        <v>64</v>
      </c>
      <c r="I45" s="1850" t="n">
        <v>40</v>
      </c>
      <c r="J45" s="1850" t="n">
        <v>31</v>
      </c>
      <c r="K45" s="1850" t="n">
        <v>16</v>
      </c>
      <c r="L45" s="1852" t="n">
        <v>3</v>
      </c>
      <c r="M45" s="1851" t="n">
        <v>7</v>
      </c>
      <c r="N45" s="1851" t="n">
        <v>3</v>
      </c>
      <c r="O45" s="1851" t="n">
        <v>3</v>
      </c>
      <c r="P45" s="1851" t="n">
        <v>3</v>
      </c>
      <c r="Q45" s="1852" t="n">
        <v>2</v>
      </c>
      <c r="R45" s="1853" t="n">
        <v>2</v>
      </c>
      <c r="S45" s="1851" t="n">
        <v>5</v>
      </c>
      <c r="T45" s="1852" t="n">
        <v>1</v>
      </c>
      <c r="U45" s="1851" t="n">
        <v>2</v>
      </c>
      <c r="V45" s="1852" t="n">
        <v>1</v>
      </c>
      <c r="W45" s="1851" t="n">
        <v>0</v>
      </c>
      <c r="X45" s="1851" t="n">
        <v>0</v>
      </c>
      <c r="Y45" s="1851" t="n">
        <v>0</v>
      </c>
      <c r="Z45" s="1851" t="n">
        <v>0</v>
      </c>
      <c r="AA45" s="1851" t="n">
        <v>0</v>
      </c>
      <c r="AB45" s="1851" t="n">
        <v>0</v>
      </c>
      <c r="AC45" s="1898" t="n">
        <v>0</v>
      </c>
    </row>
    <row r="46" s="114" customFormat="true" ht="16.15" hidden="false" customHeight="true" outlineLevel="0" collapsed="false">
      <c r="A46" s="1901" t="s">
        <v>805</v>
      </c>
      <c r="B46" s="1902" t="n">
        <v>83010</v>
      </c>
      <c r="C46" s="1902" t="n">
        <v>77880</v>
      </c>
      <c r="D46" s="1902" t="n">
        <v>73103</v>
      </c>
      <c r="E46" s="1902" t="n">
        <v>78796</v>
      </c>
      <c r="F46" s="1902" t="n">
        <v>77260</v>
      </c>
      <c r="G46" s="1902" t="n">
        <v>73783</v>
      </c>
      <c r="H46" s="1902" t="n">
        <v>75997</v>
      </c>
      <c r="I46" s="1902" t="n">
        <v>74342</v>
      </c>
      <c r="J46" s="1902" t="n">
        <v>71641</v>
      </c>
      <c r="K46" s="1902" t="n">
        <v>71447</v>
      </c>
      <c r="L46" s="1902" t="n">
        <v>70748</v>
      </c>
      <c r="M46" s="1903" t="n">
        <v>67281</v>
      </c>
      <c r="N46" s="1903" t="n">
        <v>68368</v>
      </c>
      <c r="O46" s="1903" t="n">
        <v>72058</v>
      </c>
      <c r="P46" s="1903" t="n">
        <v>67270</v>
      </c>
      <c r="Q46" s="1904" t="n">
        <v>70564</v>
      </c>
      <c r="R46" s="1905" t="n">
        <v>72902</v>
      </c>
      <c r="S46" s="1906" t="n">
        <v>68365</v>
      </c>
      <c r="T46" s="1904" t="n">
        <v>55624</v>
      </c>
      <c r="U46" s="1906" t="n">
        <v>62326</v>
      </c>
      <c r="V46" s="1904" t="n">
        <v>62437</v>
      </c>
      <c r="W46" s="1906" t="n">
        <v>62057</v>
      </c>
      <c r="X46" s="1906" t="n">
        <v>60899</v>
      </c>
      <c r="Y46" s="1906" t="n">
        <v>61303</v>
      </c>
      <c r="Z46" s="1906" t="n">
        <v>56688</v>
      </c>
      <c r="AA46" s="1906" t="n">
        <v>54807</v>
      </c>
      <c r="AB46" s="1906" t="n">
        <v>47665</v>
      </c>
      <c r="AC46" s="1907" t="n">
        <v>44266</v>
      </c>
    </row>
    <row r="47" s="114" customFormat="true" ht="14.45" hidden="false" customHeight="true" outlineLevel="0" collapsed="false">
      <c r="A47" s="1908" t="s">
        <v>806</v>
      </c>
      <c r="B47" s="1583" t="n">
        <v>85633</v>
      </c>
      <c r="C47" s="1583" t="n">
        <v>80273</v>
      </c>
      <c r="D47" s="1583" t="n">
        <v>75265</v>
      </c>
      <c r="E47" s="1583" t="n">
        <v>80779</v>
      </c>
      <c r="F47" s="1583" t="n">
        <v>79117</v>
      </c>
      <c r="G47" s="1583" t="n">
        <v>74284</v>
      </c>
      <c r="H47" s="1583" t="n">
        <v>76421</v>
      </c>
      <c r="I47" s="1583" t="n">
        <v>74698</v>
      </c>
      <c r="J47" s="1583" t="n">
        <v>71924</v>
      </c>
      <c r="K47" s="1583" t="n">
        <v>71689</v>
      </c>
      <c r="L47" s="1583" t="n">
        <v>70982</v>
      </c>
      <c r="M47" s="1585" t="n">
        <v>67449</v>
      </c>
      <c r="N47" s="1585" t="n">
        <v>68518</v>
      </c>
      <c r="O47" s="1585" t="n">
        <v>72195</v>
      </c>
      <c r="P47" s="1585" t="n">
        <v>67397</v>
      </c>
      <c r="Q47" s="1583" t="n">
        <v>70686</v>
      </c>
      <c r="R47" s="1584" t="n">
        <v>73012</v>
      </c>
      <c r="S47" s="1585" t="n">
        <v>68476</v>
      </c>
      <c r="T47" s="1583" t="n">
        <v>55733</v>
      </c>
      <c r="U47" s="1585" t="n">
        <v>62435</v>
      </c>
      <c r="V47" s="1583" t="n">
        <v>62536</v>
      </c>
      <c r="W47" s="1585" t="n">
        <v>62154</v>
      </c>
      <c r="X47" s="1585" t="n">
        <v>60989</v>
      </c>
      <c r="Y47" s="1585" t="n">
        <v>61382</v>
      </c>
      <c r="Z47" s="1585" t="n">
        <v>56763</v>
      </c>
      <c r="AA47" s="1585" t="n">
        <v>54872</v>
      </c>
      <c r="AB47" s="1585" t="n">
        <v>47727</v>
      </c>
      <c r="AC47" s="1586" t="n">
        <v>44326</v>
      </c>
    </row>
    <row r="48" s="114" customFormat="true" ht="15" hidden="false" customHeight="true" outlineLevel="0" collapsed="false">
      <c r="A48" s="256" t="s">
        <v>807</v>
      </c>
      <c r="B48" s="1844" t="s">
        <v>4</v>
      </c>
      <c r="C48" s="1844" t="n">
        <v>5755</v>
      </c>
      <c r="D48" s="1844" t="n">
        <v>1484</v>
      </c>
      <c r="E48" s="1900" t="s">
        <v>4</v>
      </c>
      <c r="F48" s="1900" t="s">
        <v>4</v>
      </c>
      <c r="G48" s="1900" t="s">
        <v>4</v>
      </c>
      <c r="H48" s="1900" t="s">
        <v>4</v>
      </c>
      <c r="I48" s="1900" t="s">
        <v>4</v>
      </c>
      <c r="J48" s="1843" t="n">
        <v>119</v>
      </c>
      <c r="K48" s="1900" t="s">
        <v>4</v>
      </c>
      <c r="L48" s="1900" t="s">
        <v>4</v>
      </c>
      <c r="M48" s="1900" t="s">
        <v>4</v>
      </c>
      <c r="N48" s="1900" t="s">
        <v>4</v>
      </c>
      <c r="O48" s="1900" t="s">
        <v>4</v>
      </c>
      <c r="P48" s="1837" t="s">
        <v>4</v>
      </c>
      <c r="Q48" s="1835" t="n">
        <v>318</v>
      </c>
      <c r="R48" s="1836" t="n">
        <v>25</v>
      </c>
      <c r="S48" s="1837" t="n">
        <v>62</v>
      </c>
      <c r="T48" s="1835" t="s">
        <v>4</v>
      </c>
      <c r="U48" s="1837" t="s">
        <v>4</v>
      </c>
      <c r="V48" s="1835" t="s">
        <v>4</v>
      </c>
      <c r="W48" s="1837"/>
      <c r="X48" s="1837"/>
      <c r="Y48" s="1837"/>
      <c r="Z48" s="1837"/>
      <c r="AA48" s="1837"/>
      <c r="AB48" s="1837"/>
      <c r="AC48" s="1897"/>
    </row>
    <row r="49" s="114" customFormat="true" ht="15" hidden="false" customHeight="true" outlineLevel="0" collapsed="false">
      <c r="A49" s="256" t="s">
        <v>782</v>
      </c>
      <c r="B49" s="1841" t="n">
        <v>71</v>
      </c>
      <c r="C49" s="1844" t="n">
        <v>318</v>
      </c>
      <c r="D49" s="1844" t="n">
        <v>165</v>
      </c>
      <c r="E49" s="1844" t="n">
        <v>781</v>
      </c>
      <c r="F49" s="1843" t="n">
        <v>273</v>
      </c>
      <c r="G49" s="1900" t="s">
        <v>4</v>
      </c>
      <c r="H49" s="1900" t="s">
        <v>4</v>
      </c>
      <c r="I49" s="1900" t="s">
        <v>4</v>
      </c>
      <c r="J49" s="1900" t="s">
        <v>4</v>
      </c>
      <c r="K49" s="1895" t="n">
        <v>82</v>
      </c>
      <c r="L49" s="1844" t="n">
        <v>188</v>
      </c>
      <c r="M49" s="1900" t="s">
        <v>4</v>
      </c>
      <c r="N49" s="1900" t="s">
        <v>4</v>
      </c>
      <c r="O49" s="1900" t="s">
        <v>4</v>
      </c>
      <c r="P49" s="1899" t="n">
        <v>16</v>
      </c>
      <c r="Q49" s="1900"/>
      <c r="R49" s="1909"/>
      <c r="S49" s="1899"/>
      <c r="T49" s="1900" t="n">
        <v>-8</v>
      </c>
      <c r="U49" s="1899" t="n">
        <v>-138</v>
      </c>
      <c r="V49" s="1900" t="n">
        <v>127</v>
      </c>
      <c r="W49" s="1899"/>
      <c r="X49" s="1899"/>
      <c r="Y49" s="1899"/>
      <c r="Z49" s="1899"/>
      <c r="AA49" s="1899"/>
      <c r="AB49" s="1899"/>
      <c r="AC49" s="1910"/>
    </row>
    <row r="50" s="114" customFormat="true" ht="15" hidden="false" customHeight="true" outlineLevel="0" collapsed="false">
      <c r="A50" s="307" t="s">
        <v>351</v>
      </c>
      <c r="B50" s="1911" t="n">
        <v>9</v>
      </c>
      <c r="C50" s="1911" t="n">
        <v>13</v>
      </c>
      <c r="D50" s="1911" t="n">
        <v>8</v>
      </c>
      <c r="E50" s="1852" t="n">
        <v>-16</v>
      </c>
      <c r="F50" s="1851" t="n">
        <v>-15</v>
      </c>
      <c r="G50" s="1851" t="n">
        <v>-18</v>
      </c>
      <c r="H50" s="1911" t="n">
        <v>31</v>
      </c>
      <c r="I50" s="1851" t="n">
        <v>-90</v>
      </c>
      <c r="J50" s="1851" t="n">
        <v>-52</v>
      </c>
      <c r="K50" s="1911" t="n">
        <v>50</v>
      </c>
      <c r="L50" s="1911" t="n">
        <v>860</v>
      </c>
      <c r="M50" s="1912" t="n">
        <v>1336</v>
      </c>
      <c r="N50" s="1912" t="n">
        <v>6</v>
      </c>
      <c r="O50" s="1852" t="n">
        <v>-6</v>
      </c>
      <c r="P50" s="1851" t="n">
        <v>-16</v>
      </c>
      <c r="Q50" s="1852" t="n">
        <v>-6</v>
      </c>
      <c r="R50" s="1853" t="n">
        <v>4</v>
      </c>
      <c r="S50" s="1851" t="n">
        <v>-3</v>
      </c>
      <c r="T50" s="1852" t="n">
        <v>7</v>
      </c>
      <c r="U50" s="1851" t="n">
        <v>39</v>
      </c>
      <c r="V50" s="1852" t="n">
        <v>42</v>
      </c>
      <c r="W50" s="1851" t="n">
        <v>-44</v>
      </c>
      <c r="X50" s="1851" t="n">
        <v>-75</v>
      </c>
      <c r="Y50" s="1851" t="n">
        <v>-70</v>
      </c>
      <c r="Z50" s="1851" t="n">
        <v>0</v>
      </c>
      <c r="AA50" s="1851" t="n">
        <v>1</v>
      </c>
      <c r="AB50" s="1851" t="n">
        <v>-12</v>
      </c>
      <c r="AC50" s="1898" t="n">
        <v>1</v>
      </c>
    </row>
    <row r="51" customFormat="false" ht="14.45" hidden="false" customHeight="true" outlineLevel="0" collapsed="false">
      <c r="A51" s="1908" t="s">
        <v>808</v>
      </c>
      <c r="B51" s="1913" t="n">
        <v>85713</v>
      </c>
      <c r="C51" s="1913" t="n">
        <v>86359</v>
      </c>
      <c r="D51" s="1913" t="n">
        <v>76922</v>
      </c>
      <c r="E51" s="1913" t="n">
        <v>81544</v>
      </c>
      <c r="F51" s="1913" t="n">
        <v>79375</v>
      </c>
      <c r="G51" s="1913" t="n">
        <v>74266</v>
      </c>
      <c r="H51" s="1913" t="n">
        <v>76452</v>
      </c>
      <c r="I51" s="1913" t="n">
        <v>74608</v>
      </c>
      <c r="J51" s="1913" t="n">
        <v>71991</v>
      </c>
      <c r="K51" s="1913" t="n">
        <v>71821</v>
      </c>
      <c r="L51" s="1913" t="n">
        <v>72030</v>
      </c>
      <c r="M51" s="1914" t="n">
        <v>68785</v>
      </c>
      <c r="N51" s="1914" t="n">
        <v>68524</v>
      </c>
      <c r="O51" s="1914" t="n">
        <v>72189</v>
      </c>
      <c r="P51" s="1914" t="n">
        <v>67397</v>
      </c>
      <c r="Q51" s="1913" t="n">
        <v>70998</v>
      </c>
      <c r="R51" s="1915" t="n">
        <v>73041</v>
      </c>
      <c r="S51" s="1914" t="n">
        <v>68535</v>
      </c>
      <c r="T51" s="1913" t="n">
        <v>55732</v>
      </c>
      <c r="U51" s="1914" t="n">
        <v>62336</v>
      </c>
      <c r="V51" s="1913" t="n">
        <v>62705</v>
      </c>
      <c r="W51" s="1914" t="n">
        <v>62110</v>
      </c>
      <c r="X51" s="1914" t="n">
        <v>60914</v>
      </c>
      <c r="Y51" s="1914" t="n">
        <v>61312</v>
      </c>
      <c r="Z51" s="1914" t="n">
        <v>56763</v>
      </c>
      <c r="AA51" s="1914" t="n">
        <v>54873</v>
      </c>
      <c r="AB51" s="1914" t="n">
        <v>47715</v>
      </c>
      <c r="AC51" s="1916" t="n">
        <v>44327</v>
      </c>
    </row>
    <row r="52" s="114" customFormat="true" ht="2.85" hidden="false" customHeight="true" outlineLevel="0" collapsed="false">
      <c r="A52" s="86"/>
      <c r="B52" s="86"/>
      <c r="C52" s="86"/>
      <c r="D52" s="86"/>
      <c r="K52" s="1917"/>
      <c r="L52" s="631"/>
    </row>
    <row r="53" s="114" customFormat="true" ht="15" hidden="false" customHeight="true" outlineLevel="0" collapsed="false">
      <c r="A53" s="86" t="s">
        <v>809</v>
      </c>
      <c r="B53" s="86"/>
      <c r="C53" s="86"/>
      <c r="D53" s="86"/>
      <c r="K53" s="1917"/>
      <c r="L53" s="631"/>
    </row>
    <row r="54" s="114" customFormat="true" ht="15" hidden="false" customHeight="true" outlineLevel="0" collapsed="false">
      <c r="A54" s="86" t="s">
        <v>810</v>
      </c>
      <c r="B54" s="86"/>
      <c r="C54" s="86"/>
      <c r="D54" s="86"/>
      <c r="K54" s="1917"/>
      <c r="L54" s="631"/>
    </row>
    <row r="55" s="114" customFormat="true" ht="15" hidden="false" customHeight="true" outlineLevel="0" collapsed="false">
      <c r="A55" s="86" t="s">
        <v>811</v>
      </c>
      <c r="B55" s="86"/>
      <c r="C55" s="86"/>
      <c r="D55" s="86"/>
      <c r="K55" s="1917"/>
      <c r="L55" s="631"/>
    </row>
    <row r="56" customFormat="false" ht="15" hidden="false" customHeight="true" outlineLevel="0" collapsed="false">
      <c r="A56" s="86" t="s">
        <v>812</v>
      </c>
      <c r="B56" s="1918"/>
      <c r="C56" s="1918"/>
      <c r="D56" s="1918"/>
      <c r="K56" s="1919"/>
      <c r="L56" s="239"/>
    </row>
    <row r="57" customFormat="false" ht="15" hidden="false" customHeight="true" outlineLevel="0" collapsed="false">
      <c r="A57" s="86"/>
      <c r="K57" s="1919"/>
      <c r="L57" s="239"/>
    </row>
    <row r="58" customFormat="false" ht="13.15" hidden="false" customHeight="true" outlineLevel="0" collapsed="false">
      <c r="K58" s="1919"/>
      <c r="L58" s="239"/>
    </row>
    <row r="59" customFormat="false" ht="13.15" hidden="false" customHeight="true" outlineLevel="0" collapsed="false">
      <c r="K59" s="239"/>
      <c r="L59" s="239"/>
    </row>
    <row r="60" customFormat="false" ht="13.15" hidden="false" customHeight="true" outlineLevel="0" collapsed="false">
      <c r="K60" s="239"/>
      <c r="L60" s="239"/>
    </row>
  </sheetData>
  <mergeCells count="6">
    <mergeCell ref="B2:Z2"/>
    <mergeCell ref="AA2:AC2"/>
    <mergeCell ref="AA3:AC3"/>
    <mergeCell ref="B4:Z4"/>
    <mergeCell ref="AA4:AC4"/>
    <mergeCell ref="A7:R7"/>
  </mergeCells>
  <printOptions headings="false" gridLines="false" gridLinesSet="true" horizontalCentered="true" verticalCentered="true"/>
  <pageMargins left="0" right="0" top="0.511805555555555" bottom="0.472222222222222"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F5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7" topLeftCell="B10" activePane="bottomRight" state="frozen"/>
      <selection pane="topLeft" activeCell="A1" activeCellId="0" sqref="A1"/>
      <selection pane="topRight" activeCell="B1" activeCellId="0" sqref="B1"/>
      <selection pane="bottomLeft" activeCell="A10" activeCellId="0" sqref="A10"/>
      <selection pane="bottomRight" activeCell="AE1" activeCellId="1" sqref="AD8:AF76 AE1"/>
    </sheetView>
  </sheetViews>
  <sheetFormatPr defaultColWidth="9.01171875" defaultRowHeight="15.75" zeroHeight="false" outlineLevelRow="0" outlineLevelCol="0"/>
  <cols>
    <col collapsed="false" customWidth="true" hidden="false" outlineLevel="0" max="1" min="1" style="123" width="21.13"/>
    <col collapsed="false" customWidth="true" hidden="false" outlineLevel="0" max="17" min="2" style="123" width="8.25"/>
    <col collapsed="false" customWidth="false" hidden="false" outlineLevel="0" max="1024" min="18" style="123" width="9"/>
  </cols>
  <sheetData>
    <row r="1" s="130" customFormat="true" ht="13.15" hidden="false" customHeight="true" outlineLevel="0" collapsed="false">
      <c r="A1" s="1427" t="s">
        <v>4</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920"/>
      <c r="AC1" s="221"/>
      <c r="AD1" s="221"/>
      <c r="AE1" s="222"/>
      <c r="AF1" s="1921"/>
    </row>
    <row r="2" s="130" customFormat="true" ht="18" hidden="false" customHeight="true" outlineLevel="0" collapsed="false">
      <c r="A2" s="101"/>
      <c r="B2" s="1516" t="s">
        <v>813</v>
      </c>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922" t="s">
        <v>75</v>
      </c>
      <c r="AD2" s="1922"/>
      <c r="AE2" s="1922"/>
      <c r="AF2" s="1921"/>
    </row>
    <row r="3" s="130" customFormat="true" ht="18" hidden="false" customHeight="true" outlineLevel="0" collapsed="false">
      <c r="A3" s="101"/>
      <c r="B3" s="1516" t="s">
        <v>814</v>
      </c>
      <c r="C3" s="1516"/>
      <c r="D3" s="1516"/>
      <c r="E3" s="1516"/>
      <c r="F3" s="1516"/>
      <c r="G3" s="1516"/>
      <c r="H3" s="1516"/>
      <c r="I3" s="1516"/>
      <c r="J3" s="1516"/>
      <c r="K3" s="1516"/>
      <c r="L3" s="1516"/>
      <c r="M3" s="1516"/>
      <c r="N3" s="1516"/>
      <c r="O3" s="1516"/>
      <c r="P3" s="1516"/>
      <c r="Q3" s="1516"/>
      <c r="R3" s="1516"/>
      <c r="S3" s="1516"/>
      <c r="T3" s="1516"/>
      <c r="U3" s="1516"/>
      <c r="V3" s="1516"/>
      <c r="W3" s="1516"/>
      <c r="X3" s="1516"/>
      <c r="Y3" s="1516"/>
      <c r="Z3" s="1516"/>
      <c r="AA3" s="1516"/>
      <c r="AB3" s="1516"/>
      <c r="AC3" s="1922" t="s">
        <v>815</v>
      </c>
      <c r="AD3" s="1922"/>
      <c r="AE3" s="1922"/>
      <c r="AF3" s="1921"/>
    </row>
    <row r="4" s="130" customFormat="true" ht="17.45" hidden="false" customHeight="true" outlineLevel="0" collapsed="false">
      <c r="A4" s="101"/>
      <c r="B4" s="1521" t="s">
        <v>276</v>
      </c>
      <c r="C4" s="1521"/>
      <c r="D4" s="1521"/>
      <c r="E4" s="1521"/>
      <c r="F4" s="1521"/>
      <c r="G4" s="1521"/>
      <c r="H4" s="1521"/>
      <c r="I4" s="1521"/>
      <c r="J4" s="1521"/>
      <c r="K4" s="1521"/>
      <c r="L4" s="1521"/>
      <c r="M4" s="1521"/>
      <c r="N4" s="1521"/>
      <c r="O4" s="1521"/>
      <c r="P4" s="1521"/>
      <c r="Q4" s="1521"/>
      <c r="R4" s="1521"/>
      <c r="S4" s="1521"/>
      <c r="T4" s="1521"/>
      <c r="U4" s="1521"/>
      <c r="V4" s="1521"/>
      <c r="W4" s="1521"/>
      <c r="X4" s="1521"/>
      <c r="Y4" s="1521"/>
      <c r="Z4" s="1521"/>
      <c r="AA4" s="1521"/>
      <c r="AB4" s="1521"/>
      <c r="AC4" s="105" t="s">
        <v>816</v>
      </c>
      <c r="AD4" s="105"/>
      <c r="AE4" s="105"/>
      <c r="AF4" s="744"/>
    </row>
    <row r="5" s="130" customFormat="true" ht="13.15" hidden="false" customHeight="true" outlineLevel="0" collapsed="false">
      <c r="A5" s="233"/>
      <c r="B5" s="1523"/>
      <c r="C5" s="1923"/>
      <c r="D5" s="1923"/>
      <c r="E5" s="1923"/>
      <c r="F5" s="1923"/>
      <c r="G5" s="1923"/>
      <c r="H5" s="1924"/>
      <c r="I5" s="1924"/>
      <c r="J5" s="1924"/>
      <c r="K5" s="1924"/>
      <c r="L5" s="1924"/>
      <c r="M5" s="1924"/>
      <c r="N5" s="1924"/>
      <c r="O5" s="1924"/>
      <c r="P5" s="1924"/>
      <c r="Q5" s="1924"/>
      <c r="R5" s="1924"/>
      <c r="S5" s="1924"/>
      <c r="T5" s="1924"/>
      <c r="U5" s="1924"/>
      <c r="V5" s="1924"/>
      <c r="W5" s="1924"/>
      <c r="X5" s="1924"/>
      <c r="Y5" s="1924"/>
      <c r="Z5" s="1924"/>
      <c r="AA5" s="1924"/>
      <c r="AB5" s="1925"/>
      <c r="AC5" s="385"/>
      <c r="AD5" s="385"/>
      <c r="AE5" s="238"/>
      <c r="AF5" s="1921"/>
    </row>
    <row r="6" customFormat="false" ht="8.1" hidden="false" customHeight="true" outlineLevel="0" collapsed="false">
      <c r="A6" s="240"/>
      <c r="B6" s="171"/>
      <c r="C6" s="171"/>
      <c r="D6" s="171"/>
      <c r="E6" s="171"/>
      <c r="F6" s="171"/>
      <c r="G6" s="171"/>
    </row>
    <row r="7" customFormat="false" ht="15" hidden="false" customHeight="true" outlineLevel="0" collapsed="false">
      <c r="A7" s="1926" t="s">
        <v>636</v>
      </c>
      <c r="B7" s="1926"/>
      <c r="C7" s="1926"/>
      <c r="D7" s="1926"/>
      <c r="E7" s="1926"/>
      <c r="F7" s="1926"/>
      <c r="G7" s="1926"/>
      <c r="H7" s="1926"/>
      <c r="I7" s="1926"/>
      <c r="J7" s="1926"/>
      <c r="K7" s="1926"/>
      <c r="L7" s="1926"/>
      <c r="M7" s="1926"/>
      <c r="N7" s="1926"/>
      <c r="O7" s="1926"/>
      <c r="P7" s="1926"/>
      <c r="Q7" s="1926"/>
    </row>
    <row r="8" s="1927" customFormat="true" ht="14.45" hidden="false" customHeight="true" outlineLevel="0" collapsed="false">
      <c r="A8" s="1713" t="s">
        <v>817</v>
      </c>
      <c r="B8" s="243" t="n">
        <v>1991</v>
      </c>
      <c r="C8" s="243" t="n">
        <v>1992</v>
      </c>
      <c r="D8" s="243" t="n">
        <v>1993</v>
      </c>
      <c r="E8" s="243" t="n">
        <v>1994</v>
      </c>
      <c r="F8" s="243" t="n">
        <v>1995</v>
      </c>
      <c r="G8" s="243" t="n">
        <v>1996</v>
      </c>
      <c r="H8" s="243" t="n">
        <v>1997</v>
      </c>
      <c r="I8" s="243" t="n">
        <v>1998</v>
      </c>
      <c r="J8" s="243" t="n">
        <v>1999</v>
      </c>
      <c r="K8" s="243" t="n">
        <v>2000</v>
      </c>
      <c r="L8" s="243" t="n">
        <v>2001</v>
      </c>
      <c r="M8" s="243" t="n">
        <v>2002</v>
      </c>
      <c r="N8" s="243" t="n">
        <v>2003</v>
      </c>
      <c r="O8" s="243" t="n">
        <v>2004</v>
      </c>
      <c r="P8" s="243" t="n">
        <v>2005</v>
      </c>
      <c r="Q8" s="243" t="n">
        <v>2006</v>
      </c>
      <c r="R8" s="243" t="n">
        <v>2007</v>
      </c>
      <c r="S8" s="243" t="n">
        <v>2008</v>
      </c>
      <c r="T8" s="243" t="n">
        <v>2009</v>
      </c>
      <c r="U8" s="243" t="n">
        <v>2010</v>
      </c>
      <c r="V8" s="243" t="n">
        <v>2011</v>
      </c>
      <c r="W8" s="243" t="n">
        <v>2012</v>
      </c>
      <c r="X8" s="243" t="n">
        <v>2013</v>
      </c>
      <c r="Y8" s="243" t="n">
        <v>2014</v>
      </c>
      <c r="Z8" s="243" t="n">
        <v>2015</v>
      </c>
      <c r="AA8" s="243" t="n">
        <v>2016</v>
      </c>
      <c r="AB8" s="243" t="n">
        <v>2017</v>
      </c>
      <c r="AC8" s="243" t="n">
        <v>2018</v>
      </c>
      <c r="AD8" s="243" t="n">
        <v>2019</v>
      </c>
      <c r="AE8" s="243" t="n">
        <v>2020</v>
      </c>
    </row>
    <row r="9" s="1927" customFormat="true" ht="14.65" hidden="false" customHeight="true" outlineLevel="0" collapsed="false">
      <c r="A9" s="452" t="s">
        <v>818</v>
      </c>
      <c r="B9" s="1928" t="n">
        <v>502</v>
      </c>
      <c r="C9" s="1928" t="n">
        <v>498</v>
      </c>
      <c r="D9" s="1928" t="n">
        <v>438</v>
      </c>
      <c r="E9" s="1928" t="n">
        <v>341</v>
      </c>
      <c r="F9" s="1928" t="n">
        <v>425</v>
      </c>
      <c r="G9" s="1928" t="n">
        <v>216</v>
      </c>
      <c r="H9" s="1928" t="n">
        <v>194</v>
      </c>
      <c r="I9" s="1928" t="n">
        <v>125</v>
      </c>
      <c r="J9" s="1928" t="n">
        <v>103</v>
      </c>
      <c r="K9" s="1928" t="n">
        <v>250</v>
      </c>
      <c r="L9" s="1929" t="n">
        <v>239</v>
      </c>
      <c r="M9" s="1928" t="n">
        <v>180</v>
      </c>
      <c r="N9" s="1928" t="n">
        <v>161</v>
      </c>
      <c r="O9" s="1930" t="n">
        <v>449</v>
      </c>
      <c r="P9" s="1930" t="n">
        <v>207</v>
      </c>
      <c r="Q9" s="1930" t="n">
        <v>279</v>
      </c>
      <c r="R9" s="1931" t="n">
        <v>23</v>
      </c>
      <c r="S9" s="1931" t="n">
        <v>459</v>
      </c>
      <c r="T9" s="1931" t="n">
        <v>408</v>
      </c>
      <c r="U9" s="1930" t="n">
        <v>179</v>
      </c>
      <c r="V9" s="1931" t="n">
        <v>62</v>
      </c>
      <c r="W9" s="1931" t="n">
        <v>48</v>
      </c>
      <c r="X9" s="1930" t="n">
        <v>19</v>
      </c>
      <c r="Y9" s="1930" t="n">
        <v>1</v>
      </c>
      <c r="Z9" s="1930" t="n">
        <v>15</v>
      </c>
      <c r="AA9" s="1930"/>
      <c r="AB9" s="1930"/>
      <c r="AC9" s="1931"/>
      <c r="AD9" s="1932"/>
      <c r="AE9" s="1933"/>
    </row>
    <row r="10" s="1927" customFormat="true" ht="14.65" hidden="false" customHeight="true" outlineLevel="0" collapsed="false">
      <c r="A10" s="256" t="s">
        <v>819</v>
      </c>
      <c r="B10" s="1934" t="n">
        <v>454</v>
      </c>
      <c r="C10" s="1934" t="n">
        <v>431</v>
      </c>
      <c r="D10" s="1934" t="n">
        <v>374</v>
      </c>
      <c r="E10" s="1934" t="n">
        <v>900</v>
      </c>
      <c r="F10" s="1934" t="n">
        <v>640</v>
      </c>
      <c r="G10" s="1934" t="n">
        <v>458</v>
      </c>
      <c r="H10" s="1934" t="n">
        <v>343</v>
      </c>
      <c r="I10" s="1934" t="n">
        <v>465</v>
      </c>
      <c r="J10" s="1934" t="n">
        <v>512</v>
      </c>
      <c r="K10" s="1934" t="n">
        <v>271</v>
      </c>
      <c r="L10" s="1935" t="n">
        <v>419</v>
      </c>
      <c r="M10" s="1934" t="n">
        <v>455</v>
      </c>
      <c r="N10" s="1934" t="n">
        <v>3</v>
      </c>
      <c r="O10" s="1936" t="n">
        <v>132</v>
      </c>
      <c r="P10" s="1936" t="s">
        <v>4</v>
      </c>
      <c r="Q10" s="1936" t="s">
        <v>4</v>
      </c>
      <c r="R10" s="1934" t="s">
        <v>4</v>
      </c>
      <c r="S10" s="1934"/>
      <c r="T10" s="1934"/>
      <c r="U10" s="1936"/>
      <c r="V10" s="1934"/>
      <c r="W10" s="1934"/>
      <c r="X10" s="1936"/>
      <c r="Y10" s="1936"/>
      <c r="Z10" s="1936"/>
      <c r="AA10" s="1936"/>
      <c r="AB10" s="1936"/>
      <c r="AC10" s="1934"/>
      <c r="AD10" s="1935"/>
      <c r="AE10" s="1937"/>
    </row>
    <row r="11" s="1927" customFormat="true" ht="14.65" hidden="false" customHeight="true" outlineLevel="0" collapsed="false">
      <c r="A11" s="256" t="s">
        <v>820</v>
      </c>
      <c r="B11" s="1934" t="n">
        <v>179</v>
      </c>
      <c r="C11" s="1934" t="n">
        <v>526</v>
      </c>
      <c r="D11" s="1934" t="n">
        <v>174</v>
      </c>
      <c r="E11" s="1934" t="n">
        <v>953</v>
      </c>
      <c r="F11" s="1934" t="n">
        <v>689</v>
      </c>
      <c r="G11" s="1934" t="n">
        <v>675</v>
      </c>
      <c r="H11" s="1934" t="n">
        <v>567</v>
      </c>
      <c r="I11" s="1934" t="n">
        <v>1352</v>
      </c>
      <c r="J11" s="1934" t="n">
        <v>1518</v>
      </c>
      <c r="K11" s="1934" t="n">
        <v>631</v>
      </c>
      <c r="L11" s="1935" t="n">
        <v>1999</v>
      </c>
      <c r="M11" s="1934" t="n">
        <v>2285</v>
      </c>
      <c r="N11" s="1934" t="n">
        <v>55</v>
      </c>
      <c r="O11" s="1936" t="n">
        <v>188</v>
      </c>
      <c r="P11" s="1936" t="s">
        <v>4</v>
      </c>
      <c r="Q11" s="1936" t="s">
        <v>4</v>
      </c>
      <c r="R11" s="1934" t="s">
        <v>4</v>
      </c>
      <c r="S11" s="1934"/>
      <c r="T11" s="1934"/>
      <c r="U11" s="1936"/>
      <c r="V11" s="1934"/>
      <c r="W11" s="1934"/>
      <c r="X11" s="1936"/>
      <c r="Y11" s="1936"/>
      <c r="Z11" s="1936"/>
      <c r="AA11" s="1936"/>
      <c r="AB11" s="1936"/>
      <c r="AC11" s="1934"/>
      <c r="AD11" s="1935"/>
      <c r="AE11" s="1937"/>
    </row>
    <row r="12" s="1927" customFormat="true" ht="14.65" hidden="false" customHeight="true" outlineLevel="0" collapsed="false">
      <c r="A12" s="256" t="s">
        <v>821</v>
      </c>
      <c r="B12" s="1934" t="n">
        <v>7</v>
      </c>
      <c r="C12" s="1934" t="n">
        <v>25</v>
      </c>
      <c r="D12" s="1934" t="n">
        <v>9</v>
      </c>
      <c r="E12" s="1934" t="n">
        <v>4</v>
      </c>
      <c r="F12" s="1934" t="n">
        <v>1</v>
      </c>
      <c r="G12" s="1934" t="n">
        <v>1</v>
      </c>
      <c r="H12" s="1934" t="s">
        <v>4</v>
      </c>
      <c r="I12" s="1934" t="s">
        <v>4</v>
      </c>
      <c r="J12" s="1934" t="n">
        <v>14</v>
      </c>
      <c r="K12" s="1934" t="n">
        <v>24</v>
      </c>
      <c r="L12" s="1935" t="n">
        <v>24</v>
      </c>
      <c r="M12" s="1934" t="n">
        <v>13</v>
      </c>
      <c r="N12" s="1934" t="s">
        <v>4</v>
      </c>
      <c r="O12" s="1934" t="s">
        <v>4</v>
      </c>
      <c r="P12" s="1936" t="s">
        <v>4</v>
      </c>
      <c r="Q12" s="1936" t="s">
        <v>4</v>
      </c>
      <c r="R12" s="1934" t="s">
        <v>4</v>
      </c>
      <c r="S12" s="1934"/>
      <c r="T12" s="1934"/>
      <c r="U12" s="1936"/>
      <c r="V12" s="1934"/>
      <c r="W12" s="1934"/>
      <c r="X12" s="1936"/>
      <c r="Y12" s="1936"/>
      <c r="Z12" s="1936"/>
      <c r="AA12" s="1936"/>
      <c r="AB12" s="1936"/>
      <c r="AC12" s="1934"/>
      <c r="AD12" s="1935"/>
      <c r="AE12" s="1937"/>
    </row>
    <row r="13" s="1927" customFormat="true" ht="14.65" hidden="false" customHeight="true" outlineLevel="0" collapsed="false">
      <c r="A13" s="256" t="s">
        <v>822</v>
      </c>
      <c r="B13" s="1934" t="n">
        <v>281</v>
      </c>
      <c r="C13" s="1934" t="n">
        <v>76</v>
      </c>
      <c r="D13" s="1934" t="n">
        <v>127</v>
      </c>
      <c r="E13" s="1934" t="n">
        <v>99</v>
      </c>
      <c r="F13" s="1934" t="n">
        <v>39</v>
      </c>
      <c r="G13" s="1934" t="n">
        <v>7</v>
      </c>
      <c r="H13" s="1934" t="n">
        <v>120</v>
      </c>
      <c r="I13" s="1934" t="n">
        <v>41</v>
      </c>
      <c r="J13" s="1934" t="n">
        <v>69</v>
      </c>
      <c r="K13" s="1934" t="n">
        <v>40</v>
      </c>
      <c r="L13" s="1935" t="n">
        <v>83</v>
      </c>
      <c r="M13" s="1934" t="n">
        <v>99</v>
      </c>
      <c r="N13" s="1934" t="n">
        <v>0</v>
      </c>
      <c r="O13" s="1936" t="n">
        <v>4</v>
      </c>
      <c r="P13" s="1936" t="s">
        <v>4</v>
      </c>
      <c r="Q13" s="1936" t="s">
        <v>4</v>
      </c>
      <c r="R13" s="1934" t="s">
        <v>4</v>
      </c>
      <c r="S13" s="1934"/>
      <c r="T13" s="1934"/>
      <c r="U13" s="1936"/>
      <c r="V13" s="1934"/>
      <c r="W13" s="1934"/>
      <c r="X13" s="1936"/>
      <c r="Y13" s="1936"/>
      <c r="Z13" s="1936"/>
      <c r="AA13" s="1936"/>
      <c r="AB13" s="1936"/>
      <c r="AC13" s="1934"/>
      <c r="AD13" s="1935"/>
      <c r="AE13" s="1937"/>
    </row>
    <row r="14" s="1927" customFormat="true" ht="14.65" hidden="false" customHeight="true" outlineLevel="0" collapsed="false">
      <c r="A14" s="256" t="s">
        <v>823</v>
      </c>
      <c r="B14" s="1934" t="s">
        <v>4</v>
      </c>
      <c r="C14" s="1938" t="s">
        <v>4</v>
      </c>
      <c r="D14" s="1938" t="s">
        <v>4</v>
      </c>
      <c r="E14" s="1938" t="s">
        <v>4</v>
      </c>
      <c r="F14" s="1938" t="s">
        <v>4</v>
      </c>
      <c r="G14" s="1939" t="n">
        <v>1</v>
      </c>
      <c r="H14" s="1939" t="n">
        <v>4</v>
      </c>
      <c r="I14" s="1934" t="s">
        <v>4</v>
      </c>
      <c r="J14" s="1934" t="s">
        <v>4</v>
      </c>
      <c r="K14" s="1934" t="s">
        <v>4</v>
      </c>
      <c r="L14" s="1934" t="s">
        <v>4</v>
      </c>
      <c r="M14" s="1934" t="s">
        <v>4</v>
      </c>
      <c r="N14" s="1934" t="s">
        <v>4</v>
      </c>
      <c r="O14" s="1934" t="s">
        <v>4</v>
      </c>
      <c r="P14" s="1936" t="s">
        <v>4</v>
      </c>
      <c r="Q14" s="1936" t="s">
        <v>4</v>
      </c>
      <c r="R14" s="1934" t="s">
        <v>4</v>
      </c>
      <c r="S14" s="1934"/>
      <c r="T14" s="1934"/>
      <c r="U14" s="1936"/>
      <c r="V14" s="1934"/>
      <c r="W14" s="1934"/>
      <c r="X14" s="1936"/>
      <c r="Y14" s="1936"/>
      <c r="Z14" s="1936"/>
      <c r="AA14" s="1936"/>
      <c r="AB14" s="1936"/>
      <c r="AC14" s="1934"/>
      <c r="AD14" s="1935"/>
      <c r="AE14" s="1937"/>
    </row>
    <row r="15" s="1927" customFormat="true" ht="14.65" hidden="false" customHeight="true" outlineLevel="0" collapsed="false">
      <c r="A15" s="256" t="s">
        <v>824</v>
      </c>
      <c r="B15" s="1934" t="n">
        <v>1</v>
      </c>
      <c r="C15" s="1938" t="s">
        <v>4</v>
      </c>
      <c r="D15" s="1938" t="s">
        <v>4</v>
      </c>
      <c r="E15" s="1934" t="n">
        <v>1</v>
      </c>
      <c r="F15" s="1938" t="s">
        <v>4</v>
      </c>
      <c r="G15" s="1938" t="s">
        <v>4</v>
      </c>
      <c r="H15" s="1934" t="n">
        <v>21</v>
      </c>
      <c r="I15" s="1934" t="n">
        <v>1</v>
      </c>
      <c r="J15" s="1934" t="n">
        <v>1</v>
      </c>
      <c r="K15" s="1934" t="s">
        <v>4</v>
      </c>
      <c r="L15" s="1940" t="n">
        <v>21</v>
      </c>
      <c r="M15" s="1934" t="s">
        <v>4</v>
      </c>
      <c r="N15" s="1934" t="s">
        <v>4</v>
      </c>
      <c r="O15" s="1934" t="s">
        <v>4</v>
      </c>
      <c r="P15" s="1936" t="s">
        <v>4</v>
      </c>
      <c r="Q15" s="1936" t="s">
        <v>4</v>
      </c>
      <c r="R15" s="1934" t="s">
        <v>4</v>
      </c>
      <c r="S15" s="1934"/>
      <c r="T15" s="1934"/>
      <c r="U15" s="1936"/>
      <c r="V15" s="1934"/>
      <c r="W15" s="1934"/>
      <c r="X15" s="1936"/>
      <c r="Y15" s="1936"/>
      <c r="Z15" s="1936"/>
      <c r="AA15" s="1936"/>
      <c r="AB15" s="1936"/>
      <c r="AC15" s="1934"/>
      <c r="AD15" s="1935"/>
      <c r="AE15" s="1937"/>
    </row>
    <row r="16" s="1927" customFormat="true" ht="14.65" hidden="false" customHeight="true" outlineLevel="0" collapsed="false">
      <c r="A16" s="256" t="s">
        <v>825</v>
      </c>
      <c r="B16" s="1934" t="s">
        <v>4</v>
      </c>
      <c r="C16" s="1938" t="s">
        <v>4</v>
      </c>
      <c r="D16" s="1938" t="s">
        <v>4</v>
      </c>
      <c r="E16" s="1938" t="s">
        <v>4</v>
      </c>
      <c r="F16" s="1938" t="s">
        <v>4</v>
      </c>
      <c r="G16" s="1938" t="s">
        <v>4</v>
      </c>
      <c r="H16" s="1934" t="s">
        <v>4</v>
      </c>
      <c r="I16" s="1934" t="n">
        <v>2</v>
      </c>
      <c r="J16" s="1934" t="n">
        <v>14</v>
      </c>
      <c r="K16" s="1934" t="n">
        <v>11</v>
      </c>
      <c r="L16" s="1934" t="s">
        <v>4</v>
      </c>
      <c r="M16" s="1934" t="s">
        <v>4</v>
      </c>
      <c r="N16" s="1934" t="s">
        <v>4</v>
      </c>
      <c r="O16" s="1934" t="s">
        <v>4</v>
      </c>
      <c r="P16" s="1936" t="s">
        <v>4</v>
      </c>
      <c r="Q16" s="1936" t="s">
        <v>4</v>
      </c>
      <c r="R16" s="1934" t="s">
        <v>4</v>
      </c>
      <c r="S16" s="1934"/>
      <c r="T16" s="1934"/>
      <c r="U16" s="1936"/>
      <c r="V16" s="1934"/>
      <c r="W16" s="1934"/>
      <c r="X16" s="1936"/>
      <c r="Y16" s="1936"/>
      <c r="Z16" s="1936"/>
      <c r="AA16" s="1936"/>
      <c r="AB16" s="1936"/>
      <c r="AC16" s="1934"/>
      <c r="AD16" s="1935"/>
      <c r="AE16" s="1937"/>
    </row>
    <row r="17" s="1927" customFormat="true" ht="14.65" hidden="false" customHeight="true" outlineLevel="0" collapsed="false">
      <c r="A17" s="256" t="s">
        <v>826</v>
      </c>
      <c r="B17" s="1934" t="n">
        <v>3</v>
      </c>
      <c r="C17" s="1934" t="n">
        <v>2</v>
      </c>
      <c r="D17" s="1934" t="n">
        <v>4</v>
      </c>
      <c r="E17" s="1934" t="n">
        <v>2</v>
      </c>
      <c r="F17" s="1938" t="s">
        <v>4</v>
      </c>
      <c r="G17" s="1938" t="s">
        <v>4</v>
      </c>
      <c r="H17" s="1938" t="s">
        <v>4</v>
      </c>
      <c r="I17" s="1934" t="n">
        <v>327</v>
      </c>
      <c r="J17" s="1934" t="n">
        <v>203</v>
      </c>
      <c r="K17" s="1934" t="n">
        <v>454</v>
      </c>
      <c r="L17" s="1935" t="n">
        <v>274</v>
      </c>
      <c r="M17" s="1934" t="n">
        <v>359</v>
      </c>
      <c r="N17" s="1934" t="n">
        <v>515</v>
      </c>
      <c r="O17" s="1936" t="n">
        <v>416</v>
      </c>
      <c r="P17" s="1936" t="n">
        <v>144</v>
      </c>
      <c r="Q17" s="1936" t="n">
        <v>701</v>
      </c>
      <c r="R17" s="1934" t="n">
        <v>744</v>
      </c>
      <c r="S17" s="1934" t="n">
        <v>482</v>
      </c>
      <c r="T17" s="1934" t="s">
        <v>4</v>
      </c>
      <c r="U17" s="1936" t="n">
        <v>86</v>
      </c>
      <c r="V17" s="1934" t="n">
        <v>33</v>
      </c>
      <c r="W17" s="1934" t="n">
        <v>7</v>
      </c>
      <c r="X17" s="1936" t="n">
        <v>3</v>
      </c>
      <c r="Y17" s="1936" t="n">
        <v>1</v>
      </c>
      <c r="Z17" s="1936" t="n">
        <v>0</v>
      </c>
      <c r="AA17" s="1936"/>
      <c r="AB17" s="1936"/>
      <c r="AC17" s="1934"/>
      <c r="AD17" s="1935"/>
      <c r="AE17" s="1937"/>
    </row>
    <row r="18" s="1927" customFormat="true" ht="14.65" hidden="false" customHeight="true" outlineLevel="0" collapsed="false">
      <c r="A18" s="256" t="s">
        <v>827</v>
      </c>
      <c r="B18" s="1934" t="s">
        <v>4</v>
      </c>
      <c r="C18" s="1934" t="n">
        <v>10</v>
      </c>
      <c r="D18" s="1934" t="s">
        <v>4</v>
      </c>
      <c r="E18" s="1934" t="s">
        <v>4</v>
      </c>
      <c r="F18" s="1934" t="n">
        <v>2</v>
      </c>
      <c r="G18" s="1934" t="n">
        <v>2</v>
      </c>
      <c r="H18" s="1934" t="n">
        <v>1</v>
      </c>
      <c r="I18" s="1938" t="s">
        <v>4</v>
      </c>
      <c r="J18" s="1934" t="n">
        <v>7</v>
      </c>
      <c r="K18" s="1934" t="n">
        <v>2</v>
      </c>
      <c r="L18" s="1935" t="n">
        <v>2</v>
      </c>
      <c r="M18" s="1934" t="n">
        <v>1</v>
      </c>
      <c r="N18" s="1934" t="s">
        <v>4</v>
      </c>
      <c r="O18" s="1934" t="s">
        <v>4</v>
      </c>
      <c r="P18" s="1936" t="s">
        <v>4</v>
      </c>
      <c r="Q18" s="1936" t="s">
        <v>4</v>
      </c>
      <c r="R18" s="1934"/>
      <c r="S18" s="1934"/>
      <c r="T18" s="1934"/>
      <c r="U18" s="1936"/>
      <c r="V18" s="1934"/>
      <c r="W18" s="1934"/>
      <c r="X18" s="1936"/>
      <c r="Y18" s="1936"/>
      <c r="Z18" s="1936"/>
      <c r="AA18" s="1936"/>
      <c r="AB18" s="1936"/>
      <c r="AC18" s="1934"/>
      <c r="AD18" s="1935"/>
      <c r="AE18" s="1937"/>
    </row>
    <row r="19" s="1927" customFormat="true" ht="14.65" hidden="false" customHeight="true" outlineLevel="0" collapsed="false">
      <c r="A19" s="299" t="s">
        <v>828</v>
      </c>
      <c r="B19" s="1934" t="s">
        <v>4</v>
      </c>
      <c r="C19" s="1934" t="s">
        <v>4</v>
      </c>
      <c r="D19" s="1934" t="s">
        <v>4</v>
      </c>
      <c r="E19" s="1934" t="s">
        <v>4</v>
      </c>
      <c r="F19" s="1934" t="s">
        <v>4</v>
      </c>
      <c r="G19" s="1941" t="n">
        <v>14</v>
      </c>
      <c r="H19" s="1941" t="s">
        <v>4</v>
      </c>
      <c r="I19" s="1941" t="n">
        <v>5</v>
      </c>
      <c r="J19" s="1934" t="s">
        <v>4</v>
      </c>
      <c r="K19" s="1934" t="s">
        <v>4</v>
      </c>
      <c r="L19" s="1940" t="n">
        <v>7</v>
      </c>
      <c r="M19" s="1942" t="n">
        <v>47</v>
      </c>
      <c r="N19" s="1934" t="s">
        <v>4</v>
      </c>
      <c r="O19" s="1934" t="s">
        <v>4</v>
      </c>
      <c r="P19" s="1936" t="s">
        <v>4</v>
      </c>
      <c r="Q19" s="1936" t="s">
        <v>4</v>
      </c>
      <c r="R19" s="1934"/>
      <c r="S19" s="1934"/>
      <c r="T19" s="1934"/>
      <c r="U19" s="1936"/>
      <c r="V19" s="1934"/>
      <c r="W19" s="1934"/>
      <c r="X19" s="1936"/>
      <c r="Y19" s="1936"/>
      <c r="Z19" s="1936"/>
      <c r="AA19" s="1936"/>
      <c r="AB19" s="1936"/>
      <c r="AC19" s="1934"/>
      <c r="AD19" s="1935"/>
      <c r="AE19" s="1937"/>
    </row>
    <row r="20" s="1927" customFormat="true" ht="14.65" hidden="false" customHeight="true" outlineLevel="0" collapsed="false">
      <c r="A20" s="256" t="s">
        <v>829</v>
      </c>
      <c r="B20" s="1934" t="s">
        <v>4</v>
      </c>
      <c r="C20" s="1934" t="s">
        <v>4</v>
      </c>
      <c r="D20" s="1934" t="s">
        <v>4</v>
      </c>
      <c r="E20" s="1934" t="s">
        <v>4</v>
      </c>
      <c r="F20" s="1934" t="s">
        <v>4</v>
      </c>
      <c r="G20" s="1934" t="s">
        <v>4</v>
      </c>
      <c r="H20" s="1934" t="s">
        <v>4</v>
      </c>
      <c r="I20" s="1934" t="s">
        <v>4</v>
      </c>
      <c r="J20" s="1934" t="s">
        <v>4</v>
      </c>
      <c r="K20" s="1934" t="s">
        <v>4</v>
      </c>
      <c r="L20" s="1943" t="n">
        <v>6</v>
      </c>
      <c r="M20" s="1942" t="n">
        <v>5</v>
      </c>
      <c r="N20" s="1934" t="s">
        <v>4</v>
      </c>
      <c r="O20" s="1934" t="s">
        <v>4</v>
      </c>
      <c r="P20" s="1936" t="s">
        <v>4</v>
      </c>
      <c r="Q20" s="1936" t="s">
        <v>4</v>
      </c>
      <c r="R20" s="1934"/>
      <c r="S20" s="1934"/>
      <c r="T20" s="1934"/>
      <c r="U20" s="1936"/>
      <c r="V20" s="1934"/>
      <c r="W20" s="1934"/>
      <c r="X20" s="1936"/>
      <c r="Y20" s="1936"/>
      <c r="Z20" s="1936"/>
      <c r="AA20" s="1936"/>
      <c r="AB20" s="1936"/>
      <c r="AC20" s="1934"/>
      <c r="AD20" s="1935"/>
      <c r="AE20" s="1937"/>
    </row>
    <row r="21" s="1927" customFormat="true" ht="14.65" hidden="false" customHeight="true" outlineLevel="0" collapsed="false">
      <c r="A21" s="452" t="s">
        <v>830</v>
      </c>
      <c r="B21" s="1928" t="n">
        <v>4388</v>
      </c>
      <c r="C21" s="1928" t="n">
        <v>3821</v>
      </c>
      <c r="D21" s="1928" t="n">
        <v>4054</v>
      </c>
      <c r="E21" s="1928" t="n">
        <v>4620</v>
      </c>
      <c r="F21" s="1928" t="n">
        <v>4216</v>
      </c>
      <c r="G21" s="1928" t="n">
        <v>4255</v>
      </c>
      <c r="H21" s="1928" t="n">
        <v>5696</v>
      </c>
      <c r="I21" s="1928" t="n">
        <v>4924</v>
      </c>
      <c r="J21" s="1928" t="n">
        <v>7574</v>
      </c>
      <c r="K21" s="1944" t="n">
        <v>9124</v>
      </c>
      <c r="L21" s="1945" t="n">
        <v>9762</v>
      </c>
      <c r="M21" s="1944" t="n">
        <v>9192</v>
      </c>
      <c r="N21" s="1944" t="n">
        <v>9801</v>
      </c>
      <c r="O21" s="1946" t="n">
        <v>8954</v>
      </c>
      <c r="P21" s="1946" t="n">
        <v>8211</v>
      </c>
      <c r="Q21" s="1946" t="n">
        <v>8967</v>
      </c>
      <c r="R21" s="1944" t="n">
        <v>6370</v>
      </c>
      <c r="S21" s="1944" t="n">
        <v>5401</v>
      </c>
      <c r="T21" s="1944" t="n">
        <v>4225</v>
      </c>
      <c r="U21" s="1946" t="n">
        <v>6058</v>
      </c>
      <c r="V21" s="1944" t="n">
        <v>5139</v>
      </c>
      <c r="W21" s="1944" t="n">
        <v>3971</v>
      </c>
      <c r="X21" s="1946" t="n">
        <v>4325</v>
      </c>
      <c r="Y21" s="1946" t="n">
        <v>4389</v>
      </c>
      <c r="Z21" s="1946" t="n">
        <v>4096</v>
      </c>
      <c r="AA21" s="1946" t="n">
        <v>3706</v>
      </c>
      <c r="AB21" s="1946" t="n">
        <v>2679</v>
      </c>
      <c r="AC21" s="1946" t="n">
        <v>1639</v>
      </c>
      <c r="AD21" s="1946" t="n">
        <v>1402</v>
      </c>
      <c r="AE21" s="1947" t="n">
        <v>1197</v>
      </c>
    </row>
    <row r="22" s="1927" customFormat="true" ht="14.65" hidden="false" customHeight="true" outlineLevel="0" collapsed="false">
      <c r="A22" s="256" t="s">
        <v>831</v>
      </c>
      <c r="B22" s="1934" t="n">
        <v>971</v>
      </c>
      <c r="C22" s="1934" t="n">
        <v>980</v>
      </c>
      <c r="D22" s="1934" t="n">
        <v>824</v>
      </c>
      <c r="E22" s="1934" t="n">
        <v>1121</v>
      </c>
      <c r="F22" s="1934" t="n">
        <v>1331</v>
      </c>
      <c r="G22" s="1934" t="n">
        <v>1242</v>
      </c>
      <c r="H22" s="1934" t="n">
        <v>1222</v>
      </c>
      <c r="I22" s="1934" t="n">
        <v>1232</v>
      </c>
      <c r="J22" s="1934" t="n">
        <v>1421</v>
      </c>
      <c r="K22" s="1942" t="n">
        <v>1415</v>
      </c>
      <c r="L22" s="1948" t="n">
        <v>1230</v>
      </c>
      <c r="M22" s="1942" t="n">
        <v>1272</v>
      </c>
      <c r="N22" s="1942" t="n">
        <v>1313</v>
      </c>
      <c r="O22" s="1943" t="n">
        <v>857</v>
      </c>
      <c r="P22" s="1943" t="n">
        <v>880</v>
      </c>
      <c r="Q22" s="1943" t="n">
        <v>931</v>
      </c>
      <c r="R22" s="1942" t="n">
        <v>617</v>
      </c>
      <c r="S22" s="1942" t="n">
        <v>351</v>
      </c>
      <c r="T22" s="1942" t="n">
        <v>280</v>
      </c>
      <c r="U22" s="1943" t="n">
        <v>442</v>
      </c>
      <c r="V22" s="1942" t="n">
        <v>360</v>
      </c>
      <c r="W22" s="1942" t="n">
        <v>323</v>
      </c>
      <c r="X22" s="1943" t="n">
        <v>690</v>
      </c>
      <c r="Y22" s="1943" t="n">
        <v>659</v>
      </c>
      <c r="Z22" s="1943" t="n">
        <v>832</v>
      </c>
      <c r="AA22" s="1943" t="n">
        <v>539</v>
      </c>
      <c r="AB22" s="1943" t="n">
        <v>441</v>
      </c>
      <c r="AC22" s="1943" t="n">
        <v>280</v>
      </c>
      <c r="AD22" s="1943" t="n">
        <v>282</v>
      </c>
      <c r="AE22" s="1949" t="n">
        <v>193</v>
      </c>
    </row>
    <row r="23" s="1927" customFormat="true" ht="14.65" hidden="false" customHeight="true" outlineLevel="0" collapsed="false">
      <c r="A23" s="256" t="s">
        <v>832</v>
      </c>
      <c r="B23" s="1934" t="s">
        <v>4</v>
      </c>
      <c r="C23" s="1934" t="s">
        <v>4</v>
      </c>
      <c r="D23" s="1934" t="s">
        <v>4</v>
      </c>
      <c r="E23" s="1934" t="s">
        <v>4</v>
      </c>
      <c r="F23" s="1934" t="s">
        <v>4</v>
      </c>
      <c r="G23" s="1934" t="s">
        <v>4</v>
      </c>
      <c r="H23" s="1934" t="s">
        <v>4</v>
      </c>
      <c r="I23" s="1934" t="s">
        <v>4</v>
      </c>
      <c r="J23" s="1934" t="s">
        <v>4</v>
      </c>
      <c r="K23" s="1934" t="s">
        <v>4</v>
      </c>
      <c r="L23" s="1934" t="s">
        <v>4</v>
      </c>
      <c r="M23" s="1934" t="s">
        <v>4</v>
      </c>
      <c r="N23" s="1950" t="n">
        <v>428</v>
      </c>
      <c r="O23" s="1951" t="n">
        <v>422</v>
      </c>
      <c r="P23" s="1951" t="s">
        <v>4</v>
      </c>
      <c r="Q23" s="1951" t="s">
        <v>4</v>
      </c>
      <c r="R23" s="1952" t="n">
        <v>1442</v>
      </c>
      <c r="S23" s="1952" t="n">
        <v>1529</v>
      </c>
      <c r="T23" s="1952" t="n">
        <v>975</v>
      </c>
      <c r="U23" s="1953" t="n">
        <v>1741</v>
      </c>
      <c r="V23" s="1952" t="n">
        <v>1431</v>
      </c>
      <c r="W23" s="1952" t="n">
        <v>2355</v>
      </c>
      <c r="X23" s="1953" t="n">
        <v>3327</v>
      </c>
      <c r="Y23" s="1953" t="n">
        <v>5974</v>
      </c>
      <c r="Z23" s="1953" t="n">
        <v>3305</v>
      </c>
      <c r="AA23" s="1953" t="n">
        <v>3053</v>
      </c>
      <c r="AB23" s="1953" t="n">
        <v>2889</v>
      </c>
      <c r="AC23" s="1953" t="n">
        <v>2982</v>
      </c>
      <c r="AD23" s="1953" t="n">
        <v>2603</v>
      </c>
      <c r="AE23" s="1954" t="n">
        <v>0</v>
      </c>
    </row>
    <row r="24" s="1927" customFormat="true" ht="14.65" hidden="false" customHeight="true" outlineLevel="0" collapsed="false">
      <c r="A24" s="1955" t="s">
        <v>833</v>
      </c>
      <c r="B24" s="1956" t="n">
        <v>6786</v>
      </c>
      <c r="C24" s="1956" t="n">
        <v>6369</v>
      </c>
      <c r="D24" s="1956" t="n">
        <v>6004</v>
      </c>
      <c r="E24" s="1956" t="n">
        <v>8041</v>
      </c>
      <c r="F24" s="1957" t="n">
        <v>7343</v>
      </c>
      <c r="G24" s="1956" t="n">
        <v>6871</v>
      </c>
      <c r="H24" s="1956" t="n">
        <v>8168</v>
      </c>
      <c r="I24" s="1956" t="n">
        <v>8474</v>
      </c>
      <c r="J24" s="1956" t="n">
        <v>11436</v>
      </c>
      <c r="K24" s="1956" t="n">
        <v>12222</v>
      </c>
      <c r="L24" s="1958" t="n">
        <v>14066</v>
      </c>
      <c r="M24" s="1956" t="n">
        <v>13908</v>
      </c>
      <c r="N24" s="1956" t="n">
        <v>12276</v>
      </c>
      <c r="O24" s="1958" t="n">
        <v>11422</v>
      </c>
      <c r="P24" s="1958" t="n">
        <v>9442</v>
      </c>
      <c r="Q24" s="1958" t="n">
        <v>10878</v>
      </c>
      <c r="R24" s="1956" t="n">
        <v>9196</v>
      </c>
      <c r="S24" s="1956" t="n">
        <v>8222</v>
      </c>
      <c r="T24" s="1956" t="n">
        <v>5888</v>
      </c>
      <c r="U24" s="1958" t="n">
        <v>8506</v>
      </c>
      <c r="V24" s="1956" t="n">
        <v>7025</v>
      </c>
      <c r="W24" s="1956" t="n">
        <v>6704</v>
      </c>
      <c r="X24" s="1958" t="n">
        <v>8364</v>
      </c>
      <c r="Y24" s="1958" t="n">
        <v>11024</v>
      </c>
      <c r="Z24" s="1958" t="n">
        <v>8248</v>
      </c>
      <c r="AA24" s="1958" t="n">
        <v>7298</v>
      </c>
      <c r="AB24" s="1958" t="n">
        <v>6009</v>
      </c>
      <c r="AC24" s="1958" t="n">
        <v>4901</v>
      </c>
      <c r="AD24" s="1958" t="n">
        <v>4287</v>
      </c>
      <c r="AE24" s="1959" t="n">
        <v>1390</v>
      </c>
    </row>
    <row r="25" s="1927" customFormat="true" ht="14.65" hidden="false" customHeight="true" outlineLevel="0" collapsed="false">
      <c r="A25" s="256" t="s">
        <v>834</v>
      </c>
      <c r="B25" s="1934" t="n">
        <v>248</v>
      </c>
      <c r="C25" s="1934" t="n">
        <v>280</v>
      </c>
      <c r="D25" s="1934" t="n">
        <v>307</v>
      </c>
      <c r="E25" s="1934" t="n">
        <v>296</v>
      </c>
      <c r="F25" s="1934" t="n">
        <v>260</v>
      </c>
      <c r="G25" s="1934" t="n">
        <v>207</v>
      </c>
      <c r="H25" s="1934" t="n">
        <v>205</v>
      </c>
      <c r="I25" s="1934" t="n">
        <v>212</v>
      </c>
      <c r="J25" s="1934" t="n">
        <v>630</v>
      </c>
      <c r="K25" s="1942" t="n">
        <v>1289</v>
      </c>
      <c r="L25" s="1948" t="n">
        <v>2927</v>
      </c>
      <c r="M25" s="1942" t="n">
        <v>2687</v>
      </c>
      <c r="N25" s="1942" t="n">
        <v>3218</v>
      </c>
      <c r="O25" s="1943" t="n">
        <v>6011</v>
      </c>
      <c r="P25" s="1943" t="n">
        <v>6756</v>
      </c>
      <c r="Q25" s="1943" t="n">
        <v>9302</v>
      </c>
      <c r="R25" s="1942" t="n">
        <v>8603</v>
      </c>
      <c r="S25" s="1942" t="n">
        <v>8011</v>
      </c>
      <c r="T25" s="1942" t="n">
        <v>9536</v>
      </c>
      <c r="U25" s="1943" t="n">
        <v>10590</v>
      </c>
      <c r="V25" s="1942" t="n">
        <v>11092</v>
      </c>
      <c r="W25" s="1942" t="n">
        <v>11546</v>
      </c>
      <c r="X25" s="1943" t="n">
        <v>13091</v>
      </c>
      <c r="Y25" s="1943" t="n">
        <v>13722</v>
      </c>
      <c r="Z25" s="1943" t="n">
        <v>16724</v>
      </c>
      <c r="AA25" s="1943" t="n">
        <v>17947</v>
      </c>
      <c r="AB25" s="1943" t="n">
        <v>19810</v>
      </c>
      <c r="AC25" s="1943" t="n">
        <v>19254</v>
      </c>
      <c r="AD25" s="1943" t="n">
        <v>19361</v>
      </c>
      <c r="AE25" s="1949" t="n">
        <v>14457</v>
      </c>
    </row>
    <row r="26" s="1927" customFormat="true" ht="14.65" hidden="false" customHeight="true" outlineLevel="0" collapsed="false">
      <c r="A26" s="256" t="s">
        <v>835</v>
      </c>
      <c r="B26" s="1934" t="n">
        <v>120</v>
      </c>
      <c r="C26" s="1934" t="n">
        <v>102</v>
      </c>
      <c r="D26" s="1934" t="n">
        <v>77</v>
      </c>
      <c r="E26" s="1934" t="n">
        <v>116</v>
      </c>
      <c r="F26" s="1934" t="n">
        <v>70</v>
      </c>
      <c r="G26" s="1934" t="n">
        <v>38</v>
      </c>
      <c r="H26" s="1934" t="n">
        <v>53</v>
      </c>
      <c r="I26" s="1934" t="n">
        <v>74</v>
      </c>
      <c r="J26" s="1934" t="n">
        <v>172</v>
      </c>
      <c r="K26" s="1942" t="n">
        <v>354</v>
      </c>
      <c r="L26" s="1948" t="n">
        <v>699</v>
      </c>
      <c r="M26" s="1942" t="n">
        <v>275</v>
      </c>
      <c r="N26" s="1942" t="n">
        <v>644</v>
      </c>
      <c r="O26" s="1943" t="n">
        <v>1387</v>
      </c>
      <c r="P26" s="1943" t="n">
        <v>1228</v>
      </c>
      <c r="Q26" s="1943" t="n">
        <v>1271</v>
      </c>
      <c r="R26" s="1942" t="n">
        <v>1897</v>
      </c>
      <c r="S26" s="1942" t="n">
        <v>1740</v>
      </c>
      <c r="T26" s="1942" t="n">
        <v>1321</v>
      </c>
      <c r="U26" s="1943" t="n">
        <v>856</v>
      </c>
      <c r="V26" s="1942" t="n">
        <v>857</v>
      </c>
      <c r="W26" s="1942" t="n">
        <v>395</v>
      </c>
      <c r="X26" s="1943" t="n">
        <v>680</v>
      </c>
      <c r="Y26" s="1943" t="n">
        <v>435</v>
      </c>
      <c r="Z26" s="1943" t="n">
        <v>561</v>
      </c>
      <c r="AA26" s="1943" t="n">
        <v>636</v>
      </c>
      <c r="AB26" s="1943" t="n">
        <v>171</v>
      </c>
      <c r="AC26" s="1943" t="n">
        <v>73</v>
      </c>
      <c r="AD26" s="1943" t="n">
        <v>51</v>
      </c>
      <c r="AE26" s="1949" t="n">
        <v>26</v>
      </c>
    </row>
    <row r="27" s="1927" customFormat="true" ht="14.65" hidden="false" customHeight="true" outlineLevel="0" collapsed="false">
      <c r="A27" s="256" t="s">
        <v>836</v>
      </c>
      <c r="B27" s="1934" t="n">
        <v>1444</v>
      </c>
      <c r="C27" s="1934" t="n">
        <v>1291</v>
      </c>
      <c r="D27" s="1934" t="n">
        <v>902</v>
      </c>
      <c r="E27" s="1934" t="n">
        <v>590</v>
      </c>
      <c r="F27" s="1934" t="n">
        <v>2683</v>
      </c>
      <c r="G27" s="1934" t="n">
        <v>2261</v>
      </c>
      <c r="H27" s="1934" t="n">
        <v>1165</v>
      </c>
      <c r="I27" s="1934" t="n">
        <v>1513</v>
      </c>
      <c r="J27" s="1934" t="n">
        <v>941</v>
      </c>
      <c r="K27" s="1934" t="n">
        <v>885</v>
      </c>
      <c r="L27" s="1948" t="n">
        <v>828</v>
      </c>
      <c r="M27" s="1942" t="n">
        <v>868</v>
      </c>
      <c r="N27" s="1942" t="n">
        <v>1283</v>
      </c>
      <c r="O27" s="1943" t="n">
        <v>1541</v>
      </c>
      <c r="P27" s="1943" t="n">
        <v>1472</v>
      </c>
      <c r="Q27" s="1943" t="n">
        <v>2190</v>
      </c>
      <c r="R27" s="1942" t="n">
        <v>2905</v>
      </c>
      <c r="S27" s="1942" t="n">
        <v>5662</v>
      </c>
      <c r="T27" s="1942" t="n">
        <v>5104</v>
      </c>
      <c r="U27" s="1943" t="n">
        <v>5727</v>
      </c>
      <c r="V27" s="1942" t="n">
        <v>8139</v>
      </c>
      <c r="W27" s="1942" t="n">
        <v>9809</v>
      </c>
      <c r="X27" s="1943" t="n">
        <v>12044</v>
      </c>
      <c r="Y27" s="1943" t="n">
        <v>11099</v>
      </c>
      <c r="Z27" s="1943" t="n">
        <v>10913</v>
      </c>
      <c r="AA27" s="1943" t="n">
        <v>9547</v>
      </c>
      <c r="AB27" s="1943" t="n">
        <v>9142</v>
      </c>
      <c r="AC27" s="1943" t="n">
        <v>9958</v>
      </c>
      <c r="AD27" s="1943" t="n">
        <v>8111</v>
      </c>
      <c r="AE27" s="1949" t="n">
        <v>5838</v>
      </c>
    </row>
    <row r="28" s="1927" customFormat="true" ht="14.65" hidden="false" customHeight="true" outlineLevel="0" collapsed="false">
      <c r="A28" s="256" t="s">
        <v>837</v>
      </c>
      <c r="B28" s="1934" t="n">
        <v>406</v>
      </c>
      <c r="C28" s="1934" t="n">
        <v>201</v>
      </c>
      <c r="D28" s="1934" t="n">
        <v>34</v>
      </c>
      <c r="E28" s="1934" t="n">
        <v>12</v>
      </c>
      <c r="F28" s="1934" t="n">
        <v>102</v>
      </c>
      <c r="G28" s="1934" t="n">
        <v>96</v>
      </c>
      <c r="H28" s="1934" t="n">
        <v>474</v>
      </c>
      <c r="I28" s="1934" t="n">
        <v>890</v>
      </c>
      <c r="J28" s="1934" t="n">
        <v>759</v>
      </c>
      <c r="K28" s="1942" t="n">
        <v>866</v>
      </c>
      <c r="L28" s="1948" t="n">
        <v>1214</v>
      </c>
      <c r="M28" s="1942" t="n">
        <v>1046</v>
      </c>
      <c r="N28" s="1942" t="n">
        <v>1295</v>
      </c>
      <c r="O28" s="1943" t="n">
        <v>2123</v>
      </c>
      <c r="P28" s="1943" t="n">
        <v>1566</v>
      </c>
      <c r="Q28" s="1943" t="n">
        <v>1608</v>
      </c>
      <c r="R28" s="1942" t="n">
        <v>1838</v>
      </c>
      <c r="S28" s="1942" t="n">
        <v>1673</v>
      </c>
      <c r="T28" s="1942" t="n">
        <v>1070</v>
      </c>
      <c r="U28" s="1943" t="n">
        <v>1203</v>
      </c>
      <c r="V28" s="1942" t="n">
        <v>1736</v>
      </c>
      <c r="W28" s="1942" t="n">
        <v>1516</v>
      </c>
      <c r="X28" s="1943" t="n">
        <v>1214</v>
      </c>
      <c r="Y28" s="1943" t="n">
        <v>1462</v>
      </c>
      <c r="Z28" s="1943" t="n">
        <v>1316</v>
      </c>
      <c r="AA28" s="1943" t="n">
        <v>1487</v>
      </c>
      <c r="AB28" s="1943" t="n">
        <v>1524</v>
      </c>
      <c r="AC28" s="1943" t="n">
        <v>1585</v>
      </c>
      <c r="AD28" s="1943" t="n">
        <v>1252</v>
      </c>
      <c r="AE28" s="1949" t="n">
        <v>1266</v>
      </c>
    </row>
    <row r="29" s="1927" customFormat="true" ht="14.65" hidden="false" customHeight="true" outlineLevel="0" collapsed="false">
      <c r="A29" s="256" t="s">
        <v>838</v>
      </c>
      <c r="B29" s="1934" t="n">
        <v>446</v>
      </c>
      <c r="C29" s="1934" t="n">
        <v>622</v>
      </c>
      <c r="D29" s="1934" t="n">
        <v>784</v>
      </c>
      <c r="E29" s="1934" t="n">
        <v>1218</v>
      </c>
      <c r="F29" s="1934" t="n">
        <v>997</v>
      </c>
      <c r="G29" s="1934" t="n">
        <v>2254</v>
      </c>
      <c r="H29" s="1934" t="n">
        <v>3715</v>
      </c>
      <c r="I29" s="1934" t="n">
        <v>3098</v>
      </c>
      <c r="J29" s="1934" t="n">
        <v>2841</v>
      </c>
      <c r="K29" s="1942" t="n">
        <v>2744</v>
      </c>
      <c r="L29" s="1948" t="n">
        <v>5797</v>
      </c>
      <c r="M29" s="1942" t="n">
        <v>5932</v>
      </c>
      <c r="N29" s="1942" t="n">
        <v>5918</v>
      </c>
      <c r="O29" s="1943" t="n">
        <v>4719</v>
      </c>
      <c r="P29" s="1943" t="n">
        <v>4757</v>
      </c>
      <c r="Q29" s="1943" t="n">
        <v>3997</v>
      </c>
      <c r="R29" s="1942" t="n">
        <v>6932</v>
      </c>
      <c r="S29" s="1942" t="n">
        <v>5792</v>
      </c>
      <c r="T29" s="1942" t="n">
        <v>5194</v>
      </c>
      <c r="U29" s="1943" t="n">
        <v>7627</v>
      </c>
      <c r="V29" s="1942" t="n">
        <v>10826</v>
      </c>
      <c r="W29" s="1942" t="n">
        <v>9352</v>
      </c>
      <c r="X29" s="1943" t="n">
        <v>9999</v>
      </c>
      <c r="Y29" s="1943" t="n">
        <v>7381</v>
      </c>
      <c r="Z29" s="1943" t="n">
        <v>9948</v>
      </c>
      <c r="AA29" s="1943" t="n">
        <v>10788</v>
      </c>
      <c r="AB29" s="1943" t="n">
        <v>6511</v>
      </c>
      <c r="AC29" s="1943" t="n">
        <v>3886</v>
      </c>
      <c r="AD29" s="1943" t="n">
        <v>1828</v>
      </c>
      <c r="AE29" s="1949" t="n">
        <v>1921</v>
      </c>
    </row>
    <row r="30" s="1927" customFormat="true" ht="14.65" hidden="false" customHeight="true" outlineLevel="0" collapsed="false">
      <c r="A30" s="256" t="s">
        <v>839</v>
      </c>
      <c r="B30" s="1934" t="n">
        <v>5496</v>
      </c>
      <c r="C30" s="1934" t="n">
        <v>5975</v>
      </c>
      <c r="D30" s="1934" t="n">
        <v>4629</v>
      </c>
      <c r="E30" s="1934" t="n">
        <v>5204</v>
      </c>
      <c r="F30" s="1934" t="n">
        <v>4228</v>
      </c>
      <c r="G30" s="1934" t="n">
        <v>5781</v>
      </c>
      <c r="H30" s="1934" t="n">
        <v>7230</v>
      </c>
      <c r="I30" s="1934" t="n">
        <v>6739</v>
      </c>
      <c r="J30" s="1934" t="n">
        <v>5767</v>
      </c>
      <c r="K30" s="1942" t="n">
        <v>4659</v>
      </c>
      <c r="L30" s="1948" t="n">
        <v>4581</v>
      </c>
      <c r="M30" s="1942" t="n">
        <v>4980</v>
      </c>
      <c r="N30" s="1942" t="n">
        <v>8962</v>
      </c>
      <c r="O30" s="1943" t="n">
        <v>9876</v>
      </c>
      <c r="P30" s="1943" t="n">
        <v>8239</v>
      </c>
      <c r="Q30" s="1943" t="n">
        <v>8668</v>
      </c>
      <c r="R30" s="1942" t="n">
        <v>6506</v>
      </c>
      <c r="S30" s="1942" t="n">
        <v>8226</v>
      </c>
      <c r="T30" s="1942" t="n">
        <v>5250</v>
      </c>
      <c r="U30" s="1943" t="n">
        <v>3331</v>
      </c>
      <c r="V30" s="1942" t="n">
        <v>2644</v>
      </c>
      <c r="W30" s="1942" t="n">
        <v>1972</v>
      </c>
      <c r="X30" s="1943" t="n">
        <v>2533</v>
      </c>
      <c r="Y30" s="1943" t="n">
        <v>5082</v>
      </c>
      <c r="Z30" s="1943" t="n">
        <v>3400</v>
      </c>
      <c r="AA30" s="1943" t="n">
        <v>2003</v>
      </c>
      <c r="AB30" s="1943" t="n">
        <v>1630</v>
      </c>
      <c r="AC30" s="1943" t="n">
        <v>1058</v>
      </c>
      <c r="AD30" s="1943" t="n">
        <v>759</v>
      </c>
      <c r="AE30" s="1949" t="n">
        <v>392</v>
      </c>
    </row>
    <row r="31" s="1927" customFormat="true" ht="14.65" hidden="false" customHeight="true" outlineLevel="0" collapsed="false">
      <c r="A31" s="256" t="s">
        <v>840</v>
      </c>
      <c r="B31" s="1934" t="n">
        <v>1353</v>
      </c>
      <c r="C31" s="1934" t="n">
        <v>1470</v>
      </c>
      <c r="D31" s="1934" t="n">
        <v>1573</v>
      </c>
      <c r="E31" s="1934" t="n">
        <v>1592</v>
      </c>
      <c r="F31" s="1934" t="n">
        <v>939</v>
      </c>
      <c r="G31" s="1934" t="n">
        <v>1211</v>
      </c>
      <c r="H31" s="1934" t="n">
        <v>819</v>
      </c>
      <c r="I31" s="1934" t="n">
        <v>2380</v>
      </c>
      <c r="J31" s="1934" t="n">
        <v>2384</v>
      </c>
      <c r="K31" s="1942" t="n">
        <v>4237</v>
      </c>
      <c r="L31" s="1948" t="n">
        <v>4089</v>
      </c>
      <c r="M31" s="1942" t="n">
        <v>4518</v>
      </c>
      <c r="N31" s="1942" t="n">
        <v>5022</v>
      </c>
      <c r="O31" s="1943" t="n">
        <v>4357</v>
      </c>
      <c r="P31" s="1943" t="n">
        <v>3549</v>
      </c>
      <c r="Q31" s="1943" t="n">
        <v>5372</v>
      </c>
      <c r="R31" s="1942" t="n">
        <v>6720</v>
      </c>
      <c r="S31" s="1942" t="n">
        <v>5540</v>
      </c>
      <c r="T31" s="1942" t="n">
        <v>3758</v>
      </c>
      <c r="U31" s="1943" t="n">
        <v>4303</v>
      </c>
      <c r="V31" s="1942" t="n">
        <v>4280</v>
      </c>
      <c r="W31" s="1942" t="n">
        <v>4451</v>
      </c>
      <c r="X31" s="1943" t="n">
        <v>4739</v>
      </c>
      <c r="Y31" s="1943" t="n">
        <v>5673</v>
      </c>
      <c r="Z31" s="1943" t="n">
        <v>5737</v>
      </c>
      <c r="AA31" s="1943" t="n">
        <v>6608</v>
      </c>
      <c r="AB31" s="1943" t="n">
        <v>5634</v>
      </c>
      <c r="AC31" s="1943" t="n">
        <v>5196</v>
      </c>
      <c r="AD31" s="1943" t="n">
        <v>4771</v>
      </c>
      <c r="AE31" s="1949" t="n">
        <v>3906</v>
      </c>
    </row>
    <row r="32" s="1927" customFormat="true" ht="14.65" hidden="false" customHeight="true" outlineLevel="0" collapsed="false">
      <c r="A32" s="256" t="s">
        <v>841</v>
      </c>
      <c r="B32" s="1934" t="n">
        <v>322</v>
      </c>
      <c r="C32" s="1934" t="n">
        <v>281</v>
      </c>
      <c r="D32" s="1934" t="n">
        <v>344</v>
      </c>
      <c r="E32" s="1934" t="n">
        <v>397</v>
      </c>
      <c r="F32" s="1934" t="n">
        <v>422</v>
      </c>
      <c r="G32" s="1934" t="n">
        <v>323</v>
      </c>
      <c r="H32" s="1934" t="n">
        <v>362</v>
      </c>
      <c r="I32" s="1934" t="n">
        <v>368</v>
      </c>
      <c r="J32" s="1934" t="n">
        <v>906</v>
      </c>
      <c r="K32" s="1942" t="n">
        <v>1056</v>
      </c>
      <c r="L32" s="1948" t="n">
        <v>1594</v>
      </c>
      <c r="M32" s="1942" t="n">
        <v>1559</v>
      </c>
      <c r="N32" s="1942" t="n">
        <v>1482</v>
      </c>
      <c r="O32" s="1943" t="n">
        <v>1819</v>
      </c>
      <c r="P32" s="1943" t="n">
        <v>1219</v>
      </c>
      <c r="Q32" s="1943" t="n">
        <v>920</v>
      </c>
      <c r="R32" s="1942" t="n">
        <v>920</v>
      </c>
      <c r="S32" s="1942" t="n">
        <v>642</v>
      </c>
      <c r="T32" s="1942" t="n">
        <v>146</v>
      </c>
      <c r="U32" s="1943" t="n">
        <v>206</v>
      </c>
      <c r="V32" s="1942" t="n">
        <v>195</v>
      </c>
      <c r="W32" s="1942" t="n">
        <v>11</v>
      </c>
      <c r="X32" s="1943" t="n">
        <v>8</v>
      </c>
      <c r="Y32" s="1943" t="n">
        <v>124</v>
      </c>
      <c r="Z32" s="1943" t="n">
        <v>91</v>
      </c>
      <c r="AA32" s="1943" t="n">
        <v>140</v>
      </c>
      <c r="AB32" s="1943" t="n">
        <v>184</v>
      </c>
      <c r="AC32" s="1943" t="n">
        <v>146</v>
      </c>
      <c r="AD32" s="1943" t="n">
        <v>68</v>
      </c>
      <c r="AE32" s="1949" t="n">
        <v>58</v>
      </c>
    </row>
    <row r="33" s="1927" customFormat="true" ht="14.65" hidden="false" customHeight="true" outlineLevel="0" collapsed="false">
      <c r="A33" s="256" t="s">
        <v>842</v>
      </c>
      <c r="B33" s="1934" t="n">
        <v>120</v>
      </c>
      <c r="C33" s="1934" t="n">
        <v>441</v>
      </c>
      <c r="D33" s="1934" t="n">
        <v>253</v>
      </c>
      <c r="E33" s="1934" t="n">
        <v>269</v>
      </c>
      <c r="F33" s="1934" t="n">
        <v>194</v>
      </c>
      <c r="G33" s="1934" t="n">
        <v>248</v>
      </c>
      <c r="H33" s="1934" t="n">
        <v>109</v>
      </c>
      <c r="I33" s="1934" t="n">
        <v>38</v>
      </c>
      <c r="J33" s="1934" t="n">
        <v>134</v>
      </c>
      <c r="K33" s="1942" t="n">
        <v>149</v>
      </c>
      <c r="L33" s="1948" t="n">
        <v>405</v>
      </c>
      <c r="M33" s="1942" t="n">
        <v>381</v>
      </c>
      <c r="N33" s="1942" t="n">
        <v>405</v>
      </c>
      <c r="O33" s="1943" t="n">
        <v>838</v>
      </c>
      <c r="P33" s="1943" t="n">
        <v>206</v>
      </c>
      <c r="Q33" s="1943" t="n">
        <v>1509</v>
      </c>
      <c r="R33" s="1942" t="n">
        <v>1168</v>
      </c>
      <c r="S33" s="1942" t="n">
        <v>513</v>
      </c>
      <c r="T33" s="1942" t="n">
        <v>86</v>
      </c>
      <c r="U33" s="1943" t="n">
        <v>70</v>
      </c>
      <c r="V33" s="1942" t="n">
        <v>34</v>
      </c>
      <c r="W33" s="1942" t="n">
        <v>0</v>
      </c>
      <c r="X33" s="1943" t="n">
        <v>0</v>
      </c>
      <c r="Y33" s="1943" t="n">
        <v>0</v>
      </c>
      <c r="Z33" s="1943" t="n">
        <v>53</v>
      </c>
      <c r="AA33" s="1943" t="n">
        <v>180</v>
      </c>
      <c r="AB33" s="1943"/>
      <c r="AC33" s="1943"/>
      <c r="AD33" s="1943"/>
      <c r="AE33" s="1949"/>
    </row>
    <row r="34" s="1927" customFormat="true" ht="14.65" hidden="false" customHeight="true" outlineLevel="0" collapsed="false">
      <c r="A34" s="256" t="s">
        <v>843</v>
      </c>
      <c r="B34" s="1934" t="n">
        <v>14</v>
      </c>
      <c r="C34" s="1934" t="n">
        <v>58</v>
      </c>
      <c r="D34" s="1934" t="n">
        <v>180</v>
      </c>
      <c r="E34" s="1934" t="n">
        <v>177</v>
      </c>
      <c r="F34" s="1934" t="n">
        <v>193</v>
      </c>
      <c r="G34" s="1934" t="n">
        <v>22</v>
      </c>
      <c r="H34" s="1934" t="n">
        <v>519</v>
      </c>
      <c r="I34" s="1934" t="n">
        <v>351</v>
      </c>
      <c r="J34" s="1934" t="n">
        <v>499</v>
      </c>
      <c r="K34" s="1942" t="n">
        <v>445</v>
      </c>
      <c r="L34" s="1948" t="n">
        <v>464</v>
      </c>
      <c r="M34" s="1942" t="n">
        <v>62</v>
      </c>
      <c r="N34" s="1942" t="n">
        <v>131</v>
      </c>
      <c r="O34" s="1943" t="n">
        <v>16</v>
      </c>
      <c r="P34" s="1943" t="n">
        <v>1</v>
      </c>
      <c r="Q34" s="1943" t="n">
        <v>108</v>
      </c>
      <c r="R34" s="1942" t="n">
        <v>25</v>
      </c>
      <c r="S34" s="1942" t="n">
        <v>92</v>
      </c>
      <c r="T34" s="1942" t="n">
        <v>353</v>
      </c>
      <c r="U34" s="1943" t="n">
        <v>432</v>
      </c>
      <c r="V34" s="1942" t="n">
        <v>161</v>
      </c>
      <c r="W34" s="1942" t="n">
        <v>112</v>
      </c>
      <c r="X34" s="1943" t="n">
        <v>59</v>
      </c>
      <c r="Y34" s="1943" t="n">
        <v>0</v>
      </c>
      <c r="Z34" s="1943" t="n">
        <v>0</v>
      </c>
      <c r="AA34" s="1943"/>
      <c r="AB34" s="1943"/>
      <c r="AC34" s="1943"/>
      <c r="AD34" s="1943"/>
      <c r="AE34" s="1949"/>
    </row>
    <row r="35" s="1927" customFormat="true" ht="14.65" hidden="false" customHeight="true" outlineLevel="0" collapsed="false">
      <c r="A35" s="299" t="s">
        <v>844</v>
      </c>
      <c r="B35" s="1939" t="n">
        <v>20</v>
      </c>
      <c r="C35" s="1939" t="n">
        <v>194</v>
      </c>
      <c r="D35" s="1939" t="n">
        <v>109</v>
      </c>
      <c r="E35" s="1939" t="n">
        <v>194</v>
      </c>
      <c r="F35" s="1939" t="n">
        <v>286</v>
      </c>
      <c r="G35" s="1939" t="n">
        <v>392</v>
      </c>
      <c r="H35" s="1939" t="n">
        <v>313</v>
      </c>
      <c r="I35" s="1939" t="n">
        <v>334</v>
      </c>
      <c r="J35" s="1939" t="n">
        <v>247</v>
      </c>
      <c r="K35" s="1941" t="n">
        <v>431</v>
      </c>
      <c r="L35" s="1960" t="n">
        <v>1093</v>
      </c>
      <c r="M35" s="1941" t="n">
        <v>913</v>
      </c>
      <c r="N35" s="1941" t="n">
        <v>1050</v>
      </c>
      <c r="O35" s="1940" t="n">
        <v>888</v>
      </c>
      <c r="P35" s="1940" t="n">
        <v>1465</v>
      </c>
      <c r="Q35" s="1940" t="n">
        <v>677</v>
      </c>
      <c r="R35" s="1941" t="n">
        <v>766</v>
      </c>
      <c r="S35" s="1941" t="n">
        <v>1887</v>
      </c>
      <c r="T35" s="1941" t="n">
        <v>1699</v>
      </c>
      <c r="U35" s="1940" t="n">
        <v>2332</v>
      </c>
      <c r="V35" s="1941" t="n">
        <v>1389</v>
      </c>
      <c r="W35" s="1941" t="n">
        <v>2054</v>
      </c>
      <c r="X35" s="1940" t="n">
        <v>135</v>
      </c>
      <c r="Y35" s="1940" t="n">
        <v>204</v>
      </c>
      <c r="Z35" s="1940" t="n">
        <v>519</v>
      </c>
      <c r="AA35" s="1940" t="n">
        <v>546</v>
      </c>
      <c r="AB35" s="1940" t="n">
        <v>716</v>
      </c>
      <c r="AC35" s="1940" t="n">
        <v>908</v>
      </c>
      <c r="AD35" s="1940" t="n">
        <v>1750</v>
      </c>
      <c r="AE35" s="1961" t="n">
        <v>2561</v>
      </c>
    </row>
    <row r="36" s="1927" customFormat="true" ht="14.65" hidden="false" customHeight="true" outlineLevel="0" collapsed="false">
      <c r="A36" s="1962" t="s">
        <v>845</v>
      </c>
      <c r="B36" s="1963" t="n">
        <v>9989</v>
      </c>
      <c r="C36" s="1963" t="n">
        <v>10915</v>
      </c>
      <c r="D36" s="1963" t="n">
        <v>9192</v>
      </c>
      <c r="E36" s="1963" t="n">
        <v>10065</v>
      </c>
      <c r="F36" s="1963" t="n">
        <v>10374</v>
      </c>
      <c r="G36" s="1963" t="n">
        <v>12833</v>
      </c>
      <c r="H36" s="1963" t="n">
        <v>14964</v>
      </c>
      <c r="I36" s="1963" t="n">
        <v>15997</v>
      </c>
      <c r="J36" s="1963" t="n">
        <v>15280</v>
      </c>
      <c r="K36" s="1963" t="n">
        <v>17115</v>
      </c>
      <c r="L36" s="1963" t="n">
        <v>23691</v>
      </c>
      <c r="M36" s="1963" t="n">
        <v>23221</v>
      </c>
      <c r="N36" s="1963" t="n">
        <v>29410</v>
      </c>
      <c r="O36" s="1964" t="n">
        <v>33575</v>
      </c>
      <c r="P36" s="1964" t="n">
        <v>30458</v>
      </c>
      <c r="Q36" s="1964" t="n">
        <v>35622</v>
      </c>
      <c r="R36" s="1963" t="n">
        <v>38280</v>
      </c>
      <c r="S36" s="1963" t="n">
        <v>39778</v>
      </c>
      <c r="T36" s="1963" t="n">
        <v>33517</v>
      </c>
      <c r="U36" s="1964" t="n">
        <v>36677</v>
      </c>
      <c r="V36" s="1963" t="n">
        <v>41353</v>
      </c>
      <c r="W36" s="1963" t="n">
        <v>41218</v>
      </c>
      <c r="X36" s="1964" t="n">
        <v>44502</v>
      </c>
      <c r="Y36" s="1964" t="n">
        <v>45182</v>
      </c>
      <c r="Z36" s="1964" t="n">
        <v>49262</v>
      </c>
      <c r="AA36" s="1964" t="n">
        <v>49882</v>
      </c>
      <c r="AB36" s="1964" t="n">
        <v>45322</v>
      </c>
      <c r="AC36" s="1964" t="n">
        <v>42064</v>
      </c>
      <c r="AD36" s="1964" t="n">
        <v>37951</v>
      </c>
      <c r="AE36" s="1965" t="n">
        <v>30425</v>
      </c>
    </row>
    <row r="37" s="1927" customFormat="true" ht="14.65" hidden="false" customHeight="true" outlineLevel="0" collapsed="false">
      <c r="A37" s="1962" t="s">
        <v>846</v>
      </c>
      <c r="B37" s="1963"/>
      <c r="C37" s="1963"/>
      <c r="D37" s="1963"/>
      <c r="E37" s="1963"/>
      <c r="F37" s="1963"/>
      <c r="G37" s="1963"/>
      <c r="H37" s="1963"/>
      <c r="I37" s="1963" t="n">
        <v>3340</v>
      </c>
      <c r="J37" s="1963" t="n">
        <v>3586</v>
      </c>
      <c r="K37" s="1963" t="n">
        <v>4522</v>
      </c>
      <c r="L37" s="1964"/>
      <c r="M37" s="1963"/>
      <c r="N37" s="1963"/>
      <c r="O37" s="1964"/>
      <c r="P37" s="1964"/>
      <c r="Q37" s="1964"/>
      <c r="R37" s="1963"/>
      <c r="S37" s="1963"/>
      <c r="T37" s="1963"/>
      <c r="U37" s="1964"/>
      <c r="V37" s="1963"/>
      <c r="W37" s="1963"/>
      <c r="X37" s="1964"/>
      <c r="Y37" s="1964"/>
      <c r="Z37" s="1964"/>
      <c r="AA37" s="1964"/>
      <c r="AB37" s="1964"/>
      <c r="AC37" s="1963"/>
      <c r="AD37" s="1964"/>
      <c r="AE37" s="1965"/>
    </row>
    <row r="38" s="1927" customFormat="true" ht="14.65" hidden="false" customHeight="true" outlineLevel="0" collapsed="false">
      <c r="A38" s="1955" t="s">
        <v>847</v>
      </c>
      <c r="B38" s="1966" t="n">
        <v>16775</v>
      </c>
      <c r="C38" s="1966" t="n">
        <v>17284</v>
      </c>
      <c r="D38" s="1966" t="n">
        <v>15196</v>
      </c>
      <c r="E38" s="1966" t="n">
        <v>18106</v>
      </c>
      <c r="F38" s="1966" t="n">
        <v>17717</v>
      </c>
      <c r="G38" s="1966" t="n">
        <v>19704</v>
      </c>
      <c r="H38" s="1966" t="n">
        <v>23132</v>
      </c>
      <c r="I38" s="1966" t="n">
        <v>27811</v>
      </c>
      <c r="J38" s="1966" t="n">
        <v>30302</v>
      </c>
      <c r="K38" s="1966" t="n">
        <v>33859</v>
      </c>
      <c r="L38" s="1967" t="n">
        <v>37757</v>
      </c>
      <c r="M38" s="1966" t="n">
        <v>37129</v>
      </c>
      <c r="N38" s="1966" t="n">
        <v>41686</v>
      </c>
      <c r="O38" s="1967" t="n">
        <v>44997</v>
      </c>
      <c r="P38" s="1967" t="n">
        <v>39900</v>
      </c>
      <c r="Q38" s="1967" t="n">
        <v>46500</v>
      </c>
      <c r="R38" s="1966" t="n">
        <v>47476</v>
      </c>
      <c r="S38" s="1966" t="n">
        <v>48000</v>
      </c>
      <c r="T38" s="1966" t="n">
        <v>39405</v>
      </c>
      <c r="U38" s="1967" t="n">
        <v>45183</v>
      </c>
      <c r="V38" s="1966" t="n">
        <v>48378</v>
      </c>
      <c r="W38" s="1966" t="n">
        <v>47922</v>
      </c>
      <c r="X38" s="1967" t="n">
        <v>52866</v>
      </c>
      <c r="Y38" s="1967" t="n">
        <v>56206</v>
      </c>
      <c r="Z38" s="1967" t="n">
        <v>57510</v>
      </c>
      <c r="AA38" s="1967" t="n">
        <v>57180</v>
      </c>
      <c r="AB38" s="1967" t="n">
        <v>51331</v>
      </c>
      <c r="AC38" s="1966" t="n">
        <v>46965</v>
      </c>
      <c r="AD38" s="1967" t="n">
        <v>42238</v>
      </c>
      <c r="AE38" s="1968" t="n">
        <v>31815</v>
      </c>
    </row>
    <row r="39" s="1927" customFormat="true" ht="2.85" hidden="false" customHeight="true" outlineLevel="0" collapsed="false">
      <c r="B39" s="114"/>
      <c r="C39" s="262"/>
      <c r="D39" s="262"/>
      <c r="E39" s="262"/>
      <c r="F39" s="262"/>
      <c r="G39" s="262"/>
      <c r="H39" s="262"/>
      <c r="I39" s="262"/>
      <c r="J39" s="262"/>
      <c r="K39" s="262"/>
      <c r="S39" s="1969"/>
      <c r="T39" s="1970"/>
    </row>
    <row r="40" s="1927" customFormat="true" ht="14.45" hidden="false" customHeight="true" outlineLevel="0" collapsed="false">
      <c r="A40" s="86" t="s">
        <v>848</v>
      </c>
      <c r="B40" s="114"/>
      <c r="C40" s="262"/>
      <c r="D40" s="262"/>
      <c r="E40" s="262"/>
      <c r="F40" s="262"/>
      <c r="G40" s="262"/>
      <c r="H40" s="262"/>
      <c r="I40" s="262"/>
      <c r="J40" s="262"/>
      <c r="K40" s="262"/>
    </row>
    <row r="41" s="1927" customFormat="true" ht="14.45" hidden="false" customHeight="true" outlineLevel="0" collapsed="false">
      <c r="A41" s="86" t="s">
        <v>849</v>
      </c>
    </row>
    <row r="42" customFormat="false" ht="14.45" hidden="false" customHeight="true" outlineLevel="0" collapsed="false">
      <c r="A42" s="86" t="s">
        <v>850</v>
      </c>
      <c r="B42" s="427"/>
      <c r="C42" s="448"/>
      <c r="D42" s="448"/>
      <c r="E42" s="448"/>
      <c r="F42" s="448"/>
      <c r="G42" s="448"/>
      <c r="H42" s="448"/>
      <c r="I42" s="448"/>
      <c r="J42" s="448"/>
      <c r="K42" s="448"/>
    </row>
    <row r="43" customFormat="false" ht="15.75" hidden="false" customHeight="false" outlineLevel="0" collapsed="false">
      <c r="A43" s="427"/>
      <c r="B43" s="427"/>
      <c r="C43" s="448"/>
      <c r="D43" s="448"/>
      <c r="E43" s="448"/>
      <c r="F43" s="448"/>
      <c r="G43" s="448"/>
      <c r="H43" s="448"/>
      <c r="I43" s="448"/>
      <c r="J43" s="448"/>
      <c r="K43" s="448"/>
    </row>
    <row r="44" customFormat="false" ht="15.75" hidden="false" customHeight="false" outlineLevel="0" collapsed="false">
      <c r="A44" s="427"/>
      <c r="B44" s="427"/>
      <c r="C44" s="448"/>
      <c r="D44" s="448"/>
      <c r="E44" s="448"/>
      <c r="F44" s="448"/>
      <c r="G44" s="448"/>
      <c r="H44" s="448"/>
      <c r="I44" s="448"/>
      <c r="J44" s="448"/>
      <c r="K44" s="448"/>
    </row>
    <row r="45" customFormat="false" ht="15.75" hidden="false" customHeight="false" outlineLevel="0" collapsed="false">
      <c r="A45" s="427"/>
      <c r="B45" s="427"/>
      <c r="C45" s="448"/>
      <c r="D45" s="448"/>
      <c r="E45" s="448"/>
      <c r="F45" s="448"/>
      <c r="G45" s="448"/>
      <c r="H45" s="448"/>
      <c r="I45" s="448"/>
      <c r="J45" s="448"/>
      <c r="K45" s="448"/>
    </row>
    <row r="46" customFormat="false" ht="15.75" hidden="false" customHeight="false" outlineLevel="0" collapsed="false">
      <c r="A46" s="427"/>
      <c r="B46" s="427"/>
      <c r="C46" s="448"/>
      <c r="D46" s="448"/>
      <c r="E46" s="448"/>
      <c r="F46" s="448"/>
      <c r="G46" s="448"/>
      <c r="H46" s="448"/>
      <c r="I46" s="448"/>
      <c r="J46" s="448"/>
      <c r="K46" s="448"/>
    </row>
    <row r="47" customFormat="false" ht="15.75" hidden="false" customHeight="false" outlineLevel="0" collapsed="false">
      <c r="A47" s="427"/>
      <c r="B47" s="427"/>
      <c r="C47" s="448"/>
      <c r="D47" s="448"/>
      <c r="E47" s="448"/>
      <c r="F47" s="448"/>
      <c r="G47" s="448"/>
      <c r="H47" s="448"/>
      <c r="I47" s="448"/>
      <c r="J47" s="448"/>
      <c r="K47" s="448"/>
    </row>
    <row r="48" customFormat="false" ht="15.75" hidden="false" customHeight="false" outlineLevel="0" collapsed="false">
      <c r="A48" s="427"/>
      <c r="B48" s="427"/>
      <c r="C48" s="427"/>
      <c r="D48" s="427"/>
      <c r="E48" s="427"/>
      <c r="F48" s="427"/>
      <c r="G48" s="427"/>
      <c r="H48" s="427"/>
      <c r="I48" s="427"/>
      <c r="J48" s="427"/>
      <c r="K48" s="427"/>
    </row>
    <row r="49" customFormat="false" ht="15.75" hidden="false" customHeight="false" outlineLevel="0" collapsed="false">
      <c r="A49" s="427"/>
      <c r="B49" s="427"/>
      <c r="C49" s="427"/>
      <c r="D49" s="427"/>
      <c r="E49" s="427"/>
      <c r="F49" s="427"/>
      <c r="G49" s="427"/>
      <c r="H49" s="427"/>
      <c r="I49" s="427"/>
      <c r="J49" s="427"/>
      <c r="K49" s="427"/>
    </row>
    <row r="50" customFormat="false" ht="15.75" hidden="false" customHeight="false" outlineLevel="0" collapsed="false">
      <c r="A50" s="427"/>
      <c r="B50" s="427"/>
      <c r="C50" s="427"/>
      <c r="D50" s="427"/>
      <c r="E50" s="427"/>
      <c r="F50" s="427"/>
      <c r="G50" s="427"/>
      <c r="H50" s="427"/>
      <c r="I50" s="427"/>
      <c r="J50" s="427"/>
      <c r="K50" s="427"/>
    </row>
    <row r="51" customFormat="false" ht="15.75" hidden="false" customHeight="false" outlineLevel="0" collapsed="false">
      <c r="A51" s="427"/>
      <c r="B51" s="427"/>
      <c r="C51" s="427"/>
      <c r="D51" s="427"/>
      <c r="E51" s="427"/>
      <c r="F51" s="427"/>
      <c r="G51" s="427"/>
      <c r="H51" s="427"/>
      <c r="I51" s="427"/>
      <c r="J51" s="427"/>
      <c r="K51" s="427"/>
    </row>
    <row r="52" customFormat="false" ht="15.75" hidden="false" customHeight="false" outlineLevel="0" collapsed="false">
      <c r="A52" s="427"/>
      <c r="B52" s="427"/>
      <c r="C52" s="427"/>
      <c r="D52" s="427"/>
      <c r="E52" s="427"/>
      <c r="F52" s="427"/>
      <c r="G52" s="427"/>
      <c r="H52" s="427"/>
      <c r="I52" s="427"/>
      <c r="J52" s="427"/>
      <c r="K52" s="427"/>
    </row>
    <row r="53" customFormat="false" ht="15.75" hidden="false" customHeight="false" outlineLevel="0" collapsed="false">
      <c r="A53" s="427"/>
      <c r="B53" s="427"/>
      <c r="C53" s="427"/>
      <c r="D53" s="427"/>
      <c r="E53" s="427"/>
      <c r="F53" s="427"/>
      <c r="G53" s="427"/>
      <c r="H53" s="427"/>
      <c r="I53" s="427"/>
      <c r="J53" s="427"/>
      <c r="K53" s="427"/>
    </row>
    <row r="54" customFormat="false" ht="15.75" hidden="false" customHeight="false" outlineLevel="0" collapsed="false">
      <c r="A54" s="427"/>
      <c r="B54" s="427"/>
      <c r="C54" s="427"/>
      <c r="D54" s="427"/>
      <c r="E54" s="427"/>
      <c r="F54" s="427"/>
      <c r="G54" s="427"/>
      <c r="H54" s="427"/>
      <c r="I54" s="427"/>
      <c r="J54" s="427"/>
      <c r="K54" s="427"/>
    </row>
    <row r="55" customFormat="false" ht="15.75" hidden="false" customHeight="false" outlineLevel="0" collapsed="false">
      <c r="A55" s="427"/>
      <c r="B55" s="427"/>
      <c r="C55" s="427"/>
      <c r="D55" s="427"/>
      <c r="E55" s="427"/>
      <c r="F55" s="427"/>
      <c r="G55" s="427"/>
      <c r="H55" s="427"/>
      <c r="I55" s="427"/>
      <c r="J55" s="427"/>
      <c r="K55" s="427"/>
    </row>
    <row r="56" customFormat="false" ht="15.75" hidden="false" customHeight="false" outlineLevel="0" collapsed="false">
      <c r="A56" s="427"/>
      <c r="B56" s="427"/>
      <c r="C56" s="427"/>
      <c r="D56" s="427"/>
      <c r="E56" s="427"/>
      <c r="F56" s="427"/>
      <c r="G56" s="427"/>
      <c r="H56" s="427"/>
      <c r="I56" s="427"/>
      <c r="J56" s="427"/>
      <c r="K56" s="427"/>
    </row>
  </sheetData>
  <mergeCells count="7">
    <mergeCell ref="B2:AB2"/>
    <mergeCell ref="AC2:AE2"/>
    <mergeCell ref="B3:AB3"/>
    <mergeCell ref="AC3:AE3"/>
    <mergeCell ref="B4:AB4"/>
    <mergeCell ref="AC4:AE4"/>
    <mergeCell ref="A7:Q7"/>
  </mergeCells>
  <printOptions headings="false" gridLines="false" gridLinesSet="true" horizontalCentered="true" verticalCentered="true"/>
  <pageMargins left="0.590277777777778" right="0.590277777777778" top="0.490277777777778" bottom="0.551388888888889"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C0C0"/>
    <pageSetUpPr fitToPage="true"/>
  </sheetPr>
  <dimension ref="A1:K5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E6" activeCellId="1" sqref="AD8:AF76 E6"/>
    </sheetView>
  </sheetViews>
  <sheetFormatPr defaultColWidth="11.01953125" defaultRowHeight="12.75" zeroHeight="false" outlineLevelRow="0" outlineLevelCol="0"/>
  <cols>
    <col collapsed="false" customWidth="true" hidden="false" outlineLevel="0" max="1" min="1" style="86" width="2.62"/>
    <col collapsed="false" customWidth="true" hidden="false" outlineLevel="0" max="3" min="2" style="86" width="5.87"/>
    <col collapsed="false" customWidth="true" hidden="false" outlineLevel="0" max="4" min="4" style="86" width="8.87"/>
    <col collapsed="false" customWidth="true" hidden="false" outlineLevel="0" max="5" min="5" style="86" width="12.5"/>
    <col collapsed="false" customWidth="true" hidden="false" outlineLevel="0" max="6" min="6" style="86" width="3.87"/>
    <col collapsed="false" customWidth="true" hidden="false" outlineLevel="0" max="7" min="7" style="86" width="5.75"/>
    <col collapsed="false" customWidth="true" hidden="false" outlineLevel="0" max="8" min="8" style="86" width="5.87"/>
    <col collapsed="false" customWidth="true" hidden="false" outlineLevel="0" max="9" min="9" style="86" width="8.87"/>
    <col collapsed="false" customWidth="true" hidden="false" outlineLevel="0" max="11" min="10" style="86" width="8.75"/>
    <col collapsed="false" customWidth="false" hidden="false" outlineLevel="0" max="1024" min="12" style="86" width="11"/>
  </cols>
  <sheetData>
    <row r="1" customFormat="false" ht="15.75" hidden="false" customHeight="false" outlineLevel="0" collapsed="false">
      <c r="A1" s="87"/>
      <c r="B1" s="88"/>
      <c r="C1" s="88"/>
      <c r="D1" s="89"/>
      <c r="E1" s="90"/>
      <c r="F1" s="91"/>
      <c r="G1" s="91"/>
      <c r="H1" s="91"/>
      <c r="I1" s="92"/>
      <c r="J1" s="93"/>
      <c r="K1" s="94"/>
    </row>
    <row r="2" customFormat="false" ht="18.75" hidden="false" customHeight="false" outlineLevel="0" collapsed="false">
      <c r="A2" s="95"/>
      <c r="B2" s="96"/>
      <c r="C2" s="96"/>
      <c r="D2" s="97"/>
      <c r="E2" s="98"/>
      <c r="F2" s="99"/>
      <c r="G2" s="99"/>
      <c r="H2" s="99"/>
      <c r="I2" s="100"/>
      <c r="J2" s="101" t="s">
        <v>75</v>
      </c>
      <c r="K2" s="101"/>
    </row>
    <row r="3" customFormat="false" ht="18.75" hidden="false" customHeight="false" outlineLevel="0" collapsed="false">
      <c r="A3" s="102"/>
      <c r="B3" s="96"/>
      <c r="C3" s="96"/>
      <c r="D3" s="97"/>
      <c r="E3" s="103" t="s">
        <v>8</v>
      </c>
      <c r="F3" s="103"/>
      <c r="G3" s="103"/>
      <c r="H3" s="103"/>
      <c r="I3" s="103"/>
      <c r="J3" s="101" t="s">
        <v>76</v>
      </c>
      <c r="K3" s="101"/>
    </row>
    <row r="4" customFormat="false" ht="15.75" hidden="false" customHeight="false" outlineLevel="0" collapsed="false">
      <c r="A4" s="95"/>
      <c r="B4" s="96"/>
      <c r="C4" s="96"/>
      <c r="D4" s="97"/>
      <c r="E4" s="104"/>
      <c r="F4" s="99"/>
      <c r="G4" s="99"/>
      <c r="H4" s="99"/>
      <c r="I4" s="100"/>
      <c r="J4" s="105" t="s">
        <v>77</v>
      </c>
      <c r="K4" s="105"/>
    </row>
    <row r="5" customFormat="false" ht="15.75" hidden="false" customHeight="false" outlineLevel="0" collapsed="false">
      <c r="A5" s="106"/>
      <c r="B5" s="107"/>
      <c r="C5" s="107"/>
      <c r="D5" s="108"/>
      <c r="E5" s="109"/>
      <c r="F5" s="110"/>
      <c r="G5" s="110"/>
      <c r="H5" s="110"/>
      <c r="I5" s="111"/>
      <c r="J5" s="112"/>
      <c r="K5" s="113"/>
    </row>
    <row r="7" customFormat="false" ht="12.75" hidden="false" customHeight="false" outlineLevel="0" collapsed="false">
      <c r="A7" s="86" t="s">
        <v>78</v>
      </c>
      <c r="B7" s="86" t="s">
        <v>79</v>
      </c>
    </row>
    <row r="8" customFormat="false" ht="12.75" hidden="false" customHeight="false" outlineLevel="0" collapsed="false">
      <c r="B8" s="86" t="s">
        <v>80</v>
      </c>
    </row>
    <row r="9" customFormat="false" ht="12.75" hidden="false" customHeight="false" outlineLevel="0" collapsed="false">
      <c r="B9" s="86" t="s">
        <v>81</v>
      </c>
    </row>
    <row r="10" customFormat="false" ht="12.75" hidden="false" customHeight="false" outlineLevel="0" collapsed="false">
      <c r="B10" s="86" t="s">
        <v>82</v>
      </c>
    </row>
    <row r="11" customFormat="false" ht="12.75" hidden="false" customHeight="false" outlineLevel="0" collapsed="false">
      <c r="B11" s="86" t="s">
        <v>83</v>
      </c>
    </row>
    <row r="12" customFormat="false" ht="12.75" hidden="false" customHeight="false" outlineLevel="0" collapsed="false">
      <c r="B12" s="86" t="s">
        <v>84</v>
      </c>
    </row>
    <row r="13" customFormat="false" ht="9" hidden="false" customHeight="true" outlineLevel="0" collapsed="false"/>
    <row r="14" customFormat="false" ht="12.75" hidden="false" customHeight="false" outlineLevel="0" collapsed="false">
      <c r="A14" s="86" t="s">
        <v>85</v>
      </c>
      <c r="B14" s="86" t="s">
        <v>86</v>
      </c>
    </row>
    <row r="15" customFormat="false" ht="12.75" hidden="false" customHeight="false" outlineLevel="0" collapsed="false">
      <c r="B15" s="86" t="s">
        <v>87</v>
      </c>
    </row>
    <row r="16" customFormat="false" ht="9" hidden="false" customHeight="true" outlineLevel="0" collapsed="false"/>
    <row r="17" customFormat="false" ht="12.75" hidden="false" customHeight="false" outlineLevel="0" collapsed="false">
      <c r="A17" s="86" t="s">
        <v>88</v>
      </c>
      <c r="B17" s="86" t="s">
        <v>89</v>
      </c>
    </row>
    <row r="18" customFormat="false" ht="12.75" hidden="false" customHeight="false" outlineLevel="0" collapsed="false">
      <c r="B18" s="86" t="s">
        <v>90</v>
      </c>
    </row>
    <row r="19" customFormat="false" ht="12.75" hidden="false" customHeight="false" outlineLevel="0" collapsed="false">
      <c r="B19" s="86" t="s">
        <v>91</v>
      </c>
    </row>
    <row r="20" customFormat="false" ht="6" hidden="false" customHeight="true" outlineLevel="0" collapsed="false"/>
    <row r="21" customFormat="false" ht="12.75" hidden="false" customHeight="false" outlineLevel="0" collapsed="false">
      <c r="B21" s="86" t="s">
        <v>92</v>
      </c>
    </row>
    <row r="22" customFormat="false" ht="12.75" hidden="false" customHeight="false" outlineLevel="0" collapsed="false">
      <c r="B22" s="86" t="s">
        <v>93</v>
      </c>
    </row>
    <row r="23" customFormat="false" ht="6" hidden="false" customHeight="true" outlineLevel="0" collapsed="false"/>
    <row r="24" customFormat="false" ht="12.75" hidden="false" customHeight="false" outlineLevel="0" collapsed="false">
      <c r="B24" s="86" t="s">
        <v>94</v>
      </c>
    </row>
    <row r="25" customFormat="false" ht="6" hidden="false" customHeight="true" outlineLevel="0" collapsed="false"/>
    <row r="26" customFormat="false" ht="12.75" hidden="false" customHeight="false" outlineLevel="0" collapsed="false">
      <c r="B26" s="86" t="s">
        <v>95</v>
      </c>
    </row>
    <row r="27" customFormat="false" ht="12.75" hidden="false" customHeight="false" outlineLevel="0" collapsed="false">
      <c r="B27" s="86" t="s">
        <v>96</v>
      </c>
    </row>
    <row r="28" customFormat="false" ht="12.75" hidden="false" customHeight="false" outlineLevel="0" collapsed="false">
      <c r="A28" s="86" t="s">
        <v>4</v>
      </c>
      <c r="B28" s="86" t="s">
        <v>97</v>
      </c>
    </row>
    <row r="29" customFormat="false" ht="12.75" hidden="false" customHeight="false" outlineLevel="0" collapsed="false">
      <c r="B29" s="86" t="s">
        <v>98</v>
      </c>
    </row>
    <row r="30" customFormat="false" ht="12.75" hidden="false" customHeight="false" outlineLevel="0" collapsed="false">
      <c r="B30" s="86" t="s">
        <v>99</v>
      </c>
    </row>
    <row r="31" customFormat="false" ht="12.75" hidden="false" customHeight="false" outlineLevel="0" collapsed="false">
      <c r="B31" s="86" t="s">
        <v>100</v>
      </c>
    </row>
    <row r="32" customFormat="false" ht="12.75" hidden="false" customHeight="false" outlineLevel="0" collapsed="false">
      <c r="B32" s="86" t="s">
        <v>101</v>
      </c>
    </row>
    <row r="33" customFormat="false" ht="12.75" hidden="false" customHeight="false" outlineLevel="0" collapsed="false">
      <c r="B33" s="86" t="s">
        <v>102</v>
      </c>
    </row>
    <row r="34" customFormat="false" ht="12.75" hidden="false" customHeight="false" outlineLevel="0" collapsed="false">
      <c r="B34" s="86" t="s">
        <v>103</v>
      </c>
    </row>
    <row r="35" customFormat="false" ht="12.75" hidden="false" customHeight="false" outlineLevel="0" collapsed="false">
      <c r="B35" s="86" t="s">
        <v>104</v>
      </c>
    </row>
    <row r="36" customFormat="false" ht="12.75" hidden="false" customHeight="false" outlineLevel="0" collapsed="false">
      <c r="B36" s="86" t="s">
        <v>105</v>
      </c>
    </row>
    <row r="37" customFormat="false" ht="12.75" hidden="false" customHeight="false" outlineLevel="0" collapsed="false">
      <c r="B37" s="86" t="s">
        <v>106</v>
      </c>
    </row>
    <row r="38" customFormat="false" ht="12.75" hidden="false" customHeight="false" outlineLevel="0" collapsed="false">
      <c r="B38" s="86" t="s">
        <v>107</v>
      </c>
    </row>
    <row r="39" customFormat="false" ht="9" hidden="false" customHeight="true" outlineLevel="0" collapsed="false"/>
    <row r="40" customFormat="false" ht="12.75" hidden="false" customHeight="false" outlineLevel="0" collapsed="false">
      <c r="A40" s="114" t="s">
        <v>108</v>
      </c>
      <c r="B40" s="114" t="s">
        <v>109</v>
      </c>
      <c r="C40" s="114"/>
      <c r="D40" s="114"/>
      <c r="E40" s="114"/>
    </row>
    <row r="41" customFormat="false" ht="6" hidden="false" customHeight="true" outlineLevel="0" collapsed="false"/>
    <row r="42" customFormat="false" ht="15.75" hidden="false" customHeight="false" outlineLevel="0" collapsed="false">
      <c r="B42" s="115" t="s">
        <v>110</v>
      </c>
      <c r="C42" s="116" t="s">
        <v>111</v>
      </c>
      <c r="D42" s="116" t="s">
        <v>112</v>
      </c>
      <c r="E42" s="117" t="s">
        <v>113</v>
      </c>
      <c r="G42" s="115" t="s">
        <v>114</v>
      </c>
      <c r="H42" s="118" t="s">
        <v>115</v>
      </c>
      <c r="I42" s="116" t="s">
        <v>116</v>
      </c>
      <c r="J42" s="117" t="s">
        <v>117</v>
      </c>
    </row>
    <row r="43" customFormat="false" ht="15.75" hidden="false" customHeight="false" outlineLevel="0" collapsed="false">
      <c r="B43" s="115" t="s">
        <v>118</v>
      </c>
      <c r="C43" s="116" t="s">
        <v>119</v>
      </c>
      <c r="D43" s="116" t="s">
        <v>120</v>
      </c>
      <c r="E43" s="117" t="s">
        <v>121</v>
      </c>
      <c r="G43" s="115" t="s">
        <v>122</v>
      </c>
      <c r="H43" s="118" t="s">
        <v>123</v>
      </c>
      <c r="I43" s="116" t="s">
        <v>124</v>
      </c>
      <c r="J43" s="117" t="s">
        <v>125</v>
      </c>
    </row>
    <row r="44" customFormat="false" ht="15.75" hidden="false" customHeight="false" outlineLevel="0" collapsed="false">
      <c r="B44" s="115" t="s">
        <v>126</v>
      </c>
      <c r="C44" s="116" t="s">
        <v>127</v>
      </c>
      <c r="D44" s="116" t="s">
        <v>128</v>
      </c>
      <c r="E44" s="117" t="s">
        <v>129</v>
      </c>
      <c r="G44" s="115" t="s">
        <v>130</v>
      </c>
      <c r="H44" s="118" t="s">
        <v>131</v>
      </c>
      <c r="I44" s="116" t="s">
        <v>132</v>
      </c>
      <c r="J44" s="117" t="s">
        <v>133</v>
      </c>
    </row>
    <row r="45" customFormat="false" ht="9" hidden="false" customHeight="true" outlineLevel="0" collapsed="false"/>
    <row r="46" customFormat="false" ht="15.75" hidden="false" customHeight="false" outlineLevel="0" collapsed="false">
      <c r="A46" s="114" t="s">
        <v>134</v>
      </c>
      <c r="B46" s="114" t="s">
        <v>135</v>
      </c>
      <c r="C46" s="114"/>
      <c r="D46" s="114"/>
      <c r="E46" s="114"/>
      <c r="F46" s="114"/>
      <c r="G46" s="114"/>
      <c r="H46" s="114"/>
    </row>
    <row r="47" customFormat="false" ht="6" hidden="false" customHeight="true" outlineLevel="0" collapsed="false"/>
    <row r="48" customFormat="false" ht="12.75" hidden="false" customHeight="false" outlineLevel="0" collapsed="false">
      <c r="B48" s="86" t="s">
        <v>136</v>
      </c>
      <c r="C48" s="86" t="s">
        <v>137</v>
      </c>
      <c r="D48" s="86" t="s">
        <v>138</v>
      </c>
    </row>
    <row r="49" customFormat="false" ht="12.75" hidden="false" customHeight="false" outlineLevel="0" collapsed="false">
      <c r="B49" s="86" t="s">
        <v>139</v>
      </c>
      <c r="C49" s="86" t="s">
        <v>140</v>
      </c>
      <c r="D49" s="86" t="s">
        <v>141</v>
      </c>
    </row>
    <row r="50" customFormat="false" ht="12.75" hidden="false" customHeight="false" outlineLevel="0" collapsed="false">
      <c r="B50" s="86" t="s">
        <v>142</v>
      </c>
      <c r="C50" s="119" t="s">
        <v>143</v>
      </c>
      <c r="D50" s="120" t="s">
        <v>144</v>
      </c>
      <c r="E50" s="86" t="s">
        <v>145</v>
      </c>
      <c r="G50" s="121" t="s">
        <v>146</v>
      </c>
      <c r="H50" s="86" t="s">
        <v>147</v>
      </c>
    </row>
    <row r="52" customFormat="false" ht="15.75" hidden="false" customHeight="false" outlineLevel="0" collapsed="false">
      <c r="A52" s="122" t="s">
        <v>148</v>
      </c>
      <c r="B52" s="86" t="s">
        <v>149</v>
      </c>
    </row>
    <row r="53" customFormat="false" ht="12.75" hidden="false" customHeight="false" outlineLevel="0" collapsed="false">
      <c r="B53" s="86" t="s">
        <v>150</v>
      </c>
    </row>
    <row r="54" customFormat="false" ht="12.75" hidden="false" customHeight="false" outlineLevel="0" collapsed="false">
      <c r="B54" s="86" t="s">
        <v>151</v>
      </c>
    </row>
  </sheetData>
  <mergeCells count="4">
    <mergeCell ref="J2:K2"/>
    <mergeCell ref="E3:I3"/>
    <mergeCell ref="J3:K3"/>
    <mergeCell ref="J4:K4"/>
  </mergeCells>
  <printOptions headings="false" gridLines="false" gridLinesSet="true" horizontalCentered="true" verticalCentered="false"/>
  <pageMargins left="0.7875" right="0.7875" top="0.65" bottom="0.62986111111111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CM81"/>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pane xSplit="1" ySplit="5" topLeftCell="W15" activePane="bottomRight" state="frozen"/>
      <selection pane="topLeft" activeCell="A1" activeCellId="0" sqref="A1"/>
      <selection pane="topRight" activeCell="W1" activeCellId="0" sqref="W1"/>
      <selection pane="bottomLeft" activeCell="A15" activeCellId="0" sqref="A15"/>
      <selection pane="bottomRight" activeCell="AD8" activeCellId="0" sqref="AD8:AF76"/>
    </sheetView>
  </sheetViews>
  <sheetFormatPr defaultColWidth="9.01171875" defaultRowHeight="15.75" zeroHeight="false" outlineLevelRow="0" outlineLevelCol="0"/>
  <cols>
    <col collapsed="false" customWidth="true" hidden="false" outlineLevel="0" max="1" min="1" style="427" width="27.75"/>
    <col collapsed="false" customWidth="true" hidden="false" outlineLevel="0" max="5" min="2" style="427" width="5.63"/>
    <col collapsed="false" customWidth="true" hidden="false" outlineLevel="0" max="6" min="6" style="427" width="6"/>
    <col collapsed="false" customWidth="true" hidden="false" outlineLevel="0" max="18" min="7" style="427" width="5.63"/>
    <col collapsed="false" customWidth="true" hidden="false" outlineLevel="0" max="21" min="19" style="427" width="5.87"/>
    <col collapsed="false" customWidth="true" hidden="false" outlineLevel="0" max="32" min="22" style="427" width="6.5"/>
    <col collapsed="false" customWidth="true" hidden="false" outlineLevel="0" max="103" min="33" style="470" width="6.5"/>
    <col collapsed="false" customWidth="false" hidden="false" outlineLevel="0" max="1024" min="104" style="470" width="9"/>
  </cols>
  <sheetData>
    <row r="1" customFormat="false" ht="12.2" hidden="false" customHeight="true" outlineLevel="0" collapsed="false">
      <c r="A1" s="1427" t="s">
        <v>4</v>
      </c>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515"/>
      <c r="AD1" s="1004"/>
      <c r="AE1" s="739"/>
      <c r="AF1" s="740"/>
      <c r="AG1" s="850"/>
      <c r="AH1" s="850"/>
      <c r="AI1" s="850"/>
    </row>
    <row r="2" customFormat="false" ht="18" hidden="false" customHeight="true" outlineLevel="0" collapsed="false">
      <c r="A2" s="101"/>
      <c r="B2" s="1971" t="s">
        <v>37</v>
      </c>
      <c r="C2" s="1971"/>
      <c r="D2" s="1971"/>
      <c r="E2" s="1971"/>
      <c r="F2" s="1971"/>
      <c r="G2" s="1971"/>
      <c r="H2" s="1971"/>
      <c r="I2" s="1971"/>
      <c r="J2" s="1971"/>
      <c r="K2" s="1971"/>
      <c r="L2" s="1971"/>
      <c r="M2" s="1971"/>
      <c r="N2" s="1971"/>
      <c r="O2" s="1971"/>
      <c r="P2" s="1971"/>
      <c r="Q2" s="1971"/>
      <c r="R2" s="1971"/>
      <c r="S2" s="1971"/>
      <c r="T2" s="1971"/>
      <c r="U2" s="1971"/>
      <c r="V2" s="1971"/>
      <c r="W2" s="1971"/>
      <c r="X2" s="1971"/>
      <c r="Y2" s="1971"/>
      <c r="Z2" s="1971"/>
      <c r="AA2" s="1971"/>
      <c r="AB2" s="1971"/>
      <c r="AC2" s="1971"/>
      <c r="AD2" s="101" t="s">
        <v>75</v>
      </c>
      <c r="AE2" s="101"/>
      <c r="AF2" s="101"/>
      <c r="AG2" s="850"/>
      <c r="AH2" s="850"/>
      <c r="AI2" s="850"/>
    </row>
    <row r="3" customFormat="false" ht="17.45" hidden="false" customHeight="true" outlineLevel="0" collapsed="false">
      <c r="A3" s="101"/>
      <c r="B3" s="1972"/>
      <c r="C3" s="1972"/>
      <c r="D3" s="1972"/>
      <c r="E3" s="1972"/>
      <c r="F3" s="1972"/>
      <c r="G3" s="1972"/>
      <c r="H3" s="1972"/>
      <c r="I3" s="1972"/>
      <c r="J3" s="1972"/>
      <c r="K3" s="1972"/>
      <c r="L3" s="1972"/>
      <c r="M3" s="1972"/>
      <c r="N3" s="1972"/>
      <c r="O3" s="1972"/>
      <c r="P3" s="1972"/>
      <c r="Q3" s="1972"/>
      <c r="R3" s="1972"/>
      <c r="S3" s="1972"/>
      <c r="T3" s="1972"/>
      <c r="U3" s="1972"/>
      <c r="V3" s="1972"/>
      <c r="W3" s="1972"/>
      <c r="X3" s="1972"/>
      <c r="Y3" s="1972"/>
      <c r="Z3" s="1972"/>
      <c r="AA3" s="1972"/>
      <c r="AB3" s="1972"/>
      <c r="AC3" s="1972"/>
      <c r="AD3" s="101" t="s">
        <v>851</v>
      </c>
      <c r="AE3" s="101"/>
      <c r="AF3" s="101"/>
      <c r="AG3" s="850"/>
      <c r="AH3" s="850"/>
      <c r="AI3" s="850"/>
    </row>
    <row r="4" customFormat="false" ht="16.15" hidden="false" customHeight="true" outlineLevel="0" collapsed="false">
      <c r="A4" s="101"/>
      <c r="B4" s="1827" t="s">
        <v>276</v>
      </c>
      <c r="C4" s="1827"/>
      <c r="D4" s="1827"/>
      <c r="E4" s="1827"/>
      <c r="F4" s="1827"/>
      <c r="G4" s="1827"/>
      <c r="H4" s="1827"/>
      <c r="I4" s="1827"/>
      <c r="J4" s="1827"/>
      <c r="K4" s="1827"/>
      <c r="L4" s="1827"/>
      <c r="M4" s="1827"/>
      <c r="N4" s="1827"/>
      <c r="O4" s="1827"/>
      <c r="P4" s="1827"/>
      <c r="Q4" s="1827"/>
      <c r="R4" s="1827"/>
      <c r="S4" s="1827"/>
      <c r="T4" s="1827"/>
      <c r="U4" s="1827"/>
      <c r="V4" s="1827"/>
      <c r="W4" s="1827"/>
      <c r="X4" s="1827"/>
      <c r="Y4" s="1827"/>
      <c r="Z4" s="1827"/>
      <c r="AA4" s="1827"/>
      <c r="AB4" s="1827"/>
      <c r="AC4" s="1827"/>
      <c r="AD4" s="105" t="s">
        <v>504</v>
      </c>
      <c r="AE4" s="105"/>
      <c r="AF4" s="105"/>
      <c r="AG4" s="1973"/>
      <c r="AH4" s="1973"/>
      <c r="AI4" s="1973"/>
    </row>
    <row r="5" customFormat="false" ht="13.15" hidden="false" customHeight="true" outlineLevel="0" collapsed="false">
      <c r="A5" s="625"/>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523"/>
      <c r="AD5" s="1432"/>
      <c r="AE5" s="1014"/>
      <c r="AF5" s="1015"/>
      <c r="AG5" s="850"/>
      <c r="AH5" s="850"/>
      <c r="AI5" s="850"/>
    </row>
    <row r="6" customFormat="false" ht="8.1" hidden="false" customHeight="true" outlineLevel="0" collapsed="false"/>
    <row r="7" s="1974" customFormat="true" ht="15.75" hidden="false" customHeight="false" outlineLevel="0" collapsed="false">
      <c r="A7" s="762" t="s">
        <v>852</v>
      </c>
      <c r="B7" s="114"/>
      <c r="C7" s="407"/>
      <c r="D7" s="407"/>
      <c r="E7" s="407"/>
      <c r="F7" s="407"/>
      <c r="G7" s="407"/>
      <c r="H7" s="407"/>
      <c r="I7" s="407"/>
      <c r="J7" s="407"/>
      <c r="K7" s="407"/>
      <c r="L7" s="114"/>
      <c r="M7" s="114"/>
      <c r="N7" s="114"/>
      <c r="O7" s="114"/>
      <c r="P7" s="114"/>
      <c r="Q7" s="114"/>
      <c r="R7" s="114"/>
      <c r="S7" s="114"/>
      <c r="T7" s="114"/>
      <c r="U7" s="114"/>
      <c r="V7" s="114"/>
      <c r="W7" s="114"/>
      <c r="X7" s="114"/>
      <c r="Y7" s="114"/>
      <c r="Z7" s="114"/>
      <c r="AA7" s="114"/>
      <c r="AB7" s="114"/>
      <c r="AC7" s="114"/>
      <c r="AD7" s="114"/>
      <c r="AE7" s="114"/>
      <c r="AF7" s="114"/>
    </row>
    <row r="8" customFormat="false" ht="15.75" hidden="false" customHeight="false" outlineLevel="0" collapsed="false">
      <c r="A8" s="634"/>
      <c r="B8" s="243" t="n">
        <v>1990</v>
      </c>
      <c r="C8" s="243" t="n">
        <v>1991</v>
      </c>
      <c r="D8" s="243" t="n">
        <v>1992</v>
      </c>
      <c r="E8" s="243" t="n">
        <v>1993</v>
      </c>
      <c r="F8" s="243" t="n">
        <v>1994</v>
      </c>
      <c r="G8" s="243" t="n">
        <v>1995</v>
      </c>
      <c r="H8" s="243" t="n">
        <v>1996</v>
      </c>
      <c r="I8" s="243" t="n">
        <v>1997</v>
      </c>
      <c r="J8" s="243" t="n">
        <v>1998</v>
      </c>
      <c r="K8" s="442" t="n">
        <v>1999</v>
      </c>
      <c r="L8" s="442" t="n">
        <v>2000</v>
      </c>
      <c r="M8" s="442" t="n">
        <v>2001</v>
      </c>
      <c r="N8" s="442" t="n">
        <v>2002</v>
      </c>
      <c r="O8" s="442" t="n">
        <v>2003</v>
      </c>
      <c r="P8" s="243" t="n">
        <v>2004</v>
      </c>
      <c r="Q8" s="243" t="n">
        <v>2005</v>
      </c>
      <c r="R8" s="243" t="n">
        <v>2006</v>
      </c>
      <c r="S8" s="243" t="n">
        <v>2007</v>
      </c>
      <c r="T8" s="243" t="n">
        <v>2008</v>
      </c>
      <c r="U8" s="442" t="n">
        <v>2009</v>
      </c>
      <c r="V8" s="363" t="n">
        <v>2010</v>
      </c>
      <c r="W8" s="1759" t="n">
        <v>2011</v>
      </c>
      <c r="X8" s="1758" t="n">
        <v>2012</v>
      </c>
      <c r="Y8" s="363" t="n">
        <v>2013</v>
      </c>
      <c r="Z8" s="1759" t="n">
        <v>2014</v>
      </c>
      <c r="AA8" s="1759" t="n">
        <v>2015</v>
      </c>
      <c r="AB8" s="363" t="n">
        <v>2016</v>
      </c>
      <c r="AC8" s="243" t="n">
        <v>2017</v>
      </c>
      <c r="AD8" s="363" t="n">
        <v>2018</v>
      </c>
      <c r="AE8" s="442" t="n">
        <v>2019</v>
      </c>
      <c r="AF8" s="363" t="n">
        <v>2020</v>
      </c>
      <c r="AG8" s="1975"/>
    </row>
    <row r="9" customFormat="false" ht="16.15" hidden="false" customHeight="true" outlineLevel="0" collapsed="false">
      <c r="A9" s="1976" t="s">
        <v>853</v>
      </c>
      <c r="B9" s="450" t="n">
        <v>57.867</v>
      </c>
      <c r="C9" s="450" t="n">
        <v>52.747</v>
      </c>
      <c r="D9" s="450" t="n">
        <v>62.342</v>
      </c>
      <c r="E9" s="450" t="n">
        <v>63.634</v>
      </c>
      <c r="F9" s="450" t="n">
        <v>66.621</v>
      </c>
      <c r="G9" s="450" t="n">
        <v>77.047416</v>
      </c>
      <c r="H9" s="450" t="n">
        <v>65.764</v>
      </c>
      <c r="I9" s="450" t="n">
        <v>66.4831548</v>
      </c>
      <c r="J9" s="450" t="n">
        <v>63.2578968</v>
      </c>
      <c r="K9" s="450" t="n">
        <v>70.725</v>
      </c>
      <c r="L9" s="450" t="n">
        <v>91.976</v>
      </c>
      <c r="M9" s="450" t="n">
        <v>86.008</v>
      </c>
      <c r="N9" s="450" t="n">
        <v>89.5</v>
      </c>
      <c r="O9" s="450" t="n">
        <v>63.7992</v>
      </c>
      <c r="P9" s="450" t="n">
        <v>71.676</v>
      </c>
      <c r="Q9" s="450" t="n">
        <v>70.4736</v>
      </c>
      <c r="R9" s="450" t="n">
        <v>72.1512</v>
      </c>
      <c r="S9" s="450" t="n">
        <v>76.2084</v>
      </c>
      <c r="T9" s="450" t="n">
        <v>73.6056</v>
      </c>
      <c r="U9" s="450" t="n">
        <v>68.6124</v>
      </c>
      <c r="V9" s="450" t="n">
        <v>75.4416</v>
      </c>
      <c r="W9" s="1977" t="n">
        <v>63.6228</v>
      </c>
      <c r="X9" s="1978" t="n">
        <v>78.318</v>
      </c>
      <c r="Y9" s="1978" t="n">
        <v>82.7928</v>
      </c>
      <c r="Z9" s="1977" t="n">
        <v>70.513</v>
      </c>
      <c r="AA9" s="1977" t="n">
        <v>68.317</v>
      </c>
      <c r="AB9" s="1977" t="n">
        <v>73.966</v>
      </c>
      <c r="AC9" s="1977" t="n">
        <v>72.54</v>
      </c>
      <c r="AD9" s="1977" t="n">
        <v>64.707</v>
      </c>
      <c r="AE9" s="1977" t="n">
        <v>71.03</v>
      </c>
      <c r="AF9" s="1979" t="n">
        <v>65.963</v>
      </c>
      <c r="AG9" s="1980"/>
    </row>
    <row r="10" customFormat="false" ht="16.15" hidden="false" customHeight="true" outlineLevel="0" collapsed="false">
      <c r="A10" s="1981" t="s">
        <v>854</v>
      </c>
      <c r="B10" s="450" t="s">
        <v>855</v>
      </c>
      <c r="C10" s="450" t="s">
        <v>855</v>
      </c>
      <c r="D10" s="450" t="s">
        <v>855</v>
      </c>
      <c r="E10" s="450" t="s">
        <v>855</v>
      </c>
      <c r="F10" s="450" t="s">
        <v>855</v>
      </c>
      <c r="G10" s="450" t="n">
        <v>6.1619004</v>
      </c>
      <c r="H10" s="450" t="n">
        <v>7.48</v>
      </c>
      <c r="I10" s="450" t="n">
        <v>10.9234368</v>
      </c>
      <c r="J10" s="450" t="n">
        <v>16.53552</v>
      </c>
      <c r="K10" s="450" t="n">
        <v>20.362</v>
      </c>
      <c r="L10" s="450" t="n">
        <v>34.622</v>
      </c>
      <c r="M10" s="450" t="n">
        <v>37.642</v>
      </c>
      <c r="N10" s="450" t="n">
        <v>55.285</v>
      </c>
      <c r="O10" s="450" t="n">
        <v>67.32</v>
      </c>
      <c r="P10" s="450" t="n">
        <v>91.8324</v>
      </c>
      <c r="Q10" s="450" t="n">
        <v>98.0424</v>
      </c>
      <c r="R10" s="450" t="n">
        <v>110.556</v>
      </c>
      <c r="S10" s="450" t="n">
        <v>142.9668</v>
      </c>
      <c r="T10" s="450" t="n">
        <v>146.0664</v>
      </c>
      <c r="U10" s="450" t="n">
        <v>139.1004</v>
      </c>
      <c r="V10" s="450" t="n">
        <v>136.0548</v>
      </c>
      <c r="W10" s="450" t="n">
        <v>175.9788</v>
      </c>
      <c r="X10" s="449" t="n">
        <v>182.412</v>
      </c>
      <c r="Y10" s="449" t="n">
        <v>186.1488</v>
      </c>
      <c r="Z10" s="450" t="n">
        <v>206.486</v>
      </c>
      <c r="AA10" s="450" t="n">
        <v>285.143</v>
      </c>
      <c r="AB10" s="450" t="n">
        <v>288.248</v>
      </c>
      <c r="AC10" s="450" t="n">
        <v>380.102</v>
      </c>
      <c r="AD10" s="450" t="n">
        <v>395.824</v>
      </c>
      <c r="AE10" s="450" t="n">
        <v>453.219</v>
      </c>
      <c r="AF10" s="451" t="n">
        <v>471.473</v>
      </c>
      <c r="AG10" s="1980"/>
    </row>
    <row r="11" customFormat="false" ht="16.15" hidden="false" customHeight="true" outlineLevel="0" collapsed="false">
      <c r="A11" s="1981" t="s">
        <v>856</v>
      </c>
      <c r="B11" s="1982" t="s">
        <v>855</v>
      </c>
      <c r="C11" s="1982" t="s">
        <v>855</v>
      </c>
      <c r="D11" s="1982" t="s">
        <v>855</v>
      </c>
      <c r="E11" s="1982" t="s">
        <v>855</v>
      </c>
      <c r="F11" s="1982" t="s">
        <v>855</v>
      </c>
      <c r="G11" s="1982" t="n">
        <v>0.02628</v>
      </c>
      <c r="H11" s="1982" t="n">
        <v>0.042</v>
      </c>
      <c r="I11" s="1982" t="n">
        <v>0.06319692</v>
      </c>
      <c r="J11" s="1982" t="n">
        <v>0.124578</v>
      </c>
      <c r="K11" s="1982" t="n">
        <v>0.108</v>
      </c>
      <c r="L11" s="481" t="n">
        <v>0.27</v>
      </c>
      <c r="M11" s="481" t="n">
        <v>0.418</v>
      </c>
      <c r="N11" s="481" t="n">
        <v>0.677</v>
      </c>
      <c r="O11" s="481" t="n">
        <v>1.0584</v>
      </c>
      <c r="P11" s="481" t="n">
        <v>2.0052</v>
      </c>
      <c r="Q11" s="481" t="n">
        <v>4.6152</v>
      </c>
      <c r="R11" s="481" t="n">
        <v>7.992</v>
      </c>
      <c r="S11" s="481" t="n">
        <v>11.07</v>
      </c>
      <c r="T11" s="481" t="n">
        <v>15.912</v>
      </c>
      <c r="U11" s="481" t="n">
        <v>23.6808</v>
      </c>
      <c r="V11" s="481" t="n">
        <v>42.0588</v>
      </c>
      <c r="W11" s="481" t="n">
        <v>69.624</v>
      </c>
      <c r="X11" s="475" t="n">
        <v>94.968</v>
      </c>
      <c r="Y11" s="475" t="n">
        <v>111.636</v>
      </c>
      <c r="Z11" s="481" t="n">
        <v>129.803</v>
      </c>
      <c r="AA11" s="481" t="n">
        <v>139.415</v>
      </c>
      <c r="AB11" s="481" t="n">
        <v>137.153</v>
      </c>
      <c r="AC11" s="481" t="n">
        <v>141.845</v>
      </c>
      <c r="AD11" s="481" t="n">
        <v>164.823</v>
      </c>
      <c r="AE11" s="481" t="n">
        <v>167.011</v>
      </c>
      <c r="AF11" s="483" t="n">
        <v>182.162</v>
      </c>
      <c r="AG11" s="1983"/>
    </row>
    <row r="12" customFormat="false" ht="16.15" hidden="false" customHeight="true" outlineLevel="0" collapsed="false">
      <c r="A12" s="1981" t="s">
        <v>857</v>
      </c>
      <c r="B12" s="450" t="n">
        <v>58.601</v>
      </c>
      <c r="C12" s="450" t="n">
        <v>60.482</v>
      </c>
      <c r="D12" s="450" t="n">
        <v>60.022</v>
      </c>
      <c r="E12" s="450" t="n">
        <v>61.732</v>
      </c>
      <c r="F12" s="450" t="n">
        <v>79.841</v>
      </c>
      <c r="G12" s="450" t="n">
        <v>124.291</v>
      </c>
      <c r="H12" s="450" t="n">
        <v>125.343</v>
      </c>
      <c r="I12" s="450" t="n">
        <v>185.446</v>
      </c>
      <c r="J12" s="450" t="n">
        <v>204.626</v>
      </c>
      <c r="K12" s="450" t="n">
        <v>208.668</v>
      </c>
      <c r="L12" s="450" t="n">
        <v>209.641</v>
      </c>
      <c r="M12" s="450" t="n">
        <v>226.646</v>
      </c>
      <c r="N12" s="450" t="n">
        <v>220.832</v>
      </c>
      <c r="O12" s="450" t="n">
        <v>272.751567</v>
      </c>
      <c r="P12" s="450" t="n">
        <v>311.193368</v>
      </c>
      <c r="Q12" s="450" t="n">
        <v>338.200123</v>
      </c>
      <c r="R12" s="450" t="n">
        <v>367.799601535</v>
      </c>
      <c r="S12" s="450" t="n">
        <v>388.097857535</v>
      </c>
      <c r="T12" s="450" t="n">
        <v>418.068285</v>
      </c>
      <c r="U12" s="450" t="n">
        <v>464.505542</v>
      </c>
      <c r="V12" s="450" t="n">
        <v>531.947458</v>
      </c>
      <c r="W12" s="450" t="n">
        <v>511.37919</v>
      </c>
      <c r="X12" s="449" t="n">
        <v>457.64806</v>
      </c>
      <c r="Y12" s="449" t="n">
        <v>524.979186182657</v>
      </c>
      <c r="Z12" s="450" t="n">
        <v>478.979</v>
      </c>
      <c r="AA12" s="450" t="n">
        <v>505.18</v>
      </c>
      <c r="AB12" s="450" t="n">
        <v>509.508</v>
      </c>
      <c r="AC12" s="450" t="n">
        <v>524.505</v>
      </c>
      <c r="AD12" s="450" t="n">
        <v>511.088</v>
      </c>
      <c r="AE12" s="450" t="n">
        <v>548.394</v>
      </c>
      <c r="AF12" s="451" t="n">
        <v>537.74</v>
      </c>
      <c r="AG12" s="1980"/>
    </row>
    <row r="13" customFormat="false" ht="16.15" hidden="false" customHeight="true" outlineLevel="0" collapsed="false">
      <c r="A13" s="1981" t="s">
        <v>858</v>
      </c>
      <c r="B13" s="450"/>
      <c r="C13" s="450"/>
      <c r="D13" s="450"/>
      <c r="E13" s="450"/>
      <c r="F13" s="450"/>
      <c r="G13" s="450" t="n">
        <v>1.5036</v>
      </c>
      <c r="H13" s="450" t="n">
        <v>2.046</v>
      </c>
      <c r="I13" s="450" t="n">
        <v>3.8664</v>
      </c>
      <c r="J13" s="450" t="n">
        <v>4.296</v>
      </c>
      <c r="K13" s="450" t="n">
        <v>5.37</v>
      </c>
      <c r="L13" s="450" t="n">
        <v>12.648</v>
      </c>
      <c r="M13" s="450" t="n">
        <v>17.112</v>
      </c>
      <c r="N13" s="450" t="n">
        <v>20.918</v>
      </c>
      <c r="O13" s="450" t="n">
        <v>42.292033</v>
      </c>
      <c r="P13" s="450" t="n">
        <v>62.314463</v>
      </c>
      <c r="Q13" s="450" t="n">
        <v>110.218168</v>
      </c>
      <c r="R13" s="450" t="n">
        <v>189.989597</v>
      </c>
      <c r="S13" s="450" t="n">
        <v>217.342364</v>
      </c>
      <c r="T13" s="450" t="n">
        <v>194.72581</v>
      </c>
      <c r="U13" s="450" t="n">
        <v>173.933798</v>
      </c>
      <c r="V13" s="450" t="n">
        <v>190.803084</v>
      </c>
      <c r="W13" s="450" t="n">
        <v>167.992816</v>
      </c>
      <c r="X13" s="449" t="n">
        <v>129.64040444</v>
      </c>
      <c r="Y13" s="449" t="n">
        <v>120.804259016057</v>
      </c>
      <c r="Z13" s="450" t="n">
        <v>125.06</v>
      </c>
      <c r="AA13" s="450" t="n">
        <v>116.738</v>
      </c>
      <c r="AB13" s="450" t="n">
        <v>117.656</v>
      </c>
      <c r="AC13" s="450" t="n">
        <v>118.084</v>
      </c>
      <c r="AD13" s="450" t="n">
        <v>123.098</v>
      </c>
      <c r="AE13" s="450" t="n">
        <v>122.005</v>
      </c>
      <c r="AF13" s="451" t="n">
        <v>151.051</v>
      </c>
      <c r="AG13" s="1980"/>
    </row>
    <row r="14" customFormat="false" ht="16.15" hidden="false" customHeight="true" outlineLevel="0" collapsed="false">
      <c r="A14" s="1981" t="s">
        <v>859</v>
      </c>
      <c r="B14" s="450" t="n">
        <v>79.671</v>
      </c>
      <c r="C14" s="450" t="n">
        <v>83.964</v>
      </c>
      <c r="D14" s="450" t="n">
        <v>84.683</v>
      </c>
      <c r="E14" s="450" t="n">
        <v>102.327</v>
      </c>
      <c r="F14" s="450" t="n">
        <v>106.148</v>
      </c>
      <c r="G14" s="450" t="n">
        <v>44.916</v>
      </c>
      <c r="H14" s="450" t="n">
        <v>46.168</v>
      </c>
      <c r="I14" s="450" t="n">
        <v>53.628</v>
      </c>
      <c r="J14" s="450" t="n">
        <v>65.208</v>
      </c>
      <c r="K14" s="450" t="n">
        <v>72.742</v>
      </c>
      <c r="L14" s="450" t="n">
        <v>38.541</v>
      </c>
      <c r="M14" s="450" t="n">
        <v>31.338</v>
      </c>
      <c r="N14" s="450" t="n">
        <v>32.539</v>
      </c>
      <c r="O14" s="450" t="n">
        <v>60.4582984130435</v>
      </c>
      <c r="P14" s="450" t="n">
        <v>63.5175899130435</v>
      </c>
      <c r="Q14" s="450" t="n">
        <v>88.0950438695652</v>
      </c>
      <c r="R14" s="450" t="n">
        <v>102.13927926087</v>
      </c>
      <c r="S14" s="450" t="n">
        <v>119.657653847826</v>
      </c>
      <c r="T14" s="450" t="n">
        <v>101.968861913044</v>
      </c>
      <c r="U14" s="450" t="n">
        <v>98.5262495</v>
      </c>
      <c r="V14" s="450" t="n">
        <v>106.244652347826</v>
      </c>
      <c r="W14" s="450" t="n">
        <v>110.103197</v>
      </c>
      <c r="X14" s="449" t="n">
        <v>113.8708625</v>
      </c>
      <c r="Y14" s="449" t="n">
        <v>127.223791927672</v>
      </c>
      <c r="Z14" s="450" t="n">
        <v>131.496</v>
      </c>
      <c r="AA14" s="450" t="n">
        <v>129.129</v>
      </c>
      <c r="AB14" s="450" t="n">
        <v>133.37</v>
      </c>
      <c r="AC14" s="450" t="n">
        <v>137.982</v>
      </c>
      <c r="AD14" s="450" t="n">
        <v>135.048</v>
      </c>
      <c r="AE14" s="450" t="n">
        <v>133.759</v>
      </c>
      <c r="AF14" s="451" t="n">
        <v>133.883</v>
      </c>
      <c r="AG14" s="1980"/>
    </row>
    <row r="15" customFormat="false" ht="16.15" hidden="false" customHeight="true" outlineLevel="0" collapsed="false">
      <c r="A15" s="1981" t="s">
        <v>860</v>
      </c>
      <c r="B15" s="450" t="s">
        <v>855</v>
      </c>
      <c r="C15" s="450" t="s">
        <v>855</v>
      </c>
      <c r="D15" s="450" t="s">
        <v>855</v>
      </c>
      <c r="E15" s="450" t="s">
        <v>855</v>
      </c>
      <c r="F15" s="450" t="s">
        <v>855</v>
      </c>
      <c r="G15" s="450" t="n">
        <v>13.9458</v>
      </c>
      <c r="H15" s="450" t="n">
        <v>15.64</v>
      </c>
      <c r="I15" s="450" t="n">
        <v>16.382</v>
      </c>
      <c r="J15" s="450" t="n">
        <v>16.801</v>
      </c>
      <c r="K15" s="450" t="n">
        <v>17.106</v>
      </c>
      <c r="L15" s="450" t="n">
        <v>19.621</v>
      </c>
      <c r="M15" s="450" t="n">
        <v>21.702</v>
      </c>
      <c r="N15" s="450" t="n">
        <v>23.209</v>
      </c>
      <c r="O15" s="450" t="n">
        <v>39.2496428094821</v>
      </c>
      <c r="P15" s="450" t="n">
        <v>32.9054983707791</v>
      </c>
      <c r="Q15" s="450" t="n">
        <v>43.1828435622515</v>
      </c>
      <c r="R15" s="450" t="n">
        <v>69.0700354326446</v>
      </c>
      <c r="S15" s="450" t="n">
        <v>139.502804780143</v>
      </c>
      <c r="T15" s="450" t="n">
        <v>165.101837541205</v>
      </c>
      <c r="U15" s="450" t="n">
        <v>197.724768610219</v>
      </c>
      <c r="V15" s="450" t="n">
        <v>291.628684267698</v>
      </c>
      <c r="W15" s="450" t="n">
        <v>320.817361958544</v>
      </c>
      <c r="X15" s="449" t="n">
        <v>268.4156876</v>
      </c>
      <c r="Y15" s="449" t="n">
        <v>283.293743397545</v>
      </c>
      <c r="Z15" s="450" t="n">
        <v>307.781</v>
      </c>
      <c r="AA15" s="450" t="n">
        <v>325.539</v>
      </c>
      <c r="AB15" s="450" t="n">
        <v>336.034</v>
      </c>
      <c r="AC15" s="450" t="n">
        <v>338.579</v>
      </c>
      <c r="AD15" s="450" t="n">
        <v>314.334</v>
      </c>
      <c r="AE15" s="450" t="n">
        <v>311.784</v>
      </c>
      <c r="AF15" s="451" t="n">
        <v>314.916</v>
      </c>
      <c r="AG15" s="1980"/>
    </row>
    <row r="16" customFormat="false" ht="16.15" hidden="false" customHeight="true" outlineLevel="0" collapsed="false">
      <c r="A16" s="1981" t="s">
        <v>861</v>
      </c>
      <c r="B16" s="644" t="s">
        <v>855</v>
      </c>
      <c r="C16" s="644" t="s">
        <v>855</v>
      </c>
      <c r="D16" s="644" t="s">
        <v>855</v>
      </c>
      <c r="E16" s="644" t="s">
        <v>855</v>
      </c>
      <c r="F16" s="644" t="s">
        <v>855</v>
      </c>
      <c r="G16" s="644" t="n">
        <v>6.82</v>
      </c>
      <c r="H16" s="644" t="n">
        <v>7.333</v>
      </c>
      <c r="I16" s="644" t="n">
        <v>7.66</v>
      </c>
      <c r="J16" s="644" t="n">
        <v>8.3220292</v>
      </c>
      <c r="K16" s="644" t="n">
        <v>8.301</v>
      </c>
      <c r="L16" s="644" t="n">
        <v>9.255</v>
      </c>
      <c r="M16" s="644" t="n">
        <v>11.348</v>
      </c>
      <c r="N16" s="644" t="n">
        <v>12.516</v>
      </c>
      <c r="O16" s="644" t="n">
        <v>13.9044</v>
      </c>
      <c r="P16" s="644" t="n">
        <v>14.6816</v>
      </c>
      <c r="Q16" s="644" t="n">
        <v>16.5502208</v>
      </c>
      <c r="R16" s="644" t="n">
        <v>18.8654</v>
      </c>
      <c r="S16" s="644" t="n">
        <v>21.68784</v>
      </c>
      <c r="T16" s="644" t="n">
        <v>31.5756</v>
      </c>
      <c r="U16" s="644" t="n">
        <v>34.94808</v>
      </c>
      <c r="V16" s="644" t="n">
        <v>39.01572</v>
      </c>
      <c r="W16" s="1984" t="n">
        <v>42.9872</v>
      </c>
      <c r="X16" s="1985" t="n">
        <v>59.53608</v>
      </c>
      <c r="Y16" s="1985" t="n">
        <v>61.7774744</v>
      </c>
      <c r="Z16" s="1984" t="n">
        <v>68.421</v>
      </c>
      <c r="AA16" s="1984" t="n">
        <v>74.323</v>
      </c>
      <c r="AB16" s="1984" t="n">
        <v>80.31</v>
      </c>
      <c r="AC16" s="1984" t="n">
        <v>83.822</v>
      </c>
      <c r="AD16" s="1984" t="n">
        <v>93.198</v>
      </c>
      <c r="AE16" s="1984" t="n">
        <v>97.251</v>
      </c>
      <c r="AF16" s="1986" t="n">
        <v>103.951</v>
      </c>
      <c r="AG16" s="1980"/>
    </row>
    <row r="17" customFormat="false" ht="16.15" hidden="false" customHeight="true" outlineLevel="0" collapsed="false">
      <c r="A17" s="1987" t="s">
        <v>862</v>
      </c>
      <c r="B17" s="1988" t="n">
        <v>196.139</v>
      </c>
      <c r="C17" s="1988" t="n">
        <v>197.193</v>
      </c>
      <c r="D17" s="1988" t="n">
        <v>207.047</v>
      </c>
      <c r="E17" s="1988" t="n">
        <v>227.693</v>
      </c>
      <c r="F17" s="1988" t="n">
        <v>252.61</v>
      </c>
      <c r="G17" s="1988" t="n">
        <v>274.7119964</v>
      </c>
      <c r="H17" s="1988" t="n">
        <v>269.816</v>
      </c>
      <c r="I17" s="1988" t="n">
        <v>344.45218852</v>
      </c>
      <c r="J17" s="1988" t="n">
        <v>379.171024</v>
      </c>
      <c r="K17" s="1988" t="n">
        <v>403.382</v>
      </c>
      <c r="L17" s="1988" t="n">
        <v>416.574</v>
      </c>
      <c r="M17" s="1988" t="n">
        <v>432.214</v>
      </c>
      <c r="N17" s="1988" t="n">
        <v>455.476</v>
      </c>
      <c r="O17" s="1988" t="n">
        <v>560.833541222526</v>
      </c>
      <c r="P17" s="1989" t="n">
        <v>650.126119283823</v>
      </c>
      <c r="Q17" s="1990" t="n">
        <v>769.377599231817</v>
      </c>
      <c r="R17" s="1991" t="n">
        <v>938.563113228514</v>
      </c>
      <c r="S17" s="1989" t="n">
        <v>1116.53372016297</v>
      </c>
      <c r="T17" s="1989" t="n">
        <v>1147.02439445425</v>
      </c>
      <c r="U17" s="1991" t="n">
        <v>1201.03203811022</v>
      </c>
      <c r="V17" s="1991" t="n">
        <v>1413.19479861552</v>
      </c>
      <c r="W17" s="1991" t="n">
        <v>1462.50536495854</v>
      </c>
      <c r="X17" s="1989" t="n">
        <v>1384.80909454</v>
      </c>
      <c r="Y17" s="1989" t="n">
        <v>1498.65605492393</v>
      </c>
      <c r="Z17" s="1991" t="n">
        <v>1518.539</v>
      </c>
      <c r="AA17" s="1991" t="n">
        <v>1643.784</v>
      </c>
      <c r="AB17" s="1991" t="n">
        <v>1676.245</v>
      </c>
      <c r="AC17" s="1991" t="n">
        <v>1797.459</v>
      </c>
      <c r="AD17" s="1991" t="n">
        <v>1802.12</v>
      </c>
      <c r="AE17" s="1991" t="n">
        <v>1904.453</v>
      </c>
      <c r="AF17" s="1992" t="n">
        <v>1961.139</v>
      </c>
      <c r="AG17" s="1993"/>
    </row>
    <row r="18" customFormat="false" ht="16.15" hidden="false" customHeight="true" outlineLevel="0" collapsed="false">
      <c r="A18" s="1994" t="s">
        <v>863</v>
      </c>
      <c r="B18" s="1995"/>
      <c r="C18" s="1995"/>
      <c r="D18" s="1995"/>
      <c r="E18" s="1995"/>
      <c r="F18" s="1995"/>
      <c r="G18" s="1996" t="s">
        <v>4</v>
      </c>
      <c r="H18" s="1996" t="s">
        <v>4</v>
      </c>
      <c r="I18" s="1996" t="s">
        <v>4</v>
      </c>
      <c r="J18" s="1996" t="s">
        <v>4</v>
      </c>
      <c r="K18" s="1996" t="s">
        <v>4</v>
      </c>
      <c r="L18" s="1996" t="s">
        <v>4</v>
      </c>
      <c r="M18" s="1996" t="s">
        <v>4</v>
      </c>
      <c r="N18" s="1996" t="s">
        <v>4</v>
      </c>
      <c r="O18" s="1996" t="s">
        <v>4</v>
      </c>
      <c r="P18" s="1996" t="s">
        <v>4</v>
      </c>
      <c r="Q18" s="1996" t="s">
        <v>4</v>
      </c>
      <c r="R18" s="1997" t="s">
        <v>4</v>
      </c>
      <c r="S18" s="1998" t="s">
        <v>4</v>
      </c>
      <c r="T18" s="1998" t="s">
        <v>4</v>
      </c>
      <c r="U18" s="1997" t="s">
        <v>4</v>
      </c>
      <c r="V18" s="1997" t="s">
        <v>4</v>
      </c>
      <c r="W18" s="1997" t="s">
        <v>4</v>
      </c>
      <c r="X18" s="1998" t="s">
        <v>4</v>
      </c>
      <c r="Y18" s="1997"/>
      <c r="Z18" s="1997"/>
      <c r="AA18" s="1997"/>
      <c r="AB18" s="1997"/>
      <c r="AC18" s="1997"/>
      <c r="AD18" s="1997"/>
      <c r="AE18" s="1997"/>
      <c r="AF18" s="1999"/>
      <c r="AG18" s="2000"/>
    </row>
    <row r="19" customFormat="false" ht="16.15" hidden="false" customHeight="true" outlineLevel="0" collapsed="false">
      <c r="A19" s="2001" t="s">
        <v>864</v>
      </c>
      <c r="B19" s="2002" t="n">
        <v>1.31590661725137</v>
      </c>
      <c r="C19" s="2002" t="n">
        <v>1.3497336816573</v>
      </c>
      <c r="D19" s="2002" t="n">
        <v>1.44591386711897</v>
      </c>
      <c r="E19" s="2002" t="n">
        <v>1.59125502654969</v>
      </c>
      <c r="F19" s="2002" t="n">
        <v>1.78079355533343</v>
      </c>
      <c r="G19" s="2002" t="n">
        <v>1.9252424381994</v>
      </c>
      <c r="H19" s="2002" t="n">
        <v>1.82976503968517</v>
      </c>
      <c r="I19" s="2002" t="n">
        <v>2.35701303934165</v>
      </c>
      <c r="J19" s="2002" t="n">
        <v>2.61126836007597</v>
      </c>
      <c r="K19" s="2002" t="n">
        <v>2.81626893063647</v>
      </c>
      <c r="L19" s="2002" t="n">
        <v>2.89250826249303</v>
      </c>
      <c r="M19" s="2002" t="n">
        <v>2.94442278290553</v>
      </c>
      <c r="N19" s="2002" t="n">
        <v>3.15700491395859</v>
      </c>
      <c r="O19" s="2002" t="n">
        <v>3.84130566772326</v>
      </c>
      <c r="P19" s="2002" t="n">
        <v>4.45556109641884</v>
      </c>
      <c r="Q19" s="2002" t="n">
        <v>5.28478268158881</v>
      </c>
      <c r="R19" s="2002" t="n">
        <v>6.32591605140871</v>
      </c>
      <c r="S19" s="2002" t="n">
        <v>7.86464502019769</v>
      </c>
      <c r="T19" s="2002" t="n">
        <v>7.97669965543288</v>
      </c>
      <c r="U19" s="2002" t="n">
        <v>8.87623928464793</v>
      </c>
      <c r="V19" s="2002" t="n">
        <v>9.94034643779161</v>
      </c>
      <c r="W19" s="2003" t="n">
        <v>10.7542409788136</v>
      </c>
      <c r="X19" s="2004" t="n">
        <v>10.2982317583691</v>
      </c>
      <c r="Y19" s="2003" t="n">
        <v>10.842848783759</v>
      </c>
      <c r="Z19" s="2003" t="n">
        <v>11.5219012553277</v>
      </c>
      <c r="AA19" s="2003" t="n">
        <v>12.3951505066279</v>
      </c>
      <c r="AB19" s="2003" t="n">
        <v>12.4252684125422</v>
      </c>
      <c r="AC19" s="2003" t="n">
        <v>13.2918745564498</v>
      </c>
      <c r="AD19" s="2003" t="n">
        <v>13.7262109451703</v>
      </c>
      <c r="AE19" s="2003" t="n">
        <v>14.8732625402191</v>
      </c>
      <c r="AF19" s="2005" t="n">
        <v>16.4811965056325</v>
      </c>
      <c r="AG19" s="2006"/>
    </row>
    <row r="20" customFormat="false" ht="16.15" hidden="false" customHeight="true" outlineLevel="0" collapsed="false">
      <c r="A20" s="418" t="s">
        <v>865</v>
      </c>
      <c r="B20" s="2007"/>
      <c r="C20" s="2007"/>
      <c r="D20" s="2007"/>
      <c r="E20" s="2007"/>
      <c r="F20" s="2007"/>
      <c r="G20" s="2007"/>
      <c r="H20" s="2007"/>
      <c r="I20" s="2007"/>
      <c r="J20" s="2007"/>
      <c r="K20" s="2007"/>
      <c r="L20" s="2007"/>
      <c r="M20" s="2007"/>
      <c r="N20" s="2007"/>
      <c r="O20" s="2007"/>
      <c r="P20" s="2007"/>
      <c r="Q20" s="2007"/>
      <c r="R20" s="2007"/>
      <c r="S20" s="2007"/>
      <c r="T20" s="2007"/>
      <c r="U20" s="2007"/>
      <c r="V20" s="2007"/>
      <c r="W20" s="2007"/>
      <c r="X20" s="2007"/>
    </row>
    <row r="21" customFormat="false" ht="8.1" hidden="false" customHeight="true" outlineLevel="0" collapsed="false">
      <c r="A21" s="418"/>
      <c r="B21" s="418"/>
      <c r="C21" s="418"/>
      <c r="D21" s="418"/>
      <c r="E21" s="418"/>
      <c r="F21" s="418"/>
      <c r="G21" s="2008"/>
      <c r="H21" s="2008"/>
      <c r="I21" s="2008"/>
      <c r="J21" s="2008"/>
      <c r="K21" s="2008"/>
      <c r="L21" s="2008"/>
      <c r="M21" s="2008"/>
      <c r="N21" s="2008"/>
      <c r="O21" s="2008"/>
      <c r="P21" s="2009"/>
      <c r="Q21" s="2010"/>
      <c r="R21" s="2010"/>
      <c r="S21" s="2011"/>
    </row>
    <row r="22" s="1974" customFormat="true" ht="16.15" hidden="false" customHeight="true" outlineLevel="0" collapsed="false">
      <c r="A22" s="2012" t="s">
        <v>866</v>
      </c>
      <c r="B22" s="2012"/>
      <c r="C22" s="2012"/>
      <c r="D22" s="2012"/>
      <c r="E22" s="2012"/>
      <c r="F22" s="2012"/>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row>
    <row r="23" customFormat="false" ht="15.75" hidden="false" customHeight="false" outlineLevel="0" collapsed="false">
      <c r="A23" s="634"/>
      <c r="B23" s="243" t="n">
        <v>1990</v>
      </c>
      <c r="C23" s="243" t="n">
        <v>1991</v>
      </c>
      <c r="D23" s="243" t="n">
        <v>1992</v>
      </c>
      <c r="E23" s="243" t="n">
        <v>1993</v>
      </c>
      <c r="F23" s="243" t="n">
        <v>1994</v>
      </c>
      <c r="G23" s="243" t="n">
        <v>1995</v>
      </c>
      <c r="H23" s="243" t="n">
        <v>1996</v>
      </c>
      <c r="I23" s="243" t="n">
        <v>1997</v>
      </c>
      <c r="J23" s="243" t="n">
        <v>1998</v>
      </c>
      <c r="K23" s="442" t="n">
        <v>1999</v>
      </c>
      <c r="L23" s="442" t="n">
        <v>2000</v>
      </c>
      <c r="M23" s="442" t="n">
        <v>2001</v>
      </c>
      <c r="N23" s="442" t="n">
        <v>2002</v>
      </c>
      <c r="O23" s="442" t="n">
        <v>2003</v>
      </c>
      <c r="P23" s="243" t="n">
        <v>2004</v>
      </c>
      <c r="Q23" s="243" t="n">
        <v>2005</v>
      </c>
      <c r="R23" s="243" t="n">
        <v>2006</v>
      </c>
      <c r="S23" s="243" t="n">
        <v>2007</v>
      </c>
      <c r="T23" s="243" t="n">
        <v>2008</v>
      </c>
      <c r="U23" s="243" t="n">
        <v>2009</v>
      </c>
      <c r="V23" s="243" t="n">
        <v>2010</v>
      </c>
      <c r="W23" s="243" t="n">
        <v>2011</v>
      </c>
      <c r="X23" s="243" t="n">
        <v>2012</v>
      </c>
      <c r="Y23" s="243" t="n">
        <v>2013</v>
      </c>
      <c r="Z23" s="243" t="n">
        <v>2014</v>
      </c>
      <c r="AA23" s="243" t="n">
        <v>2015</v>
      </c>
      <c r="AB23" s="243" t="n">
        <v>2016</v>
      </c>
      <c r="AC23" s="243" t="n">
        <v>2017</v>
      </c>
      <c r="AD23" s="243" t="n">
        <v>2018</v>
      </c>
      <c r="AE23" s="243" t="n">
        <v>2019</v>
      </c>
      <c r="AF23" s="243" t="n">
        <v>2020</v>
      </c>
      <c r="AG23" s="1975"/>
    </row>
    <row r="24" s="2018" customFormat="true" ht="16.15" hidden="false" customHeight="true" outlineLevel="0" collapsed="false">
      <c r="A24" s="246" t="s">
        <v>867</v>
      </c>
      <c r="B24" s="2013"/>
      <c r="C24" s="2014"/>
      <c r="D24" s="2014"/>
      <c r="E24" s="2014"/>
      <c r="F24" s="2014"/>
      <c r="G24" s="2014"/>
      <c r="H24" s="2014"/>
      <c r="I24" s="2014"/>
      <c r="J24" s="2014"/>
      <c r="K24" s="2014"/>
      <c r="L24" s="2014"/>
      <c r="M24" s="2014"/>
      <c r="N24" s="2014"/>
      <c r="O24" s="2014"/>
      <c r="P24" s="2014"/>
      <c r="Q24" s="2014"/>
      <c r="R24" s="2014"/>
      <c r="S24" s="2014"/>
      <c r="T24" s="2014"/>
      <c r="U24" s="2014"/>
      <c r="V24" s="2014"/>
      <c r="W24" s="2014"/>
      <c r="X24" s="2014"/>
      <c r="Y24" s="2014"/>
      <c r="Z24" s="2014"/>
      <c r="AA24" s="2014"/>
      <c r="AB24" s="2014"/>
      <c r="AC24" s="2014"/>
      <c r="AD24" s="2014"/>
      <c r="AE24" s="2015"/>
      <c r="AF24" s="2016"/>
      <c r="AG24" s="2017"/>
    </row>
    <row r="25" s="2018" customFormat="true" ht="16.15" hidden="false" customHeight="true" outlineLevel="0" collapsed="false">
      <c r="A25" s="256" t="s">
        <v>868</v>
      </c>
      <c r="B25" s="2019" t="n">
        <v>17426</v>
      </c>
      <c r="C25" s="2020" t="n">
        <v>14891</v>
      </c>
      <c r="D25" s="2020" t="n">
        <v>17397</v>
      </c>
      <c r="E25" s="2020" t="n">
        <v>17878</v>
      </c>
      <c r="F25" s="2020" t="n">
        <v>19930</v>
      </c>
      <c r="G25" s="2020" t="n">
        <v>21780</v>
      </c>
      <c r="H25" s="2020" t="n">
        <v>21957</v>
      </c>
      <c r="I25" s="2020" t="n">
        <v>17357</v>
      </c>
      <c r="J25" s="2020" t="n">
        <v>17216</v>
      </c>
      <c r="K25" s="2020" t="n">
        <v>19647</v>
      </c>
      <c r="L25" s="2020" t="n">
        <v>21732</v>
      </c>
      <c r="M25" s="2020" t="n">
        <v>22733</v>
      </c>
      <c r="N25" s="2020" t="n">
        <v>23124</v>
      </c>
      <c r="O25" s="2020" t="n">
        <v>18322</v>
      </c>
      <c r="P25" s="2020" t="n">
        <v>20745</v>
      </c>
      <c r="Q25" s="2020" t="n">
        <v>19638</v>
      </c>
      <c r="R25" s="2020" t="n">
        <v>20031</v>
      </c>
      <c r="S25" s="2020" t="n">
        <v>21170</v>
      </c>
      <c r="T25" s="2020" t="n">
        <v>20443</v>
      </c>
      <c r="U25" s="2020" t="n">
        <v>19031</v>
      </c>
      <c r="V25" s="2020" t="n">
        <v>20953</v>
      </c>
      <c r="W25" s="2020" t="n">
        <v>17671</v>
      </c>
      <c r="X25" s="2020" t="n">
        <v>21755</v>
      </c>
      <c r="Y25" s="2020" t="n">
        <v>22998</v>
      </c>
      <c r="Z25" s="2020" t="n">
        <v>19587</v>
      </c>
      <c r="AA25" s="2020" t="n">
        <v>18977</v>
      </c>
      <c r="AB25" s="2020" t="n">
        <v>20546</v>
      </c>
      <c r="AC25" s="2020" t="n">
        <v>20150</v>
      </c>
      <c r="AD25" s="2020" t="n">
        <v>17693</v>
      </c>
      <c r="AE25" s="2021" t="n">
        <v>19731</v>
      </c>
      <c r="AF25" s="2022" t="n">
        <v>18322</v>
      </c>
      <c r="AG25" s="2023"/>
      <c r="BK25" s="2024"/>
      <c r="BL25" s="2024"/>
      <c r="BM25" s="2024"/>
      <c r="BN25" s="2024"/>
      <c r="BO25" s="2024"/>
      <c r="BP25" s="2024"/>
      <c r="BQ25" s="2024"/>
      <c r="BR25" s="2024"/>
      <c r="BS25" s="2024"/>
      <c r="BT25" s="2024"/>
      <c r="BU25" s="2024"/>
      <c r="BV25" s="2024"/>
      <c r="BW25" s="2024"/>
      <c r="BX25" s="2024"/>
      <c r="BY25" s="2024"/>
      <c r="BZ25" s="2024"/>
      <c r="CA25" s="2024"/>
      <c r="CB25" s="2024"/>
      <c r="CC25" s="2024"/>
      <c r="CD25" s="2024"/>
      <c r="CE25" s="2024"/>
      <c r="CF25" s="2024"/>
      <c r="CG25" s="2024"/>
      <c r="CH25" s="2024"/>
      <c r="CI25" s="2024"/>
      <c r="CJ25" s="2024"/>
      <c r="CK25" s="2024"/>
      <c r="CL25" s="2024"/>
      <c r="CM25" s="2024"/>
    </row>
    <row r="26" s="2018" customFormat="true" ht="16.15" hidden="false" customHeight="true" outlineLevel="0" collapsed="false">
      <c r="A26" s="256" t="s">
        <v>869</v>
      </c>
      <c r="B26" s="2019" t="n">
        <v>3982</v>
      </c>
      <c r="C26" s="2020" t="n">
        <v>4033</v>
      </c>
      <c r="D26" s="2020" t="n">
        <v>4049</v>
      </c>
      <c r="E26" s="2020" t="n">
        <v>4117</v>
      </c>
      <c r="F26" s="2020" t="n">
        <v>4211</v>
      </c>
      <c r="G26" s="2020" t="n">
        <v>4348</v>
      </c>
      <c r="H26" s="2020" t="n">
        <v>4305</v>
      </c>
      <c r="I26" s="2020" t="n">
        <v>4296</v>
      </c>
      <c r="J26" s="2020" t="n">
        <v>4369</v>
      </c>
      <c r="K26" s="2020" t="n">
        <v>4547</v>
      </c>
      <c r="L26" s="2020" t="n">
        <v>4831</v>
      </c>
      <c r="M26" s="2020" t="n">
        <v>4831</v>
      </c>
      <c r="N26" s="2020" t="n">
        <v>4937</v>
      </c>
      <c r="O26" s="2020" t="n">
        <v>4953</v>
      </c>
      <c r="P26" s="2020" t="n">
        <v>5186</v>
      </c>
      <c r="Q26" s="2020" t="n">
        <v>5210</v>
      </c>
      <c r="R26" s="2020" t="n">
        <v>5193</v>
      </c>
      <c r="S26" s="2020" t="n">
        <v>5137</v>
      </c>
      <c r="T26" s="2020" t="n">
        <v>5164</v>
      </c>
      <c r="U26" s="2020" t="n">
        <v>5340</v>
      </c>
      <c r="V26" s="2020" t="n">
        <v>5407</v>
      </c>
      <c r="W26" s="2020" t="n">
        <v>5625</v>
      </c>
      <c r="X26" s="2020" t="n">
        <v>5607</v>
      </c>
      <c r="Y26" s="2020" t="n">
        <v>5590</v>
      </c>
      <c r="Z26" s="2020" t="n">
        <v>5580</v>
      </c>
      <c r="AA26" s="2020" t="n">
        <v>5589</v>
      </c>
      <c r="AB26" s="2020" t="n">
        <v>5629</v>
      </c>
      <c r="AC26" s="2020" t="n">
        <v>5627</v>
      </c>
      <c r="AD26" s="2020" t="n">
        <v>5329</v>
      </c>
      <c r="AE26" s="2021" t="n">
        <v>5378</v>
      </c>
      <c r="AF26" s="2022" t="n">
        <v>5438</v>
      </c>
      <c r="AG26" s="2023"/>
      <c r="BK26" s="2024"/>
      <c r="BL26" s="2024"/>
      <c r="BM26" s="2024"/>
      <c r="BN26" s="2024"/>
      <c r="BO26" s="2024"/>
      <c r="BP26" s="2024"/>
      <c r="BQ26" s="2024"/>
      <c r="BR26" s="2024"/>
      <c r="BS26" s="2024"/>
      <c r="BT26" s="2024"/>
      <c r="BU26" s="2024"/>
      <c r="BV26" s="2024"/>
      <c r="BW26" s="2024"/>
      <c r="BX26" s="2024"/>
      <c r="BY26" s="2024"/>
      <c r="BZ26" s="2024"/>
      <c r="CA26" s="2024"/>
      <c r="CB26" s="2024"/>
      <c r="CC26" s="2024"/>
      <c r="CD26" s="2024"/>
      <c r="CE26" s="2024"/>
      <c r="CF26" s="2024"/>
      <c r="CG26" s="2024"/>
      <c r="CH26" s="2024"/>
      <c r="CI26" s="2024"/>
      <c r="CJ26" s="2024"/>
      <c r="CK26" s="2024"/>
      <c r="CL26" s="2024"/>
      <c r="CM26" s="2024"/>
    </row>
    <row r="27" s="2018" customFormat="true" ht="16.15" hidden="false" customHeight="true" outlineLevel="0" collapsed="false">
      <c r="A27" s="307" t="s">
        <v>870</v>
      </c>
      <c r="B27" s="2025" t="n">
        <v>3.16433629925549</v>
      </c>
      <c r="C27" s="2026" t="n">
        <v>2.7593964202525</v>
      </c>
      <c r="D27" s="2026" t="n">
        <v>3.2649226595992</v>
      </c>
      <c r="E27" s="2026" t="n">
        <v>3.38606821758869</v>
      </c>
      <c r="F27" s="2026" t="n">
        <v>3.75466601558158</v>
      </c>
      <c r="G27" s="2026" t="n">
        <v>4.02108392027989</v>
      </c>
      <c r="H27" s="2026" t="n">
        <v>4.0111289326674</v>
      </c>
      <c r="I27" s="2026" t="n">
        <v>3.15596163461976</v>
      </c>
      <c r="J27" s="2026" t="n">
        <v>3.09318174059747</v>
      </c>
      <c r="K27" s="2026" t="n">
        <v>3.52513093420366</v>
      </c>
      <c r="L27" s="2026" t="n">
        <v>3.74943064968047</v>
      </c>
      <c r="M27" s="2026" t="n">
        <v>3.88531542871695</v>
      </c>
      <c r="N27" s="2026" t="n">
        <v>3.93685102992477</v>
      </c>
      <c r="O27" s="2026" t="n">
        <v>3.02576142923503</v>
      </c>
      <c r="P27" s="2026" t="n">
        <v>3.37364238996642</v>
      </c>
      <c r="Q27" s="2026" t="n">
        <v>3.17804562968288</v>
      </c>
      <c r="R27" s="2026" t="n">
        <v>3.2178948027406</v>
      </c>
      <c r="S27" s="2026" t="n">
        <v>3.39248782581697</v>
      </c>
      <c r="T27" s="2026" t="n">
        <v>3.29390577710467</v>
      </c>
      <c r="U27" s="2026" t="n">
        <v>3.26209893082401</v>
      </c>
      <c r="V27" s="2026" t="n">
        <v>3.3933423306387</v>
      </c>
      <c r="W27" s="2026" t="n">
        <v>2.90278069009241</v>
      </c>
      <c r="X27" s="2026" t="n">
        <v>3.57801041023589</v>
      </c>
      <c r="Y27" s="2026" t="n">
        <v>3.79605457843215</v>
      </c>
      <c r="Z27" s="2026" t="n">
        <v>3.30153738198354</v>
      </c>
      <c r="AA27" s="2026" t="n">
        <v>3.1663235291246</v>
      </c>
      <c r="AB27" s="2026" t="n">
        <v>3.42922845018757</v>
      </c>
      <c r="AC27" s="2026" t="n">
        <v>3.35572096608362</v>
      </c>
      <c r="AD27" s="2026" t="n">
        <v>2.9778524222459</v>
      </c>
      <c r="AE27" s="2027" t="n">
        <v>3.42113421350544</v>
      </c>
      <c r="AF27" s="2028" t="n">
        <v>3.28152478033693</v>
      </c>
      <c r="AG27" s="2029"/>
      <c r="BK27" s="2024"/>
      <c r="BL27" s="2024"/>
      <c r="BM27" s="2024"/>
      <c r="BN27" s="2024"/>
      <c r="BO27" s="2024"/>
      <c r="BP27" s="2024"/>
      <c r="BQ27" s="2024"/>
      <c r="BR27" s="2024"/>
      <c r="BS27" s="2024"/>
      <c r="BT27" s="2024"/>
      <c r="BU27" s="2024"/>
      <c r="BV27" s="2024"/>
      <c r="BW27" s="2024"/>
      <c r="BX27" s="2024"/>
      <c r="BY27" s="2024"/>
      <c r="BZ27" s="2024"/>
      <c r="CA27" s="2024"/>
      <c r="CB27" s="2024"/>
      <c r="CC27" s="2024"/>
      <c r="CD27" s="2024"/>
      <c r="CE27" s="2024"/>
      <c r="CF27" s="2024"/>
      <c r="CG27" s="2024"/>
      <c r="CH27" s="2024"/>
      <c r="CI27" s="2024"/>
      <c r="CJ27" s="2024"/>
      <c r="CK27" s="2024"/>
      <c r="CL27" s="2024"/>
      <c r="CM27" s="2024"/>
    </row>
    <row r="28" s="2018" customFormat="true" ht="16.15" hidden="false" customHeight="true" outlineLevel="0" collapsed="false">
      <c r="A28" s="246" t="s">
        <v>871</v>
      </c>
      <c r="B28" s="498"/>
      <c r="C28" s="342"/>
      <c r="D28" s="342"/>
      <c r="E28" s="342"/>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2030"/>
      <c r="AF28" s="2031"/>
      <c r="AG28" s="2017"/>
      <c r="BK28" s="2024"/>
      <c r="BL28" s="2024"/>
      <c r="BM28" s="2024"/>
      <c r="BN28" s="2024"/>
      <c r="BO28" s="2024"/>
      <c r="BP28" s="2024"/>
      <c r="BQ28" s="2024"/>
      <c r="BR28" s="2024"/>
      <c r="BS28" s="2024"/>
      <c r="BT28" s="2024"/>
      <c r="BU28" s="2024"/>
      <c r="BV28" s="2024"/>
      <c r="BW28" s="2024"/>
      <c r="BX28" s="2024"/>
      <c r="BY28" s="2024"/>
      <c r="BZ28" s="2024"/>
      <c r="CA28" s="2024"/>
      <c r="CB28" s="2024"/>
      <c r="CC28" s="2024"/>
      <c r="CD28" s="2024"/>
      <c r="CE28" s="2024"/>
      <c r="CF28" s="2024"/>
      <c r="CG28" s="2024"/>
      <c r="CH28" s="2024"/>
      <c r="CI28" s="2024"/>
      <c r="CJ28" s="2024"/>
      <c r="CK28" s="2024"/>
      <c r="CL28" s="2024"/>
      <c r="CM28" s="2024"/>
    </row>
    <row r="29" s="2018" customFormat="true" ht="16.15" hidden="false" customHeight="true" outlineLevel="0" collapsed="false">
      <c r="A29" s="256" t="s">
        <v>868</v>
      </c>
      <c r="B29" s="2019" t="n">
        <v>72</v>
      </c>
      <c r="C29" s="2020" t="n">
        <v>102</v>
      </c>
      <c r="D29" s="2020" t="n">
        <v>281</v>
      </c>
      <c r="E29" s="2020" t="n">
        <v>612</v>
      </c>
      <c r="F29" s="2020" t="n">
        <v>927</v>
      </c>
      <c r="G29" s="2020" t="n">
        <v>1530</v>
      </c>
      <c r="H29" s="2020" t="n">
        <v>2073</v>
      </c>
      <c r="I29" s="2020" t="n">
        <v>3025</v>
      </c>
      <c r="J29" s="2020" t="n">
        <v>4579</v>
      </c>
      <c r="K29" s="2020" t="n">
        <v>5639</v>
      </c>
      <c r="L29" s="2020" t="n">
        <v>9703</v>
      </c>
      <c r="M29" s="2020" t="n">
        <v>10719</v>
      </c>
      <c r="N29" s="2020" t="n">
        <v>16102</v>
      </c>
      <c r="O29" s="2020" t="n">
        <v>19087</v>
      </c>
      <c r="P29" s="2020" t="n">
        <v>26019</v>
      </c>
      <c r="Q29" s="2020" t="n">
        <v>27774</v>
      </c>
      <c r="R29" s="2020" t="n">
        <v>31324</v>
      </c>
      <c r="S29" s="2020" t="n">
        <v>40507</v>
      </c>
      <c r="T29" s="2020" t="n">
        <v>41385</v>
      </c>
      <c r="U29" s="2020" t="n">
        <v>39420</v>
      </c>
      <c r="V29" s="2020" t="n">
        <v>38547</v>
      </c>
      <c r="W29" s="2020" t="n">
        <v>49857</v>
      </c>
      <c r="X29" s="2020" t="n">
        <v>51680</v>
      </c>
      <c r="Y29" s="2020" t="n">
        <v>52737</v>
      </c>
      <c r="Z29" s="2020" t="n">
        <v>58497</v>
      </c>
      <c r="AA29" s="2020" t="n">
        <v>80624</v>
      </c>
      <c r="AB29" s="2020" t="n">
        <v>79924</v>
      </c>
      <c r="AC29" s="2020" t="n">
        <v>105693</v>
      </c>
      <c r="AD29" s="2020" t="n">
        <v>109951</v>
      </c>
      <c r="AE29" s="2021" t="n">
        <v>125894</v>
      </c>
      <c r="AF29" s="2022" t="n">
        <v>132102</v>
      </c>
      <c r="AG29" s="2023"/>
      <c r="BK29" s="2024"/>
      <c r="BL29" s="2024"/>
      <c r="BM29" s="2024"/>
      <c r="BN29" s="2024"/>
      <c r="BO29" s="2024"/>
      <c r="BP29" s="2024"/>
      <c r="BQ29" s="2024"/>
      <c r="BR29" s="2024"/>
      <c r="BS29" s="2024"/>
      <c r="BT29" s="2024"/>
      <c r="BU29" s="2024"/>
      <c r="BV29" s="2024"/>
      <c r="BW29" s="2024"/>
      <c r="BX29" s="2024"/>
      <c r="BY29" s="2024"/>
      <c r="BZ29" s="2024"/>
      <c r="CA29" s="2024"/>
      <c r="CB29" s="2024"/>
      <c r="CC29" s="2024"/>
      <c r="CD29" s="2024"/>
      <c r="CE29" s="2024"/>
      <c r="CF29" s="2024"/>
      <c r="CG29" s="2024"/>
      <c r="CH29" s="2024"/>
      <c r="CI29" s="2024"/>
      <c r="CJ29" s="2024"/>
      <c r="CK29" s="2024"/>
      <c r="CL29" s="2024"/>
      <c r="CM29" s="2024"/>
    </row>
    <row r="30" s="2018" customFormat="true" ht="16.15" hidden="false" customHeight="true" outlineLevel="0" collapsed="false">
      <c r="A30" s="256" t="s">
        <v>869</v>
      </c>
      <c r="B30" s="2019" t="n">
        <v>55</v>
      </c>
      <c r="C30" s="2020" t="n">
        <v>106</v>
      </c>
      <c r="D30" s="2020" t="n">
        <v>174</v>
      </c>
      <c r="E30" s="2020" t="n">
        <v>326</v>
      </c>
      <c r="F30" s="2020" t="n">
        <v>618</v>
      </c>
      <c r="G30" s="2020" t="n">
        <v>1121</v>
      </c>
      <c r="H30" s="2020" t="n">
        <v>1549</v>
      </c>
      <c r="I30" s="2020" t="n">
        <v>2089</v>
      </c>
      <c r="J30" s="2020" t="n">
        <v>2877</v>
      </c>
      <c r="K30" s="2020" t="n">
        <v>4435</v>
      </c>
      <c r="L30" s="2020" t="n">
        <v>6097</v>
      </c>
      <c r="M30" s="2020" t="n">
        <v>8738</v>
      </c>
      <c r="N30" s="2020" t="n">
        <v>11976</v>
      </c>
      <c r="O30" s="2020" t="n">
        <v>14381</v>
      </c>
      <c r="P30" s="2020" t="n">
        <v>16419</v>
      </c>
      <c r="Q30" s="2020" t="n">
        <v>18248</v>
      </c>
      <c r="R30" s="2020" t="n">
        <v>20474</v>
      </c>
      <c r="S30" s="2020" t="n">
        <v>22116</v>
      </c>
      <c r="T30" s="2020" t="n">
        <v>22794</v>
      </c>
      <c r="U30" s="2020" t="n">
        <v>25732</v>
      </c>
      <c r="V30" s="2020" t="n">
        <v>26903</v>
      </c>
      <c r="W30" s="2020" t="n">
        <v>28712</v>
      </c>
      <c r="X30" s="2020" t="n">
        <v>30979</v>
      </c>
      <c r="Y30" s="2020" t="n">
        <v>33477</v>
      </c>
      <c r="Z30" s="2020" t="n">
        <v>38614</v>
      </c>
      <c r="AA30" s="2020" t="n">
        <v>44580</v>
      </c>
      <c r="AB30" s="2020" t="n">
        <v>49435</v>
      </c>
      <c r="AC30" s="2020" t="n">
        <v>55580</v>
      </c>
      <c r="AD30" s="2020" t="n">
        <v>58721</v>
      </c>
      <c r="AE30" s="2021" t="n">
        <v>60742</v>
      </c>
      <c r="AF30" s="2022" t="n">
        <v>62188</v>
      </c>
      <c r="AG30" s="2023"/>
      <c r="BK30" s="2024"/>
      <c r="BL30" s="2024"/>
      <c r="BM30" s="2024"/>
      <c r="BN30" s="2024"/>
      <c r="BO30" s="2024"/>
      <c r="BP30" s="2024"/>
      <c r="BQ30" s="2024"/>
      <c r="BR30" s="2024"/>
      <c r="BS30" s="2024"/>
      <c r="BT30" s="2024"/>
      <c r="BU30" s="2024"/>
      <c r="BV30" s="2024"/>
      <c r="BW30" s="2024"/>
      <c r="BX30" s="2024"/>
      <c r="BY30" s="2024"/>
      <c r="BZ30" s="2024"/>
      <c r="CA30" s="2024"/>
      <c r="CB30" s="2024"/>
      <c r="CC30" s="2024"/>
      <c r="CD30" s="2024"/>
      <c r="CE30" s="2024"/>
      <c r="CF30" s="2024"/>
      <c r="CG30" s="2024"/>
      <c r="CH30" s="2024"/>
      <c r="CI30" s="2024"/>
      <c r="CJ30" s="2024"/>
      <c r="CK30" s="2024"/>
      <c r="CL30" s="2024"/>
      <c r="CM30" s="2024"/>
    </row>
    <row r="31" s="2018" customFormat="true" ht="16.15" hidden="false" customHeight="true" outlineLevel="0" collapsed="false">
      <c r="A31" s="307" t="s">
        <v>870</v>
      </c>
      <c r="B31" s="2025" t="n">
        <v>0.0130742691120392</v>
      </c>
      <c r="C31" s="2026" t="n">
        <v>0.0189012447025556</v>
      </c>
      <c r="D31" s="2026" t="n">
        <v>0.0527357169251812</v>
      </c>
      <c r="E31" s="2026" t="n">
        <v>0.115911944801671</v>
      </c>
      <c r="F31" s="2026" t="n">
        <v>0.174640009856705</v>
      </c>
      <c r="G31" s="2026" t="n">
        <v>0.282472837375033</v>
      </c>
      <c r="H31" s="2026" t="n">
        <v>0.378697922185158</v>
      </c>
      <c r="I31" s="2026" t="n">
        <v>0.550025001136415</v>
      </c>
      <c r="J31" s="2026" t="n">
        <v>0.822704413928661</v>
      </c>
      <c r="K31" s="2026" t="n">
        <v>1.01176837878426</v>
      </c>
      <c r="L31" s="2026" t="n">
        <v>1.67406246980718</v>
      </c>
      <c r="M31" s="2026" t="n">
        <v>1.83199296531109</v>
      </c>
      <c r="N31" s="2026" t="n">
        <v>2.74135855750945</v>
      </c>
      <c r="O31" s="2026" t="n">
        <v>3.1520962995202</v>
      </c>
      <c r="P31" s="2026" t="n">
        <v>4.23132327522469</v>
      </c>
      <c r="Q31" s="2026" t="n">
        <v>4.49470614720503</v>
      </c>
      <c r="R31" s="2026" t="n">
        <v>5.03206713599155</v>
      </c>
      <c r="S31" s="2026" t="n">
        <v>6.49123780634709</v>
      </c>
      <c r="T31" s="2026" t="n">
        <v>6.66821359807645</v>
      </c>
      <c r="U31" s="2026" t="n">
        <v>6.75697230061913</v>
      </c>
      <c r="V31" s="2026" t="n">
        <v>6.24269397313654</v>
      </c>
      <c r="W31" s="2026" t="n">
        <v>8.18991210830952</v>
      </c>
      <c r="X31" s="2026" t="n">
        <v>8.49972778676125</v>
      </c>
      <c r="Y31" s="2026" t="n">
        <v>8.70477999403323</v>
      </c>
      <c r="Z31" s="2026" t="n">
        <v>9.86011294398792</v>
      </c>
      <c r="AA31" s="2026" t="n">
        <v>13.4521614697867</v>
      </c>
      <c r="AB31" s="2026" t="n">
        <v>13.3397086855247</v>
      </c>
      <c r="AC31" s="2026" t="n">
        <v>17.6017973234877</v>
      </c>
      <c r="AD31" s="2026" t="n">
        <v>18.5055022708619</v>
      </c>
      <c r="AE31" s="2027" t="n">
        <v>21.8286083155975</v>
      </c>
      <c r="AF31" s="2028" t="n">
        <v>23.6598617253612</v>
      </c>
      <c r="AG31" s="2029"/>
      <c r="BK31" s="2024"/>
      <c r="BL31" s="2024"/>
      <c r="BM31" s="2024"/>
      <c r="BN31" s="2024"/>
      <c r="BO31" s="2024"/>
      <c r="BP31" s="2024"/>
      <c r="BQ31" s="2024"/>
      <c r="BR31" s="2024"/>
      <c r="BS31" s="2024"/>
      <c r="BT31" s="2024"/>
      <c r="BU31" s="2024"/>
      <c r="BV31" s="2024"/>
      <c r="BW31" s="2024"/>
      <c r="BX31" s="2024"/>
      <c r="BY31" s="2024"/>
      <c r="BZ31" s="2024"/>
      <c r="CA31" s="2024"/>
      <c r="CB31" s="2024"/>
      <c r="CC31" s="2024"/>
      <c r="CD31" s="2024"/>
      <c r="CE31" s="2024"/>
      <c r="CF31" s="2024"/>
      <c r="CG31" s="2024"/>
      <c r="CH31" s="2024"/>
      <c r="CI31" s="2024"/>
      <c r="CJ31" s="2024"/>
      <c r="CK31" s="2024"/>
      <c r="CL31" s="2024"/>
      <c r="CM31" s="2024"/>
    </row>
    <row r="32" s="2018" customFormat="true" ht="16.15" hidden="false" customHeight="true" outlineLevel="0" collapsed="false">
      <c r="A32" s="246" t="s">
        <v>872</v>
      </c>
      <c r="B32" s="498"/>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2"/>
      <c r="AD32" s="342"/>
      <c r="AE32" s="2030"/>
      <c r="AF32" s="2031"/>
      <c r="AG32" s="2017"/>
      <c r="BK32" s="2024"/>
      <c r="BL32" s="2024"/>
      <c r="BM32" s="2024"/>
      <c r="BN32" s="2024"/>
      <c r="BO32" s="2024"/>
      <c r="BP32" s="2024"/>
      <c r="BQ32" s="2024"/>
      <c r="BR32" s="2024"/>
      <c r="BS32" s="2024"/>
      <c r="BT32" s="2024"/>
      <c r="BU32" s="2024"/>
      <c r="BV32" s="2024"/>
      <c r="BW32" s="2024"/>
      <c r="BX32" s="2024"/>
      <c r="BY32" s="2024"/>
      <c r="BZ32" s="2024"/>
      <c r="CA32" s="2024"/>
      <c r="CB32" s="2024"/>
      <c r="CC32" s="2024"/>
      <c r="CD32" s="2024"/>
      <c r="CE32" s="2024"/>
      <c r="CF32" s="2024"/>
      <c r="CG32" s="2024"/>
      <c r="CH32" s="2024"/>
      <c r="CI32" s="2024"/>
      <c r="CJ32" s="2024"/>
      <c r="CK32" s="2024"/>
      <c r="CL32" s="2024"/>
      <c r="CM32" s="2024"/>
    </row>
    <row r="33" s="2018" customFormat="true" ht="16.15" hidden="false" customHeight="true" outlineLevel="0" collapsed="false">
      <c r="A33" s="256" t="s">
        <v>868</v>
      </c>
      <c r="B33" s="2019" t="n">
        <v>222</v>
      </c>
      <c r="C33" s="2020" t="n">
        <v>260</v>
      </c>
      <c r="D33" s="2020" t="n">
        <v>296</v>
      </c>
      <c r="E33" s="2020" t="n">
        <v>432</v>
      </c>
      <c r="F33" s="2020" t="n">
        <v>569</v>
      </c>
      <c r="G33" s="2020" t="n">
        <v>662</v>
      </c>
      <c r="H33" s="2020" t="n">
        <v>755</v>
      </c>
      <c r="I33" s="2020" t="n">
        <v>876</v>
      </c>
      <c r="J33" s="2020" t="n">
        <v>1638</v>
      </c>
      <c r="K33" s="2020" t="n">
        <v>1845</v>
      </c>
      <c r="L33" s="2020" t="n">
        <v>2887</v>
      </c>
      <c r="M33" s="2020" t="n">
        <v>3355</v>
      </c>
      <c r="N33" s="2020" t="n">
        <v>4099</v>
      </c>
      <c r="O33" s="2020" t="n">
        <v>6710</v>
      </c>
      <c r="P33" s="2020" t="n">
        <v>8383</v>
      </c>
      <c r="Q33" s="2020" t="n">
        <v>11454</v>
      </c>
      <c r="R33" s="2020" t="n">
        <v>15033</v>
      </c>
      <c r="S33" s="2020" t="n">
        <v>20095</v>
      </c>
      <c r="T33" s="2020" t="n">
        <v>23343</v>
      </c>
      <c r="U33" s="2020" t="n">
        <v>26563</v>
      </c>
      <c r="V33" s="2020" t="n">
        <v>29178</v>
      </c>
      <c r="W33" s="2020" t="n">
        <v>32136</v>
      </c>
      <c r="X33" s="2020" t="n">
        <v>38252</v>
      </c>
      <c r="Y33" s="2020" t="n">
        <v>40098</v>
      </c>
      <c r="Z33" s="2020" t="n">
        <v>42218</v>
      </c>
      <c r="AA33" s="2020" t="n">
        <v>44558</v>
      </c>
      <c r="AB33" s="2020" t="n">
        <v>44998</v>
      </c>
      <c r="AC33" s="2020" t="n">
        <v>44961</v>
      </c>
      <c r="AD33" s="2020" t="n">
        <v>44631</v>
      </c>
      <c r="AE33" s="2021" t="n">
        <v>44320</v>
      </c>
      <c r="AF33" s="2022" t="n">
        <v>45032</v>
      </c>
      <c r="AG33" s="2023"/>
      <c r="BK33" s="2024"/>
      <c r="BL33" s="2024"/>
      <c r="BM33" s="2024"/>
      <c r="BN33" s="2024"/>
      <c r="BO33" s="2024"/>
      <c r="BP33" s="2024"/>
      <c r="BQ33" s="2024"/>
      <c r="BR33" s="2024"/>
      <c r="BS33" s="2024"/>
      <c r="BT33" s="2024"/>
      <c r="BU33" s="2024"/>
      <c r="BV33" s="2024"/>
      <c r="BW33" s="2024"/>
      <c r="BX33" s="2024"/>
      <c r="BY33" s="2024"/>
      <c r="BZ33" s="2024"/>
      <c r="CA33" s="2024"/>
      <c r="CB33" s="2024"/>
      <c r="CC33" s="2024"/>
      <c r="CD33" s="2024"/>
      <c r="CE33" s="2024"/>
      <c r="CF33" s="2024"/>
      <c r="CG33" s="2024"/>
      <c r="CH33" s="2024"/>
      <c r="CI33" s="2024"/>
      <c r="CJ33" s="2024"/>
      <c r="CK33" s="2024"/>
      <c r="CL33" s="2024"/>
      <c r="CM33" s="2024"/>
    </row>
    <row r="34" s="2018" customFormat="true" ht="16.15" hidden="false" customHeight="true" outlineLevel="0" collapsed="false">
      <c r="A34" s="256" t="s">
        <v>869</v>
      </c>
      <c r="B34" s="2019" t="n">
        <v>129</v>
      </c>
      <c r="C34" s="2020" t="n">
        <v>135</v>
      </c>
      <c r="D34" s="2020" t="n">
        <v>139</v>
      </c>
      <c r="E34" s="2020" t="n">
        <v>174</v>
      </c>
      <c r="F34" s="2020" t="n">
        <v>208</v>
      </c>
      <c r="G34" s="2020" t="n">
        <v>227</v>
      </c>
      <c r="H34" s="2020" t="n">
        <v>261</v>
      </c>
      <c r="I34" s="2020" t="n">
        <v>301</v>
      </c>
      <c r="J34" s="2020" t="n">
        <v>461</v>
      </c>
      <c r="K34" s="2020" t="n">
        <v>548</v>
      </c>
      <c r="L34" s="2020" t="n">
        <v>703</v>
      </c>
      <c r="M34" s="2020" t="n">
        <v>827</v>
      </c>
      <c r="N34" s="2020" t="n">
        <v>1030</v>
      </c>
      <c r="O34" s="2020" t="n">
        <v>1428</v>
      </c>
      <c r="P34" s="2020" t="n">
        <v>1687</v>
      </c>
      <c r="Q34" s="2020" t="n">
        <v>2352</v>
      </c>
      <c r="R34" s="2020" t="n">
        <v>3010</v>
      </c>
      <c r="S34" s="2020" t="n">
        <v>3392</v>
      </c>
      <c r="T34" s="2020" t="n">
        <v>3687</v>
      </c>
      <c r="U34" s="2020" t="n">
        <v>4873</v>
      </c>
      <c r="V34" s="2020" t="n">
        <v>5460</v>
      </c>
      <c r="W34" s="2020" t="n">
        <v>6419</v>
      </c>
      <c r="X34" s="2020" t="n">
        <v>6753</v>
      </c>
      <c r="Y34" s="2020" t="n">
        <v>7036</v>
      </c>
      <c r="Z34" s="2020" t="n">
        <v>7260</v>
      </c>
      <c r="AA34" s="2020" t="n">
        <v>7467</v>
      </c>
      <c r="AB34" s="2020" t="n">
        <v>7681</v>
      </c>
      <c r="AC34" s="2020" t="n">
        <v>7978</v>
      </c>
      <c r="AD34" s="2020" t="n">
        <v>8599</v>
      </c>
      <c r="AE34" s="2021" t="n">
        <v>8910</v>
      </c>
      <c r="AF34" s="2022" t="n">
        <v>9293</v>
      </c>
      <c r="AG34" s="2023"/>
      <c r="BK34" s="2024"/>
      <c r="BL34" s="2024"/>
      <c r="BM34" s="2024"/>
      <c r="BN34" s="2024"/>
      <c r="BO34" s="2024"/>
      <c r="BP34" s="2024"/>
      <c r="BQ34" s="2024"/>
      <c r="BR34" s="2024"/>
      <c r="BS34" s="2024"/>
      <c r="BT34" s="2024"/>
      <c r="BU34" s="2024"/>
      <c r="BV34" s="2024"/>
      <c r="BW34" s="2024"/>
      <c r="BX34" s="2024"/>
      <c r="BY34" s="2024"/>
      <c r="BZ34" s="2024"/>
      <c r="CA34" s="2024"/>
      <c r="CB34" s="2024"/>
      <c r="CC34" s="2024"/>
      <c r="CD34" s="2024"/>
      <c r="CE34" s="2024"/>
      <c r="CF34" s="2024"/>
      <c r="CG34" s="2024"/>
      <c r="CH34" s="2024"/>
      <c r="CI34" s="2024"/>
      <c r="CJ34" s="2024"/>
      <c r="CK34" s="2024"/>
      <c r="CL34" s="2024"/>
      <c r="CM34" s="2024"/>
    </row>
    <row r="35" s="2018" customFormat="true" ht="16.15" hidden="false" customHeight="true" outlineLevel="0" collapsed="false">
      <c r="A35" s="307" t="s">
        <v>870</v>
      </c>
      <c r="B35" s="2032" t="n">
        <v>0.040312329762121</v>
      </c>
      <c r="C35" s="2033" t="n">
        <v>0.0481796433594553</v>
      </c>
      <c r="D35" s="2033" t="n">
        <v>0.0555507907823972</v>
      </c>
      <c r="E35" s="2033" t="n">
        <v>0.0818201963305915</v>
      </c>
      <c r="F35" s="2033" t="n">
        <v>0.107195432155841</v>
      </c>
      <c r="G35" s="2033" t="n">
        <v>0.122220273426322</v>
      </c>
      <c r="H35" s="2033" t="n">
        <v>0.137924231186587</v>
      </c>
      <c r="I35" s="2033" t="n">
        <v>0.15927996727124</v>
      </c>
      <c r="J35" s="2033" t="n">
        <v>0.294297844510842</v>
      </c>
      <c r="K35" s="2033" t="n">
        <v>0.331036116129981</v>
      </c>
      <c r="L35" s="2033" t="n">
        <v>0.498095264385585</v>
      </c>
      <c r="M35" s="2033" t="n">
        <v>0.573405765334331</v>
      </c>
      <c r="N35" s="2033" t="n">
        <v>0.697852982687322</v>
      </c>
      <c r="O35" s="2033" t="n">
        <v>1.10811369884112</v>
      </c>
      <c r="P35" s="2033" t="n">
        <v>1.3632800267577</v>
      </c>
      <c r="Q35" s="2033" t="n">
        <v>1.85361720350279</v>
      </c>
      <c r="R35" s="2033" t="n">
        <v>2.41498739801305</v>
      </c>
      <c r="S35" s="2033" t="n">
        <v>3.2202193131692</v>
      </c>
      <c r="T35" s="2033" t="n">
        <v>3.76117216430829</v>
      </c>
      <c r="U35" s="2033" t="n">
        <v>4.55315715934414</v>
      </c>
      <c r="V35" s="2033" t="n">
        <v>4.72538264321939</v>
      </c>
      <c r="W35" s="2033" t="n">
        <v>5.27891801577782</v>
      </c>
      <c r="X35" s="2033" t="n">
        <v>6.29124588427228</v>
      </c>
      <c r="Y35" s="2033" t="n">
        <v>6.61858407191809</v>
      </c>
      <c r="Z35" s="2033" t="n">
        <v>7.11616404720382</v>
      </c>
      <c r="AA35" s="2033" t="n">
        <v>7.43452831378689</v>
      </c>
      <c r="AB35" s="2033" t="n">
        <v>7.510387511026</v>
      </c>
      <c r="AC35" s="2033" t="n">
        <v>7.48767098541369</v>
      </c>
      <c r="AD35" s="2033" t="n">
        <v>7.51170132014111</v>
      </c>
      <c r="AE35" s="2034" t="n">
        <v>7.68459116834225</v>
      </c>
      <c r="AF35" s="2035" t="n">
        <v>8.06536534811333</v>
      </c>
      <c r="AG35" s="2036"/>
      <c r="BK35" s="2024"/>
      <c r="BL35" s="2024"/>
      <c r="BM35" s="2024"/>
      <c r="BN35" s="2024"/>
      <c r="BO35" s="2024"/>
      <c r="BP35" s="2024"/>
      <c r="BQ35" s="2024"/>
      <c r="BR35" s="2024"/>
      <c r="BS35" s="2024"/>
      <c r="BT35" s="2024"/>
      <c r="BU35" s="2024"/>
      <c r="BV35" s="2024"/>
      <c r="BW35" s="2024"/>
      <c r="BX35" s="2024"/>
      <c r="BY35" s="2024"/>
      <c r="BZ35" s="2024"/>
      <c r="CA35" s="2024"/>
      <c r="CB35" s="2024"/>
      <c r="CC35" s="2024"/>
      <c r="CD35" s="2024"/>
      <c r="CE35" s="2024"/>
      <c r="CF35" s="2024"/>
      <c r="CG35" s="2024"/>
      <c r="CH35" s="2024"/>
      <c r="CI35" s="2024"/>
      <c r="CJ35" s="2024"/>
      <c r="CK35" s="2024"/>
      <c r="CL35" s="2024"/>
      <c r="CM35" s="2024"/>
    </row>
    <row r="36" s="2018" customFormat="true" ht="16.15" hidden="false" customHeight="true" outlineLevel="0" collapsed="false">
      <c r="A36" s="246" t="s">
        <v>873</v>
      </c>
      <c r="B36" s="498"/>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c r="AA36" s="342"/>
      <c r="AB36" s="342"/>
      <c r="AC36" s="342"/>
      <c r="AD36" s="342"/>
      <c r="AE36" s="2030"/>
      <c r="AF36" s="2031"/>
      <c r="AG36" s="2017"/>
      <c r="BK36" s="2024"/>
      <c r="BL36" s="2024"/>
      <c r="BM36" s="2024"/>
      <c r="BN36" s="2024"/>
      <c r="BO36" s="2024"/>
      <c r="BP36" s="2024"/>
      <c r="BQ36" s="2024"/>
      <c r="BR36" s="2024"/>
      <c r="BS36" s="2024"/>
      <c r="BT36" s="2024"/>
      <c r="BU36" s="2024"/>
      <c r="BV36" s="2024"/>
      <c r="BW36" s="2024"/>
      <c r="BX36" s="2024"/>
      <c r="BY36" s="2024"/>
      <c r="BZ36" s="2024"/>
      <c r="CA36" s="2024"/>
      <c r="CB36" s="2024"/>
      <c r="CC36" s="2024"/>
      <c r="CD36" s="2024"/>
      <c r="CE36" s="2024"/>
      <c r="CF36" s="2024"/>
      <c r="CG36" s="2024"/>
      <c r="CH36" s="2024"/>
      <c r="CI36" s="2024"/>
      <c r="CJ36" s="2024"/>
      <c r="CK36" s="2024"/>
      <c r="CL36" s="2024"/>
      <c r="CM36" s="2024"/>
    </row>
    <row r="37" s="2018" customFormat="true" ht="16.15" hidden="false" customHeight="true" outlineLevel="0" collapsed="false">
      <c r="A37" s="299" t="s">
        <v>868</v>
      </c>
      <c r="B37" s="2019" t="n">
        <v>1213</v>
      </c>
      <c r="C37" s="2020" t="n">
        <v>1211</v>
      </c>
      <c r="D37" s="2020" t="n">
        <v>1262</v>
      </c>
      <c r="E37" s="2020" t="n">
        <v>1203</v>
      </c>
      <c r="F37" s="2020" t="n">
        <v>1306</v>
      </c>
      <c r="G37" s="2020" t="n">
        <v>1348</v>
      </c>
      <c r="H37" s="2020" t="n">
        <v>1343</v>
      </c>
      <c r="I37" s="2020" t="n">
        <v>1397</v>
      </c>
      <c r="J37" s="2020" t="n">
        <v>1618</v>
      </c>
      <c r="K37" s="2020" t="n">
        <v>1740</v>
      </c>
      <c r="L37" s="2020" t="n">
        <v>1844</v>
      </c>
      <c r="M37" s="2020" t="n">
        <v>1859</v>
      </c>
      <c r="N37" s="2020" t="n">
        <v>1949</v>
      </c>
      <c r="O37" s="2020" t="n">
        <v>2238</v>
      </c>
      <c r="P37" s="2020" t="n">
        <v>2253</v>
      </c>
      <c r="Q37" s="2020" t="n">
        <v>3252</v>
      </c>
      <c r="R37" s="2020" t="n">
        <v>3901</v>
      </c>
      <c r="S37" s="2020" t="n">
        <v>4521</v>
      </c>
      <c r="T37" s="2020" t="n">
        <v>4671</v>
      </c>
      <c r="U37" s="2020" t="n">
        <v>4323</v>
      </c>
      <c r="V37" s="2020" t="n">
        <v>4746</v>
      </c>
      <c r="W37" s="2020" t="n">
        <v>4755</v>
      </c>
      <c r="X37" s="2020" t="n">
        <v>4951</v>
      </c>
      <c r="Y37" s="2020" t="n">
        <v>5415</v>
      </c>
      <c r="Z37" s="2020" t="n">
        <v>6069</v>
      </c>
      <c r="AA37" s="2020" t="n">
        <v>5768</v>
      </c>
      <c r="AB37" s="2020" t="n">
        <v>5930</v>
      </c>
      <c r="AC37" s="2020" t="n">
        <v>5956</v>
      </c>
      <c r="AD37" s="2020" t="n">
        <v>6163</v>
      </c>
      <c r="AE37" s="2021" t="n">
        <v>5806</v>
      </c>
      <c r="AF37" s="2022" t="n">
        <v>5829</v>
      </c>
      <c r="AG37" s="2023"/>
      <c r="BK37" s="2024"/>
      <c r="BL37" s="2024"/>
      <c r="BM37" s="2024"/>
      <c r="BN37" s="2024"/>
      <c r="BO37" s="2024"/>
      <c r="BP37" s="2024"/>
      <c r="BQ37" s="2024"/>
      <c r="BR37" s="2024"/>
      <c r="BS37" s="2024"/>
      <c r="BT37" s="2024"/>
      <c r="BU37" s="2024"/>
      <c r="BV37" s="2024"/>
      <c r="BW37" s="2024"/>
      <c r="BX37" s="2024"/>
      <c r="BY37" s="2024"/>
      <c r="BZ37" s="2024"/>
      <c r="CA37" s="2024"/>
      <c r="CB37" s="2024"/>
      <c r="CC37" s="2024"/>
      <c r="CD37" s="2024"/>
      <c r="CE37" s="2024"/>
      <c r="CF37" s="2024"/>
      <c r="CG37" s="2024"/>
      <c r="CH37" s="2024"/>
      <c r="CI37" s="2024"/>
      <c r="CJ37" s="2024"/>
      <c r="CK37" s="2024"/>
      <c r="CL37" s="2024"/>
      <c r="CM37" s="2024"/>
    </row>
    <row r="38" s="2018" customFormat="true" ht="16.15" hidden="false" customHeight="true" outlineLevel="0" collapsed="false">
      <c r="A38" s="299" t="s">
        <v>869</v>
      </c>
      <c r="B38" s="2020" t="n">
        <v>275</v>
      </c>
      <c r="C38" s="2020" t="n">
        <v>275</v>
      </c>
      <c r="D38" s="2020" t="n">
        <v>275</v>
      </c>
      <c r="E38" s="2020" t="n">
        <v>282</v>
      </c>
      <c r="F38" s="2020" t="n">
        <v>250</v>
      </c>
      <c r="G38" s="2020" t="n">
        <v>255</v>
      </c>
      <c r="H38" s="2020" t="n">
        <v>276</v>
      </c>
      <c r="I38" s="2020" t="n">
        <v>264</v>
      </c>
      <c r="J38" s="2020" t="n">
        <v>270</v>
      </c>
      <c r="K38" s="2020" t="n">
        <v>278</v>
      </c>
      <c r="L38" s="2020" t="n">
        <v>293</v>
      </c>
      <c r="M38" s="2020" t="n">
        <v>293</v>
      </c>
      <c r="N38" s="2020" t="n">
        <v>293</v>
      </c>
      <c r="O38" s="2020" t="n">
        <v>451</v>
      </c>
      <c r="P38" s="2020" t="n">
        <v>472</v>
      </c>
      <c r="Q38" s="2020" t="n">
        <v>587</v>
      </c>
      <c r="R38" s="2020" t="n">
        <v>637</v>
      </c>
      <c r="S38" s="2020" t="n">
        <v>614</v>
      </c>
      <c r="T38" s="2020" t="n">
        <v>684</v>
      </c>
      <c r="U38" s="2020" t="n">
        <v>720</v>
      </c>
      <c r="V38" s="2020" t="n">
        <v>762</v>
      </c>
      <c r="W38" s="2020" t="n">
        <v>743</v>
      </c>
      <c r="X38" s="2020" t="n">
        <v>714</v>
      </c>
      <c r="Y38" s="2020" t="n">
        <v>930</v>
      </c>
      <c r="Z38" s="2020" t="n">
        <v>944</v>
      </c>
      <c r="AA38" s="2020" t="n">
        <v>962</v>
      </c>
      <c r="AB38" s="2020" t="n">
        <v>978</v>
      </c>
      <c r="AC38" s="2020" t="n">
        <v>1004</v>
      </c>
      <c r="AD38" s="2020" t="n">
        <v>1063</v>
      </c>
      <c r="AE38" s="2021" t="n">
        <v>1084</v>
      </c>
      <c r="AF38" s="2022" t="n">
        <v>1051</v>
      </c>
      <c r="AG38" s="2023"/>
      <c r="BK38" s="2024"/>
      <c r="BL38" s="2024"/>
      <c r="BM38" s="2024"/>
      <c r="BN38" s="2024"/>
      <c r="BO38" s="2024"/>
      <c r="BP38" s="2024"/>
      <c r="BQ38" s="2024"/>
      <c r="BR38" s="2024"/>
      <c r="BS38" s="2024"/>
      <c r="BT38" s="2024"/>
      <c r="BU38" s="2024"/>
      <c r="BV38" s="2024"/>
      <c r="BW38" s="2024"/>
      <c r="BX38" s="2024"/>
      <c r="BY38" s="2024"/>
      <c r="BZ38" s="2024"/>
      <c r="CA38" s="2024"/>
      <c r="CB38" s="2024"/>
      <c r="CC38" s="2024"/>
      <c r="CD38" s="2024"/>
      <c r="CE38" s="2024"/>
      <c r="CF38" s="2024"/>
      <c r="CG38" s="2024"/>
      <c r="CH38" s="2024"/>
      <c r="CI38" s="2024"/>
      <c r="CJ38" s="2024"/>
      <c r="CK38" s="2024"/>
      <c r="CL38" s="2024"/>
      <c r="CM38" s="2024"/>
    </row>
    <row r="39" s="2018" customFormat="true" ht="16.15" hidden="false" customHeight="true" outlineLevel="0" collapsed="false">
      <c r="A39" s="307" t="s">
        <v>870</v>
      </c>
      <c r="B39" s="2032" t="n">
        <v>0.220265117123661</v>
      </c>
      <c r="C39" s="2033" t="n">
        <v>0.224405954262694</v>
      </c>
      <c r="D39" s="2033" t="n">
        <v>0.236841547187112</v>
      </c>
      <c r="E39" s="2033" t="n">
        <v>0.227846518948383</v>
      </c>
      <c r="F39" s="2033" t="n">
        <v>0.246040833735552</v>
      </c>
      <c r="G39" s="2033" t="n">
        <v>0.248871493321271</v>
      </c>
      <c r="H39" s="2033" t="n">
        <v>0.245340718521306</v>
      </c>
      <c r="I39" s="2033" t="n">
        <v>0.254011545979363</v>
      </c>
      <c r="J39" s="2033" t="n">
        <v>0.290704464235984</v>
      </c>
      <c r="K39" s="2033" t="n">
        <v>0.312196662366487</v>
      </c>
      <c r="L39" s="2033" t="n">
        <v>0.318146057335302</v>
      </c>
      <c r="M39" s="2033" t="n">
        <v>0.317723194562302</v>
      </c>
      <c r="N39" s="2033" t="n">
        <v>0.331816409674943</v>
      </c>
      <c r="O39" s="2033" t="n">
        <v>0.369591424442092</v>
      </c>
      <c r="P39" s="2033" t="n">
        <v>0.36639268761602</v>
      </c>
      <c r="Q39" s="2033" t="n">
        <v>0.526275811575961</v>
      </c>
      <c r="R39" s="2033" t="n">
        <v>0.626679028779946</v>
      </c>
      <c r="S39" s="2033" t="n">
        <v>0.724489251795867</v>
      </c>
      <c r="T39" s="2033" t="n">
        <v>0.752621136078654</v>
      </c>
      <c r="U39" s="2033" t="n">
        <v>0.741004344382965</v>
      </c>
      <c r="V39" s="2033" t="n">
        <v>0.768615601642307</v>
      </c>
      <c r="W39" s="2033" t="n">
        <v>0.781094571976087</v>
      </c>
      <c r="X39" s="2033" t="n">
        <v>0.814283132203075</v>
      </c>
      <c r="Y39" s="2033" t="n">
        <v>0.893801006270549</v>
      </c>
      <c r="Z39" s="2033" t="n">
        <v>1.02297597239282</v>
      </c>
      <c r="AA39" s="2033" t="n">
        <v>0.962394167465389</v>
      </c>
      <c r="AB39" s="2033" t="n">
        <v>0.989746165171434</v>
      </c>
      <c r="AC39" s="2033" t="n">
        <v>0.991894494987298</v>
      </c>
      <c r="AD39" s="2033" t="n">
        <v>1.03727488149559</v>
      </c>
      <c r="AE39" s="2034" t="n">
        <v>1.00669531415603</v>
      </c>
      <c r="AF39" s="2035" t="n">
        <v>1.04399126430433</v>
      </c>
      <c r="AG39" s="2036"/>
      <c r="BK39" s="2024"/>
      <c r="BL39" s="2024"/>
      <c r="BM39" s="2024"/>
      <c r="BN39" s="2024"/>
      <c r="BO39" s="2024"/>
      <c r="BP39" s="2024"/>
      <c r="BQ39" s="2024"/>
      <c r="BR39" s="2024"/>
      <c r="BS39" s="2024"/>
      <c r="BT39" s="2024"/>
      <c r="BU39" s="2024"/>
      <c r="BV39" s="2024"/>
      <c r="BW39" s="2024"/>
      <c r="BX39" s="2024"/>
      <c r="BY39" s="2024"/>
      <c r="BZ39" s="2024"/>
      <c r="CA39" s="2024"/>
      <c r="CB39" s="2024"/>
      <c r="CC39" s="2024"/>
      <c r="CD39" s="2024"/>
      <c r="CE39" s="2024"/>
      <c r="CF39" s="2024"/>
      <c r="CG39" s="2024"/>
      <c r="CH39" s="2024"/>
      <c r="CI39" s="2024"/>
      <c r="CJ39" s="2024"/>
      <c r="CK39" s="2024"/>
      <c r="CL39" s="2024"/>
      <c r="CM39" s="2024"/>
    </row>
    <row r="40" s="2018" customFormat="true" ht="16.15" hidden="false" customHeight="true" outlineLevel="0" collapsed="false">
      <c r="A40" s="246" t="s">
        <v>874</v>
      </c>
      <c r="B40" s="498"/>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2030"/>
      <c r="AF40" s="2031"/>
      <c r="AG40" s="2017"/>
      <c r="BK40" s="2024"/>
      <c r="BL40" s="2024"/>
      <c r="BM40" s="2024"/>
      <c r="BN40" s="2024"/>
      <c r="BO40" s="2024"/>
      <c r="BP40" s="2024"/>
      <c r="BQ40" s="2024"/>
      <c r="BR40" s="2024"/>
      <c r="BS40" s="2024"/>
      <c r="BT40" s="2024"/>
      <c r="BU40" s="2024"/>
      <c r="BV40" s="2024"/>
      <c r="BW40" s="2024"/>
      <c r="BX40" s="2024"/>
      <c r="BY40" s="2024"/>
      <c r="BZ40" s="2024"/>
      <c r="CA40" s="2024"/>
      <c r="CB40" s="2024"/>
      <c r="CC40" s="2024"/>
      <c r="CD40" s="2024"/>
      <c r="CE40" s="2024"/>
      <c r="CF40" s="2024"/>
      <c r="CG40" s="2024"/>
      <c r="CH40" s="2024"/>
      <c r="CI40" s="2024"/>
      <c r="CJ40" s="2024"/>
      <c r="CK40" s="2024"/>
      <c r="CL40" s="2024"/>
      <c r="CM40" s="2024"/>
    </row>
    <row r="41" s="2018" customFormat="true" ht="16.15" hidden="false" customHeight="true" outlineLevel="0" collapsed="false">
      <c r="A41" s="256" t="s">
        <v>868</v>
      </c>
      <c r="B41" s="2019" t="n">
        <v>1</v>
      </c>
      <c r="C41" s="2020" t="n">
        <v>1</v>
      </c>
      <c r="D41" s="2020" t="n">
        <v>4</v>
      </c>
      <c r="E41" s="2020" t="n">
        <v>3</v>
      </c>
      <c r="F41" s="2020" t="n">
        <v>7</v>
      </c>
      <c r="G41" s="2020" t="n">
        <v>7</v>
      </c>
      <c r="H41" s="2020" t="n">
        <v>12</v>
      </c>
      <c r="I41" s="2020" t="n">
        <v>18</v>
      </c>
      <c r="J41" s="2020" t="n">
        <v>36</v>
      </c>
      <c r="K41" s="2020" t="n">
        <v>31</v>
      </c>
      <c r="L41" s="2020" t="n">
        <v>61</v>
      </c>
      <c r="M41" s="2020" t="n">
        <v>78</v>
      </c>
      <c r="N41" s="2020" t="n">
        <v>166</v>
      </c>
      <c r="O41" s="2020" t="n">
        <v>320</v>
      </c>
      <c r="P41" s="2020" t="n">
        <v>568</v>
      </c>
      <c r="Q41" s="2020" t="n">
        <v>1308</v>
      </c>
      <c r="R41" s="2020" t="n">
        <v>2265</v>
      </c>
      <c r="S41" s="2020" t="n">
        <v>3137</v>
      </c>
      <c r="T41" s="2020" t="n">
        <v>4508</v>
      </c>
      <c r="U41" s="2020" t="n">
        <v>6715</v>
      </c>
      <c r="V41" s="2020" t="n">
        <v>11963</v>
      </c>
      <c r="W41" s="2020" t="n">
        <v>19991</v>
      </c>
      <c r="X41" s="2020" t="n">
        <v>26744</v>
      </c>
      <c r="Y41" s="2020" t="n">
        <v>30621</v>
      </c>
      <c r="Z41" s="2020" t="n">
        <v>34558</v>
      </c>
      <c r="AA41" s="2020" t="n">
        <v>37171</v>
      </c>
      <c r="AB41" s="2020" t="n">
        <v>36670</v>
      </c>
      <c r="AC41" s="2020" t="n">
        <v>37893</v>
      </c>
      <c r="AD41" s="2020" t="n">
        <v>43459</v>
      </c>
      <c r="AE41" s="2021" t="n">
        <v>44383</v>
      </c>
      <c r="AF41" s="2022" t="n">
        <v>48641</v>
      </c>
      <c r="AG41" s="2023"/>
      <c r="BK41" s="2024"/>
      <c r="BL41" s="2024"/>
      <c r="BM41" s="2024"/>
      <c r="BN41" s="2024"/>
      <c r="BO41" s="2024"/>
      <c r="BP41" s="2024"/>
      <c r="BQ41" s="2024"/>
      <c r="BR41" s="2024"/>
      <c r="BS41" s="2024"/>
      <c r="BT41" s="2024"/>
      <c r="BU41" s="2024"/>
      <c r="BV41" s="2024"/>
      <c r="BW41" s="2024"/>
      <c r="BX41" s="2024"/>
      <c r="BY41" s="2024"/>
      <c r="BZ41" s="2024"/>
      <c r="CA41" s="2024"/>
      <c r="CB41" s="2024"/>
      <c r="CC41" s="2024"/>
      <c r="CD41" s="2024"/>
      <c r="CE41" s="2024"/>
      <c r="CF41" s="2024"/>
      <c r="CG41" s="2024"/>
      <c r="CH41" s="2024"/>
      <c r="CI41" s="2024"/>
      <c r="CJ41" s="2024"/>
      <c r="CK41" s="2024"/>
      <c r="CL41" s="2024"/>
      <c r="CM41" s="2024"/>
    </row>
    <row r="42" s="2018" customFormat="true" ht="16.15" hidden="false" customHeight="true" outlineLevel="0" collapsed="false">
      <c r="A42" s="299" t="s">
        <v>875</v>
      </c>
      <c r="B42" s="2019" t="n">
        <v>2</v>
      </c>
      <c r="C42" s="2020" t="n">
        <v>2</v>
      </c>
      <c r="D42" s="2020" t="n">
        <v>6</v>
      </c>
      <c r="E42" s="2020" t="n">
        <v>9</v>
      </c>
      <c r="F42" s="2020" t="n">
        <v>12</v>
      </c>
      <c r="G42" s="2020" t="n">
        <v>18</v>
      </c>
      <c r="H42" s="2020" t="n">
        <v>28</v>
      </c>
      <c r="I42" s="2020" t="n">
        <v>42</v>
      </c>
      <c r="J42" s="2020" t="n">
        <v>54</v>
      </c>
      <c r="K42" s="2020" t="n">
        <v>70</v>
      </c>
      <c r="L42" s="2020" t="n">
        <v>114</v>
      </c>
      <c r="M42" s="2020" t="n">
        <v>176</v>
      </c>
      <c r="N42" s="2020" t="n">
        <v>296</v>
      </c>
      <c r="O42" s="2020" t="n">
        <v>435</v>
      </c>
      <c r="P42" s="2020" t="n">
        <v>1105</v>
      </c>
      <c r="Q42" s="2020" t="n">
        <v>2056</v>
      </c>
      <c r="R42" s="2020" t="n">
        <v>2899</v>
      </c>
      <c r="S42" s="2020" t="n">
        <v>4170</v>
      </c>
      <c r="T42" s="2020" t="n">
        <v>6120</v>
      </c>
      <c r="U42" s="2020" t="n">
        <v>10566</v>
      </c>
      <c r="V42" s="2020" t="n">
        <v>18006</v>
      </c>
      <c r="W42" s="2020" t="n">
        <v>25916</v>
      </c>
      <c r="X42" s="2020" t="n">
        <v>34077</v>
      </c>
      <c r="Y42" s="2020" t="n">
        <v>36710</v>
      </c>
      <c r="Z42" s="2020" t="n">
        <v>37900</v>
      </c>
      <c r="AA42" s="2020" t="n">
        <v>39224</v>
      </c>
      <c r="AB42" s="2020" t="n">
        <v>40679</v>
      </c>
      <c r="AC42" s="2020" t="n">
        <v>42293</v>
      </c>
      <c r="AD42" s="2020" t="n">
        <v>45158</v>
      </c>
      <c r="AE42" s="2021" t="n">
        <v>48914</v>
      </c>
      <c r="AF42" s="2022" t="n">
        <v>53721</v>
      </c>
      <c r="AG42" s="2023"/>
      <c r="BK42" s="2024"/>
      <c r="BL42" s="2024"/>
      <c r="BM42" s="2024"/>
      <c r="BN42" s="2024"/>
      <c r="BO42" s="2024"/>
      <c r="BP42" s="2024"/>
      <c r="BQ42" s="2024"/>
      <c r="BR42" s="2024"/>
      <c r="BS42" s="2024"/>
      <c r="BT42" s="2024"/>
      <c r="BU42" s="2024"/>
      <c r="BV42" s="2024"/>
      <c r="BW42" s="2024"/>
      <c r="BX42" s="2024"/>
      <c r="BY42" s="2024"/>
      <c r="BZ42" s="2024"/>
      <c r="CA42" s="2024"/>
      <c r="CB42" s="2024"/>
      <c r="CC42" s="2024"/>
      <c r="CD42" s="2024"/>
      <c r="CE42" s="2024"/>
      <c r="CF42" s="2024"/>
      <c r="CG42" s="2024"/>
      <c r="CH42" s="2024"/>
      <c r="CI42" s="2024"/>
      <c r="CJ42" s="2024"/>
      <c r="CK42" s="2024"/>
      <c r="CL42" s="2024"/>
      <c r="CM42" s="2024"/>
    </row>
    <row r="43" s="2018" customFormat="true" ht="16.15" hidden="false" customHeight="true" outlineLevel="0" collapsed="false">
      <c r="A43" s="307" t="s">
        <v>870</v>
      </c>
      <c r="B43" s="2037" t="n">
        <v>0.000181587071000545</v>
      </c>
      <c r="C43" s="2038" t="n">
        <v>0.00018530632061329</v>
      </c>
      <c r="D43" s="2038" t="n">
        <v>0.000750686361924287</v>
      </c>
      <c r="E43" s="2038" t="n">
        <v>0.00056819580785133</v>
      </c>
      <c r="F43" s="2038" t="n">
        <v>0.00131874872599453</v>
      </c>
      <c r="G43" s="2038" t="n">
        <v>0.00129235938668316</v>
      </c>
      <c r="H43" s="2038" t="n">
        <v>0.00219217321091264</v>
      </c>
      <c r="I43" s="2038" t="n">
        <v>0.00327287603981999</v>
      </c>
      <c r="J43" s="2038" t="n">
        <v>0.00646808449474378</v>
      </c>
      <c r="K43" s="2038" t="n">
        <v>0.00556212444446039</v>
      </c>
      <c r="L43" s="2038" t="n">
        <v>0.0105243543912437</v>
      </c>
      <c r="M43" s="2038" t="n">
        <v>0.0133310431284882</v>
      </c>
      <c r="N43" s="2038" t="n">
        <v>0.0282614284279325</v>
      </c>
      <c r="O43" s="2038" t="n">
        <v>0.0528459588120953</v>
      </c>
      <c r="P43" s="2038" t="n">
        <v>0.0923706376235683</v>
      </c>
      <c r="Q43" s="2038" t="n">
        <v>0.211675510929077</v>
      </c>
      <c r="R43" s="2038" t="n">
        <v>0.363862599381332</v>
      </c>
      <c r="S43" s="2038" t="n">
        <v>0.502703557373067</v>
      </c>
      <c r="T43" s="2038" t="n">
        <v>0.726357542591003</v>
      </c>
      <c r="U43" s="2038" t="n">
        <v>1.15101646368994</v>
      </c>
      <c r="V43" s="2038" t="n">
        <v>1.93741012272375</v>
      </c>
      <c r="W43" s="2038" t="n">
        <v>3.28388256327528</v>
      </c>
      <c r="X43" s="2038" t="n">
        <v>4.39854334228217</v>
      </c>
      <c r="Y43" s="2038" t="n">
        <v>5.05430851579141</v>
      </c>
      <c r="Z43" s="2038" t="n">
        <v>5.82501295995238</v>
      </c>
      <c r="AA43" s="2038" t="n">
        <v>6.20200305111927</v>
      </c>
      <c r="AB43" s="2038" t="n">
        <v>6.12040335191172</v>
      </c>
      <c r="AC43" s="2038" t="n">
        <v>6.31058732346435</v>
      </c>
      <c r="AD43" s="2038" t="n">
        <v>7.31444573664073</v>
      </c>
      <c r="AE43" s="2039" t="n">
        <v>7.69551466210591</v>
      </c>
      <c r="AF43" s="2040" t="n">
        <v>8.71174799914684</v>
      </c>
      <c r="AG43" s="2041"/>
      <c r="BK43" s="2024"/>
      <c r="BL43" s="2024"/>
      <c r="BM43" s="2024"/>
      <c r="BN43" s="2024"/>
      <c r="BO43" s="2024"/>
      <c r="BP43" s="2024"/>
      <c r="BQ43" s="2024"/>
      <c r="BR43" s="2024"/>
      <c r="BS43" s="2024"/>
      <c r="BT43" s="2024"/>
      <c r="BU43" s="2024"/>
      <c r="BV43" s="2024"/>
      <c r="BW43" s="2024"/>
      <c r="BX43" s="2024"/>
      <c r="BY43" s="2024"/>
      <c r="BZ43" s="2024"/>
      <c r="CA43" s="2024"/>
      <c r="CB43" s="2024"/>
      <c r="CC43" s="2024"/>
      <c r="CD43" s="2024"/>
      <c r="CE43" s="2024"/>
      <c r="CF43" s="2024"/>
      <c r="CG43" s="2024"/>
      <c r="CH43" s="2024"/>
      <c r="CI43" s="2024"/>
      <c r="CJ43" s="2024"/>
      <c r="CK43" s="2024"/>
      <c r="CL43" s="2024"/>
      <c r="CM43" s="2024"/>
    </row>
    <row r="44" s="2018" customFormat="true" ht="16.15" hidden="false" customHeight="true" outlineLevel="0" collapsed="false">
      <c r="A44" s="341" t="s">
        <v>876</v>
      </c>
      <c r="B44" s="276"/>
      <c r="C44" s="2042"/>
      <c r="D44" s="2042"/>
      <c r="E44" s="2042"/>
      <c r="F44" s="2042"/>
      <c r="G44" s="2042"/>
      <c r="H44" s="2042"/>
      <c r="I44" s="2042"/>
      <c r="J44" s="2042"/>
      <c r="K44" s="2042"/>
      <c r="L44" s="2042"/>
      <c r="M44" s="2042"/>
      <c r="N44" s="2042"/>
      <c r="O44" s="2042"/>
      <c r="P44" s="2042"/>
      <c r="Q44" s="2042"/>
      <c r="R44" s="2042"/>
      <c r="S44" s="2042"/>
      <c r="T44" s="2042"/>
      <c r="U44" s="2042"/>
      <c r="V44" s="2042"/>
      <c r="W44" s="2042"/>
      <c r="X44" s="2042"/>
      <c r="Y44" s="2042"/>
      <c r="Z44" s="2042"/>
      <c r="AA44" s="2042"/>
      <c r="AB44" s="2042"/>
      <c r="AC44" s="2042"/>
      <c r="AD44" s="2042"/>
      <c r="AE44" s="2043"/>
      <c r="AF44" s="2044"/>
      <c r="AG44" s="1880"/>
      <c r="BK44" s="2024"/>
      <c r="BL44" s="2024"/>
      <c r="BM44" s="2024"/>
      <c r="BN44" s="2024"/>
      <c r="BO44" s="2024"/>
      <c r="BP44" s="2024"/>
      <c r="BQ44" s="2024"/>
      <c r="BR44" s="2024"/>
      <c r="BS44" s="2024"/>
      <c r="BT44" s="2024"/>
      <c r="BU44" s="2024"/>
      <c r="BV44" s="2024"/>
      <c r="BW44" s="2024"/>
      <c r="BX44" s="2024"/>
      <c r="BY44" s="2024"/>
      <c r="BZ44" s="2024"/>
      <c r="CA44" s="2024"/>
      <c r="CB44" s="2024"/>
      <c r="CC44" s="2024"/>
      <c r="CD44" s="2024"/>
      <c r="CE44" s="2024"/>
      <c r="CF44" s="2024"/>
      <c r="CG44" s="2024"/>
      <c r="CH44" s="2024"/>
      <c r="CI44" s="2024"/>
      <c r="CJ44" s="2024"/>
      <c r="CK44" s="2024"/>
      <c r="CL44" s="2024"/>
      <c r="CM44" s="2024"/>
    </row>
    <row r="45" s="2018" customFormat="true" ht="16.15" hidden="false" customHeight="true" outlineLevel="0" collapsed="false">
      <c r="A45" s="256" t="s">
        <v>868</v>
      </c>
      <c r="B45" s="2045" t="n">
        <v>0</v>
      </c>
      <c r="C45" s="2046" t="n">
        <v>0</v>
      </c>
      <c r="D45" s="2046" t="n">
        <v>0</v>
      </c>
      <c r="E45" s="2046" t="n">
        <v>0</v>
      </c>
      <c r="F45" s="2046" t="n">
        <v>0</v>
      </c>
      <c r="G45" s="2046" t="n">
        <v>0</v>
      </c>
      <c r="H45" s="2046" t="n">
        <v>0</v>
      </c>
      <c r="I45" s="2046" t="n">
        <v>0</v>
      </c>
      <c r="J45" s="2046" t="n">
        <v>0</v>
      </c>
      <c r="K45" s="2046" t="n">
        <v>0</v>
      </c>
      <c r="L45" s="2046" t="n">
        <v>0</v>
      </c>
      <c r="M45" s="2046" t="n">
        <v>0</v>
      </c>
      <c r="N45" s="2046" t="n">
        <v>0</v>
      </c>
      <c r="O45" s="2046" t="n">
        <v>0</v>
      </c>
      <c r="P45" s="2046" t="n">
        <v>0.2</v>
      </c>
      <c r="Q45" s="2046" t="n">
        <v>0.2</v>
      </c>
      <c r="R45" s="2046" t="n">
        <v>0.4</v>
      </c>
      <c r="S45" s="2046" t="n">
        <v>0.4</v>
      </c>
      <c r="T45" s="2046" t="n">
        <v>18</v>
      </c>
      <c r="U45" s="2046" t="n">
        <v>19</v>
      </c>
      <c r="V45" s="2046" t="n">
        <v>28</v>
      </c>
      <c r="W45" s="2046" t="n">
        <v>19</v>
      </c>
      <c r="X45" s="2046" t="n">
        <v>25</v>
      </c>
      <c r="Y45" s="2046" t="n">
        <v>80</v>
      </c>
      <c r="Z45" s="2046" t="n">
        <v>98</v>
      </c>
      <c r="AA45" s="2046" t="n">
        <v>133</v>
      </c>
      <c r="AB45" s="2046" t="n">
        <v>175</v>
      </c>
      <c r="AC45" s="2046" t="n">
        <v>163</v>
      </c>
      <c r="AD45" s="2046" t="n">
        <v>178</v>
      </c>
      <c r="AE45" s="2047" t="n">
        <v>197</v>
      </c>
      <c r="AF45" s="2048" t="n">
        <v>231</v>
      </c>
      <c r="AG45" s="2049"/>
      <c r="BK45" s="2024"/>
      <c r="BL45" s="2024"/>
      <c r="BM45" s="2024"/>
      <c r="BN45" s="2024"/>
      <c r="BO45" s="2024"/>
      <c r="BP45" s="2024"/>
      <c r="BQ45" s="2024"/>
      <c r="BR45" s="2024"/>
      <c r="BS45" s="2024"/>
      <c r="BT45" s="2024"/>
      <c r="BU45" s="2024"/>
      <c r="BV45" s="2024"/>
      <c r="BW45" s="2024"/>
      <c r="BX45" s="2024"/>
      <c r="BY45" s="2024"/>
      <c r="BZ45" s="2024"/>
      <c r="CA45" s="2024"/>
      <c r="CB45" s="2024"/>
      <c r="CC45" s="2024"/>
      <c r="CD45" s="2024"/>
      <c r="CE45" s="2024"/>
      <c r="CF45" s="2024"/>
      <c r="CG45" s="2024"/>
      <c r="CH45" s="2024"/>
      <c r="CI45" s="2024"/>
      <c r="CJ45" s="2024"/>
      <c r="CK45" s="2024"/>
      <c r="CL45" s="2024"/>
      <c r="CM45" s="2024"/>
    </row>
    <row r="46" s="2018" customFormat="true" ht="16.15" hidden="false" customHeight="true" outlineLevel="0" collapsed="false">
      <c r="A46" s="299" t="s">
        <v>869</v>
      </c>
      <c r="B46" s="2045" t="n">
        <v>0</v>
      </c>
      <c r="C46" s="2046" t="n">
        <v>0</v>
      </c>
      <c r="D46" s="2046" t="n">
        <v>0</v>
      </c>
      <c r="E46" s="2046" t="n">
        <v>0</v>
      </c>
      <c r="F46" s="2046" t="n">
        <v>0</v>
      </c>
      <c r="G46" s="2046" t="n">
        <v>0</v>
      </c>
      <c r="H46" s="2046" t="n">
        <v>0</v>
      </c>
      <c r="I46" s="2046" t="n">
        <v>0</v>
      </c>
      <c r="J46" s="2046" t="n">
        <v>0</v>
      </c>
      <c r="K46" s="2046" t="n">
        <v>0</v>
      </c>
      <c r="L46" s="2046" t="n">
        <v>0</v>
      </c>
      <c r="M46" s="2046" t="n">
        <v>0</v>
      </c>
      <c r="N46" s="2046" t="n">
        <v>0</v>
      </c>
      <c r="O46" s="2046" t="n">
        <v>0</v>
      </c>
      <c r="P46" s="2046" t="n">
        <v>0</v>
      </c>
      <c r="Q46" s="2046" t="n">
        <v>0</v>
      </c>
      <c r="R46" s="2046" t="n">
        <v>0</v>
      </c>
      <c r="S46" s="2046" t="n">
        <v>3</v>
      </c>
      <c r="T46" s="2046" t="n">
        <v>3</v>
      </c>
      <c r="U46" s="2046" t="n">
        <v>8</v>
      </c>
      <c r="V46" s="2046" t="n">
        <v>8</v>
      </c>
      <c r="W46" s="2046" t="n">
        <v>8</v>
      </c>
      <c r="X46" s="2046" t="n">
        <v>19</v>
      </c>
      <c r="Y46" s="2046" t="n">
        <v>30</v>
      </c>
      <c r="Z46" s="2046" t="n">
        <v>33</v>
      </c>
      <c r="AA46" s="2046" t="n">
        <v>34</v>
      </c>
      <c r="AB46" s="2046" t="n">
        <v>38</v>
      </c>
      <c r="AC46" s="2046" t="n">
        <v>38</v>
      </c>
      <c r="AD46" s="2046" t="n">
        <v>42</v>
      </c>
      <c r="AE46" s="2047" t="n">
        <v>47</v>
      </c>
      <c r="AF46" s="2048" t="n">
        <v>47</v>
      </c>
      <c r="AG46" s="2049"/>
      <c r="BK46" s="2024"/>
      <c r="BL46" s="2024"/>
      <c r="BM46" s="2024"/>
      <c r="BN46" s="2024"/>
      <c r="BO46" s="2024"/>
      <c r="BP46" s="2024"/>
      <c r="BQ46" s="2024"/>
      <c r="BR46" s="2024"/>
      <c r="BS46" s="2024"/>
      <c r="BT46" s="2024"/>
      <c r="BU46" s="2024"/>
      <c r="BV46" s="2024"/>
      <c r="BW46" s="2024"/>
      <c r="BX46" s="2024"/>
      <c r="BY46" s="2024"/>
      <c r="BZ46" s="2024"/>
      <c r="CA46" s="2024"/>
      <c r="CB46" s="2024"/>
      <c r="CC46" s="2024"/>
      <c r="CD46" s="2024"/>
      <c r="CE46" s="2024"/>
      <c r="CF46" s="2024"/>
      <c r="CG46" s="2024"/>
      <c r="CH46" s="2024"/>
      <c r="CI46" s="2024"/>
      <c r="CJ46" s="2024"/>
      <c r="CK46" s="2024"/>
      <c r="CL46" s="2024"/>
      <c r="CM46" s="2024"/>
    </row>
    <row r="47" s="2018" customFormat="true" ht="16.15" hidden="false" customHeight="true" outlineLevel="0" collapsed="false">
      <c r="A47" s="307" t="s">
        <v>870</v>
      </c>
      <c r="B47" s="2050" t="n">
        <v>0</v>
      </c>
      <c r="C47" s="2051" t="n">
        <v>0</v>
      </c>
      <c r="D47" s="2051" t="n">
        <v>0</v>
      </c>
      <c r="E47" s="2051" t="n">
        <v>0</v>
      </c>
      <c r="F47" s="2051" t="n">
        <v>0</v>
      </c>
      <c r="G47" s="2051" t="n">
        <v>0</v>
      </c>
      <c r="H47" s="2051" t="n">
        <v>0</v>
      </c>
      <c r="I47" s="2051" t="n">
        <v>0</v>
      </c>
      <c r="J47" s="2051" t="n">
        <v>0</v>
      </c>
      <c r="K47" s="2051" t="n">
        <v>0</v>
      </c>
      <c r="L47" s="2051" t="n">
        <v>0</v>
      </c>
      <c r="M47" s="2051" t="n">
        <v>0</v>
      </c>
      <c r="N47" s="2051" t="n">
        <v>0</v>
      </c>
      <c r="O47" s="2051" t="n">
        <v>0</v>
      </c>
      <c r="P47" s="2051" t="n">
        <v>3.25248724026649E-005</v>
      </c>
      <c r="Q47" s="2051" t="n">
        <v>3.23662860747824E-005</v>
      </c>
      <c r="R47" s="2051" t="n">
        <v>6.42582956964825E-005</v>
      </c>
      <c r="S47" s="2051" t="n">
        <v>6.40999116828902E-005</v>
      </c>
      <c r="T47" s="2051" t="n">
        <v>0.00290027412747073</v>
      </c>
      <c r="U47" s="2051" t="n">
        <v>0.00325678522860892</v>
      </c>
      <c r="V47" s="2051" t="n">
        <v>0.00453460531942364</v>
      </c>
      <c r="W47" s="2051" t="n">
        <v>0.00312109292692863</v>
      </c>
      <c r="X47" s="2051" t="n">
        <v>0.00411171042316237</v>
      </c>
      <c r="Y47" s="2051" t="n">
        <v>0.0132048163437939</v>
      </c>
      <c r="Z47" s="2051" t="n">
        <v>0.0165186431528252</v>
      </c>
      <c r="AA47" s="2051" t="n">
        <v>0.022191127647867</v>
      </c>
      <c r="AB47" s="2051" t="n">
        <v>0.029208360692243</v>
      </c>
      <c r="AC47" s="2051" t="n">
        <v>0.0271455343658377</v>
      </c>
      <c r="AD47" s="2051" t="n">
        <v>0.0299586125111496</v>
      </c>
      <c r="AE47" s="2052" t="n">
        <v>0.0341575916101855</v>
      </c>
      <c r="AF47" s="2053" t="n">
        <v>0.0413727881376395</v>
      </c>
      <c r="AG47" s="2054"/>
      <c r="BK47" s="2024"/>
      <c r="BL47" s="2024"/>
      <c r="BM47" s="2024"/>
      <c r="BN47" s="2024"/>
      <c r="BO47" s="2024"/>
      <c r="BP47" s="2024"/>
      <c r="BQ47" s="2024"/>
      <c r="BR47" s="2024"/>
      <c r="BS47" s="2024"/>
      <c r="BT47" s="2024"/>
      <c r="BU47" s="2024"/>
      <c r="BV47" s="2024"/>
      <c r="BW47" s="2024"/>
      <c r="BX47" s="2024"/>
      <c r="BY47" s="2024"/>
      <c r="BZ47" s="2024"/>
      <c r="CA47" s="2024"/>
      <c r="CB47" s="2024"/>
      <c r="CC47" s="2024"/>
      <c r="CD47" s="2024"/>
      <c r="CE47" s="2024"/>
      <c r="CF47" s="2024"/>
      <c r="CG47" s="2024"/>
      <c r="CH47" s="2024"/>
      <c r="CI47" s="2024"/>
      <c r="CJ47" s="2024"/>
      <c r="CK47" s="2024"/>
      <c r="CL47" s="2024"/>
      <c r="CM47" s="2024"/>
    </row>
    <row r="48" s="2060" customFormat="true" ht="16.15" hidden="false" customHeight="true" outlineLevel="0" collapsed="false">
      <c r="A48" s="341" t="s">
        <v>877</v>
      </c>
      <c r="B48" s="2055" t="n">
        <v>18934</v>
      </c>
      <c r="C48" s="2056" t="n">
        <v>16465</v>
      </c>
      <c r="D48" s="2056" t="n">
        <v>19240</v>
      </c>
      <c r="E48" s="2056" t="n">
        <v>20128</v>
      </c>
      <c r="F48" s="2056" t="n">
        <v>22739</v>
      </c>
      <c r="G48" s="2056" t="n">
        <v>25327</v>
      </c>
      <c r="H48" s="2056" t="n">
        <v>26140</v>
      </c>
      <c r="I48" s="2056" t="n">
        <v>22673</v>
      </c>
      <c r="J48" s="2056" t="n">
        <v>25087</v>
      </c>
      <c r="K48" s="2056" t="n">
        <v>28902</v>
      </c>
      <c r="L48" s="2056" t="n">
        <v>36227</v>
      </c>
      <c r="M48" s="2056" t="n">
        <v>38744</v>
      </c>
      <c r="N48" s="2056" t="n">
        <v>45440</v>
      </c>
      <c r="O48" s="2056" t="n">
        <v>46677</v>
      </c>
      <c r="P48" s="2056" t="n">
        <v>57968.2</v>
      </c>
      <c r="Q48" s="2056" t="n">
        <v>63426.2</v>
      </c>
      <c r="R48" s="2056" t="n">
        <v>72554.4</v>
      </c>
      <c r="S48" s="2056" t="n">
        <v>89430.4</v>
      </c>
      <c r="T48" s="2056" t="n">
        <v>94368</v>
      </c>
      <c r="U48" s="2056" t="n">
        <v>96071</v>
      </c>
      <c r="V48" s="2056" t="n">
        <v>105415</v>
      </c>
      <c r="W48" s="2056" t="n">
        <v>124429</v>
      </c>
      <c r="X48" s="2056" t="n">
        <v>143407</v>
      </c>
      <c r="Y48" s="2056" t="n">
        <v>151949</v>
      </c>
      <c r="Z48" s="2056" t="n">
        <v>161027</v>
      </c>
      <c r="AA48" s="2056" t="n">
        <v>187231</v>
      </c>
      <c r="AB48" s="2056" t="n">
        <v>188243</v>
      </c>
      <c r="AC48" s="2056" t="n">
        <v>214816</v>
      </c>
      <c r="AD48" s="2056" t="n">
        <v>222075</v>
      </c>
      <c r="AE48" s="2057" t="n">
        <v>240331</v>
      </c>
      <c r="AF48" s="2058" t="n">
        <v>250157</v>
      </c>
      <c r="AG48" s="2059"/>
      <c r="BK48" s="2024"/>
      <c r="BL48" s="2024"/>
      <c r="BM48" s="2024"/>
      <c r="BN48" s="2024"/>
      <c r="BO48" s="2024"/>
      <c r="BP48" s="2024"/>
      <c r="BQ48" s="2024"/>
      <c r="BR48" s="2024"/>
      <c r="BS48" s="2024"/>
      <c r="BT48" s="2024"/>
      <c r="BU48" s="2024"/>
      <c r="BV48" s="2024"/>
      <c r="BW48" s="2024"/>
      <c r="BX48" s="2024"/>
      <c r="BY48" s="2024"/>
      <c r="BZ48" s="2024"/>
      <c r="CA48" s="2024"/>
      <c r="CB48" s="2024"/>
      <c r="CC48" s="2024"/>
      <c r="CD48" s="2024"/>
      <c r="CE48" s="2024"/>
      <c r="CF48" s="2024"/>
      <c r="CG48" s="2024"/>
      <c r="CH48" s="2024"/>
      <c r="CI48" s="2024"/>
      <c r="CJ48" s="2024"/>
      <c r="CK48" s="2024"/>
      <c r="CL48" s="2024"/>
      <c r="CM48" s="2024"/>
    </row>
    <row r="49" s="2060" customFormat="true" ht="16.15" hidden="false" customHeight="true" outlineLevel="0" collapsed="false">
      <c r="A49" s="2061" t="s">
        <v>878</v>
      </c>
      <c r="B49" s="2062" t="n">
        <v>3.57726529871073</v>
      </c>
      <c r="C49" s="2063" t="n">
        <v>3.23581897054927</v>
      </c>
      <c r="D49" s="2063" t="n">
        <v>3.84238814350946</v>
      </c>
      <c r="E49" s="2063" t="n">
        <v>4.02017473915077</v>
      </c>
      <c r="F49" s="2063" t="n">
        <v>4.33566902571975</v>
      </c>
      <c r="G49" s="2063" t="n">
        <v>4.63587774280202</v>
      </c>
      <c r="H49" s="2063" t="n">
        <v>4.20148263981498</v>
      </c>
      <c r="I49" s="2063" t="n">
        <v>4.4049274967044</v>
      </c>
      <c r="J49" s="2063" t="n">
        <v>4.71164021639336</v>
      </c>
      <c r="K49" s="2063" t="n">
        <v>5.23431794897558</v>
      </c>
      <c r="L49" s="2063" t="n">
        <v>6.53890215455963</v>
      </c>
      <c r="M49" s="2063" t="n">
        <v>6.64843048331013</v>
      </c>
      <c r="N49" s="2063" t="n">
        <v>7.84850512366078</v>
      </c>
      <c r="O49" s="2063" t="n">
        <v>7.7072277680771</v>
      </c>
      <c r="P49" s="2063" t="n">
        <v>9.42522603295567</v>
      </c>
      <c r="Q49" s="2063" t="n">
        <v>10.2603104420956</v>
      </c>
      <c r="R49" s="2063" t="n">
        <v>11.6482938622911</v>
      </c>
      <c r="S49" s="2063" t="n">
        <v>14.3210484716707</v>
      </c>
      <c r="T49" s="2063" t="n">
        <v>15.1912191908627</v>
      </c>
      <c r="U49" s="2063" t="n">
        <v>16.4448604696565</v>
      </c>
      <c r="V49" s="2063" t="n">
        <v>17.034171755912</v>
      </c>
      <c r="W49" s="2063" t="n">
        <v>20.3755562706916</v>
      </c>
      <c r="X49" s="2063" t="n">
        <v>23.5261055180599</v>
      </c>
      <c r="Y49" s="2063" t="n">
        <v>25.1447820194674</v>
      </c>
      <c r="Z49" s="2063" t="n">
        <v>27.3950376390974</v>
      </c>
      <c r="AA49" s="2063" t="n">
        <v>31.4989696152365</v>
      </c>
      <c r="AB49" s="2063" t="n">
        <v>31.6569992977883</v>
      </c>
      <c r="AC49" s="2063" t="n">
        <v>36.0261173279813</v>
      </c>
      <c r="AD49" s="2063" t="n">
        <v>37.7860131086078</v>
      </c>
      <c r="AE49" s="2063" t="n">
        <v>42.0351450147398</v>
      </c>
      <c r="AF49" s="2064" t="n">
        <v>44.9168847664804</v>
      </c>
      <c r="AG49" s="2065"/>
      <c r="BK49" s="2024"/>
      <c r="BL49" s="2024"/>
      <c r="BM49" s="2024"/>
      <c r="BN49" s="2024"/>
      <c r="BO49" s="2024"/>
      <c r="BP49" s="2024"/>
      <c r="BQ49" s="2024"/>
      <c r="BR49" s="2024"/>
      <c r="BS49" s="2024"/>
      <c r="BT49" s="2024"/>
      <c r="BU49" s="2024"/>
      <c r="BV49" s="2024"/>
      <c r="BW49" s="2024"/>
      <c r="BX49" s="2024"/>
      <c r="BY49" s="2024"/>
      <c r="BZ49" s="2024"/>
      <c r="CA49" s="2024"/>
      <c r="CB49" s="2024"/>
      <c r="CC49" s="2024"/>
      <c r="CD49" s="2024"/>
      <c r="CE49" s="2024"/>
      <c r="CF49" s="2024"/>
      <c r="CG49" s="2024"/>
      <c r="CH49" s="2024"/>
      <c r="CI49" s="2024"/>
      <c r="CJ49" s="2024"/>
      <c r="CK49" s="2024"/>
      <c r="CL49" s="2024"/>
      <c r="CM49" s="2024"/>
    </row>
    <row r="50" s="2018" customFormat="true" ht="15.75" hidden="false" customHeight="true" outlineLevel="0" collapsed="false">
      <c r="A50" s="2066" t="s">
        <v>879</v>
      </c>
      <c r="B50" s="2067" t="n">
        <v>3.58246953991635</v>
      </c>
      <c r="C50" s="2068" t="n">
        <v>3.23237483849232</v>
      </c>
      <c r="D50" s="2068" t="n">
        <v>3.80440447988417</v>
      </c>
      <c r="E50" s="2068" t="n">
        <v>4.02680234786139</v>
      </c>
      <c r="F50" s="2068" t="n">
        <v>4.35484225003084</v>
      </c>
      <c r="G50" s="2068" t="n">
        <v>4.67753683257548</v>
      </c>
      <c r="H50" s="2068" t="n">
        <v>4.16144202044985</v>
      </c>
      <c r="I50" s="2068" t="n">
        <v>4.38619361099644</v>
      </c>
      <c r="J50" s="2068" t="n">
        <v>4.70624550220112</v>
      </c>
      <c r="K50" s="2068" t="n">
        <v>5.24410346197472</v>
      </c>
      <c r="L50" s="2068" t="n">
        <v>6.57358425114908</v>
      </c>
      <c r="M50" s="2068" t="n">
        <v>6.63391773771467</v>
      </c>
      <c r="N50" s="2068" t="n">
        <v>7.85770899204855</v>
      </c>
      <c r="O50" s="2068" t="n">
        <v>7.66583626614902</v>
      </c>
      <c r="P50" s="2068" t="n">
        <v>9.38521831177653</v>
      </c>
      <c r="Q50" s="2068" t="n">
        <v>10.1850643930019</v>
      </c>
      <c r="R50" s="2068" t="n">
        <v>11.3390437615913</v>
      </c>
      <c r="S50" s="2068" t="n">
        <v>13.9509374023017</v>
      </c>
      <c r="T50" s="2068" t="n">
        <v>14.7146763101032</v>
      </c>
      <c r="U50" s="2068" t="n">
        <v>16.1060361278681</v>
      </c>
      <c r="V50" s="2068" t="n">
        <v>16.6313597001795</v>
      </c>
      <c r="W50" s="2068" t="n">
        <v>20.2502895178018</v>
      </c>
      <c r="X50" s="2068" t="n">
        <v>22.7572853967128</v>
      </c>
      <c r="Y50" s="2068" t="n">
        <v>23.8760166325468</v>
      </c>
      <c r="Z50" s="2068" t="n">
        <v>25.9148107766289</v>
      </c>
      <c r="AA50" s="2068" t="n">
        <v>29.150602157818</v>
      </c>
      <c r="AB50" s="2068" t="n">
        <v>29.1950288965404</v>
      </c>
      <c r="AC50" s="2068" t="n">
        <v>33.1316105465447</v>
      </c>
      <c r="AD50" s="2068" t="n">
        <v>34.9215723256144</v>
      </c>
      <c r="AE50" s="2068" t="n">
        <v>39.7818446816083</v>
      </c>
      <c r="AF50" s="2069" t="n">
        <v>43.4474162166306</v>
      </c>
      <c r="AG50" s="2065"/>
      <c r="BK50" s="2024"/>
      <c r="BL50" s="2024"/>
      <c r="BM50" s="2024"/>
      <c r="BN50" s="2024"/>
      <c r="BO50" s="2024"/>
      <c r="BP50" s="2024"/>
      <c r="BQ50" s="2024"/>
      <c r="BR50" s="2024"/>
      <c r="BS50" s="2024"/>
      <c r="BT50" s="2024"/>
      <c r="BU50" s="2024"/>
      <c r="BV50" s="2024"/>
      <c r="BW50" s="2024"/>
      <c r="BX50" s="2024"/>
      <c r="BY50" s="2024"/>
      <c r="BZ50" s="2024"/>
      <c r="CA50" s="2024"/>
      <c r="CB50" s="2024"/>
      <c r="CC50" s="2024"/>
      <c r="CD50" s="2024"/>
      <c r="CE50" s="2024"/>
      <c r="CF50" s="2024"/>
      <c r="CG50" s="2024"/>
      <c r="CH50" s="2024"/>
      <c r="CI50" s="2024"/>
      <c r="CJ50" s="2024"/>
      <c r="CK50" s="2024"/>
      <c r="CL50" s="2024"/>
      <c r="CM50" s="2024"/>
    </row>
    <row r="51" s="2018" customFormat="true" ht="12" hidden="false" customHeight="true" outlineLevel="0" collapsed="false">
      <c r="A51" s="165" t="s">
        <v>880</v>
      </c>
      <c r="B51" s="2070" t="s">
        <v>4</v>
      </c>
      <c r="C51" s="165"/>
      <c r="D51" s="165"/>
      <c r="E51" s="165"/>
      <c r="F51" s="165"/>
      <c r="G51" s="2070"/>
      <c r="H51" s="2070"/>
      <c r="I51" s="2070"/>
      <c r="J51" s="2070"/>
      <c r="K51" s="2070"/>
      <c r="L51" s="2070"/>
      <c r="M51" s="2070"/>
      <c r="N51" s="2070"/>
      <c r="O51" s="2070"/>
      <c r="P51" s="2070"/>
      <c r="Q51" s="1927"/>
      <c r="R51" s="1927"/>
      <c r="S51" s="1927"/>
      <c r="T51" s="1927"/>
      <c r="U51" s="1927"/>
      <c r="V51" s="1927"/>
      <c r="W51" s="1927"/>
      <c r="X51" s="1927"/>
      <c r="Y51" s="1927"/>
      <c r="Z51" s="1927"/>
      <c r="AA51" s="1927"/>
      <c r="AB51" s="1927"/>
      <c r="AC51" s="1927"/>
      <c r="AD51" s="1927"/>
      <c r="AE51" s="1927"/>
      <c r="AF51" s="1927"/>
      <c r="BK51" s="2024"/>
      <c r="BL51" s="2024"/>
      <c r="BM51" s="2024"/>
      <c r="BN51" s="2024"/>
      <c r="BO51" s="2024"/>
      <c r="BP51" s="2024"/>
      <c r="BQ51" s="2024"/>
      <c r="BR51" s="2024"/>
      <c r="BS51" s="2024"/>
      <c r="BT51" s="2024"/>
      <c r="BU51" s="2024"/>
      <c r="BV51" s="2024"/>
      <c r="BW51" s="2024"/>
      <c r="BX51" s="2024"/>
      <c r="BY51" s="2024"/>
      <c r="BZ51" s="2024"/>
      <c r="CA51" s="2024"/>
      <c r="CB51" s="2024"/>
      <c r="CC51" s="2024"/>
      <c r="CD51" s="2024"/>
      <c r="CE51" s="2024"/>
      <c r="CF51" s="2024"/>
      <c r="CG51" s="2024"/>
      <c r="CH51" s="2024"/>
      <c r="CI51" s="2024"/>
      <c r="CJ51" s="2024"/>
      <c r="CK51" s="2024"/>
      <c r="CL51" s="2024"/>
      <c r="CM51" s="2024"/>
    </row>
    <row r="52" s="2072" customFormat="true" ht="16.15" hidden="false" customHeight="true" outlineLevel="0" collapsed="false">
      <c r="A52" s="2012" t="s">
        <v>881</v>
      </c>
      <c r="B52" s="2012"/>
      <c r="C52" s="2012"/>
      <c r="D52" s="2012"/>
      <c r="E52" s="2012"/>
      <c r="F52" s="2012"/>
      <c r="G52" s="2071"/>
      <c r="H52" s="2071"/>
      <c r="I52" s="2071"/>
      <c r="J52" s="2071"/>
      <c r="K52" s="2071"/>
      <c r="L52" s="2071"/>
      <c r="M52" s="2071"/>
      <c r="N52" s="2071"/>
      <c r="O52" s="2071"/>
      <c r="P52" s="2071"/>
      <c r="Q52" s="2071"/>
      <c r="R52" s="2071"/>
      <c r="S52" s="2071"/>
      <c r="T52" s="2071"/>
      <c r="U52" s="2071"/>
      <c r="V52" s="2071"/>
      <c r="W52" s="2071"/>
      <c r="X52" s="2071"/>
      <c r="Y52" s="2071"/>
      <c r="Z52" s="2071"/>
      <c r="AA52" s="2071"/>
      <c r="AB52" s="2071"/>
      <c r="AC52" s="2071"/>
      <c r="AD52" s="2071"/>
      <c r="AE52" s="2071"/>
      <c r="AF52" s="2071"/>
      <c r="BK52" s="2024"/>
      <c r="BL52" s="2024"/>
      <c r="BM52" s="2024"/>
      <c r="BN52" s="2024"/>
      <c r="BO52" s="2024"/>
      <c r="BP52" s="2024"/>
      <c r="BQ52" s="2024"/>
      <c r="BR52" s="2024"/>
      <c r="BS52" s="2024"/>
      <c r="BT52" s="2024"/>
      <c r="BU52" s="2024"/>
      <c r="BV52" s="2024"/>
      <c r="BW52" s="2024"/>
      <c r="BX52" s="2024"/>
      <c r="BY52" s="2024"/>
      <c r="BZ52" s="2024"/>
      <c r="CA52" s="2024"/>
      <c r="CB52" s="2024"/>
      <c r="CC52" s="2024"/>
      <c r="CD52" s="2024"/>
      <c r="CE52" s="2024"/>
      <c r="CF52" s="2024"/>
      <c r="CG52" s="2024"/>
      <c r="CH52" s="2024"/>
      <c r="CI52" s="2024"/>
      <c r="CJ52" s="2024"/>
      <c r="CK52" s="2024"/>
      <c r="CL52" s="2024"/>
      <c r="CM52" s="2024"/>
    </row>
    <row r="53" customFormat="false" ht="15.75" hidden="false" customHeight="false" outlineLevel="0" collapsed="false">
      <c r="A53" s="634"/>
      <c r="B53" s="243" t="n">
        <v>1990</v>
      </c>
      <c r="C53" s="243" t="n">
        <v>1991</v>
      </c>
      <c r="D53" s="243" t="n">
        <v>1992</v>
      </c>
      <c r="E53" s="243" t="n">
        <v>1993</v>
      </c>
      <c r="F53" s="243" t="n">
        <v>1994</v>
      </c>
      <c r="G53" s="243" t="n">
        <v>1995</v>
      </c>
      <c r="H53" s="243" t="n">
        <v>1996</v>
      </c>
      <c r="I53" s="243" t="n">
        <v>1997</v>
      </c>
      <c r="J53" s="243" t="n">
        <v>1998</v>
      </c>
      <c r="K53" s="442" t="n">
        <v>1999</v>
      </c>
      <c r="L53" s="442" t="n">
        <v>2000</v>
      </c>
      <c r="M53" s="442" t="n">
        <v>2001</v>
      </c>
      <c r="N53" s="442" t="n">
        <v>2002</v>
      </c>
      <c r="O53" s="442" t="n">
        <v>2003</v>
      </c>
      <c r="P53" s="635" t="n">
        <v>2004</v>
      </c>
      <c r="Q53" s="1197" t="n">
        <v>2005</v>
      </c>
      <c r="R53" s="1197" t="n">
        <v>2006</v>
      </c>
      <c r="S53" s="1197" t="n">
        <v>2007</v>
      </c>
      <c r="T53" s="1197" t="n">
        <v>2008</v>
      </c>
      <c r="U53" s="1197" t="n">
        <v>2009</v>
      </c>
      <c r="V53" s="2073" t="n">
        <v>2010</v>
      </c>
      <c r="W53" s="363" t="n">
        <v>2011</v>
      </c>
      <c r="X53" s="1197" t="n">
        <v>2012</v>
      </c>
      <c r="Y53" s="1197" t="n">
        <v>2013</v>
      </c>
      <c r="Z53" s="1197" t="n">
        <v>2014</v>
      </c>
      <c r="AA53" s="1197" t="n">
        <v>2015</v>
      </c>
      <c r="AB53" s="1197" t="n">
        <v>2016</v>
      </c>
      <c r="AC53" s="1197" t="n">
        <v>2017</v>
      </c>
      <c r="AD53" s="1197" t="n">
        <v>2018</v>
      </c>
      <c r="AE53" s="1197" t="n">
        <v>2019</v>
      </c>
      <c r="AF53" s="1197" t="n">
        <v>2020</v>
      </c>
      <c r="AG53" s="1975"/>
      <c r="BK53" s="2024"/>
      <c r="BL53" s="2024"/>
      <c r="BM53" s="2024"/>
      <c r="BN53" s="2024"/>
      <c r="BO53" s="2024"/>
      <c r="BP53" s="2024"/>
      <c r="BQ53" s="2024"/>
      <c r="BR53" s="2024"/>
      <c r="BS53" s="2024"/>
      <c r="BT53" s="2024"/>
      <c r="BU53" s="2024"/>
      <c r="BV53" s="2024"/>
      <c r="BW53" s="2024"/>
      <c r="BX53" s="2024"/>
      <c r="BY53" s="2024"/>
      <c r="BZ53" s="2024"/>
      <c r="CA53" s="2024"/>
      <c r="CB53" s="2024"/>
      <c r="CC53" s="2024"/>
      <c r="CD53" s="2024"/>
      <c r="CE53" s="2024"/>
      <c r="CF53" s="2024"/>
      <c r="CG53" s="2024"/>
      <c r="CH53" s="2024"/>
      <c r="CI53" s="2024"/>
      <c r="CJ53" s="2024"/>
      <c r="CK53" s="2024"/>
      <c r="CL53" s="2024"/>
      <c r="CM53" s="2024"/>
    </row>
    <row r="54" s="2018" customFormat="true" ht="16.15" hidden="false" customHeight="true" outlineLevel="0" collapsed="false">
      <c r="A54" s="246" t="s">
        <v>872</v>
      </c>
      <c r="B54" s="2074"/>
      <c r="C54" s="2075"/>
      <c r="D54" s="2075"/>
      <c r="E54" s="2075"/>
      <c r="F54" s="2075"/>
      <c r="G54" s="2075"/>
      <c r="H54" s="2075"/>
      <c r="I54" s="2075"/>
      <c r="J54" s="2075"/>
      <c r="K54" s="2075"/>
      <c r="L54" s="2075"/>
      <c r="M54" s="2075"/>
      <c r="N54" s="2075"/>
      <c r="O54" s="2075"/>
      <c r="P54" s="2075"/>
      <c r="Q54" s="2075"/>
      <c r="R54" s="2075"/>
      <c r="S54" s="2075"/>
      <c r="T54" s="2075"/>
      <c r="U54" s="2075"/>
      <c r="V54" s="2075"/>
      <c r="W54" s="2075"/>
      <c r="X54" s="2075"/>
      <c r="Y54" s="2075"/>
      <c r="Z54" s="2075"/>
      <c r="AA54" s="2075"/>
      <c r="AB54" s="2075"/>
      <c r="AC54" s="2075"/>
      <c r="AD54" s="2075"/>
      <c r="AE54" s="2076"/>
      <c r="AF54" s="2077"/>
      <c r="AG54" s="2078"/>
      <c r="BK54" s="2024"/>
      <c r="BL54" s="2024"/>
      <c r="BM54" s="2024"/>
      <c r="BN54" s="2024"/>
      <c r="BO54" s="2024"/>
      <c r="BP54" s="2024"/>
      <c r="BQ54" s="2024"/>
      <c r="BR54" s="2024"/>
      <c r="BS54" s="2024"/>
      <c r="BT54" s="2024"/>
      <c r="BU54" s="2024"/>
      <c r="BV54" s="2024"/>
      <c r="BW54" s="2024"/>
      <c r="BX54" s="2024"/>
      <c r="BY54" s="2024"/>
      <c r="BZ54" s="2024"/>
      <c r="CA54" s="2024"/>
      <c r="CB54" s="2024"/>
      <c r="CC54" s="2024"/>
      <c r="CD54" s="2024"/>
      <c r="CE54" s="2024"/>
      <c r="CF54" s="2024"/>
      <c r="CG54" s="2024"/>
      <c r="CH54" s="2024"/>
      <c r="CI54" s="2024"/>
      <c r="CJ54" s="2024"/>
      <c r="CK54" s="2024"/>
      <c r="CL54" s="2024"/>
      <c r="CM54" s="2024"/>
    </row>
    <row r="55" s="2018" customFormat="true" ht="16.15" hidden="false" customHeight="true" outlineLevel="0" collapsed="false">
      <c r="A55" s="256" t="s">
        <v>868</v>
      </c>
      <c r="B55" s="2019" t="n">
        <v>28265</v>
      </c>
      <c r="C55" s="2020" t="n">
        <v>28360</v>
      </c>
      <c r="D55" s="2020" t="n">
        <v>28362</v>
      </c>
      <c r="E55" s="2020" t="n">
        <v>28368</v>
      </c>
      <c r="F55" s="2020" t="n">
        <v>28375</v>
      </c>
      <c r="G55" s="2020" t="n">
        <v>28387</v>
      </c>
      <c r="H55" s="2020" t="n">
        <v>28277</v>
      </c>
      <c r="I55" s="2020" t="n">
        <v>45591</v>
      </c>
      <c r="J55" s="2020" t="n">
        <v>49740</v>
      </c>
      <c r="K55" s="2020" t="n">
        <v>50858</v>
      </c>
      <c r="L55" s="2020" t="n">
        <v>51419</v>
      </c>
      <c r="M55" s="2020" t="n">
        <v>58220</v>
      </c>
      <c r="N55" s="2020" t="n">
        <v>57242</v>
      </c>
      <c r="O55" s="2020" t="n">
        <v>77691</v>
      </c>
      <c r="P55" s="2020" t="n">
        <v>86277</v>
      </c>
      <c r="Q55" s="2020" t="n">
        <v>89571</v>
      </c>
      <c r="R55" s="2020" t="n">
        <v>100710</v>
      </c>
      <c r="S55" s="2020" t="n">
        <v>108688</v>
      </c>
      <c r="T55" s="2020" t="n">
        <v>123718</v>
      </c>
      <c r="U55" s="2020" t="n">
        <v>121537</v>
      </c>
      <c r="V55" s="2020" t="n">
        <v>146129</v>
      </c>
      <c r="W55" s="2020" t="n">
        <v>136308</v>
      </c>
      <c r="X55" s="2020" t="n">
        <v>149870</v>
      </c>
      <c r="Y55" s="2020" t="n">
        <v>153156</v>
      </c>
      <c r="Z55" s="2020" t="n">
        <v>134211</v>
      </c>
      <c r="AA55" s="2020" t="n">
        <v>139272</v>
      </c>
      <c r="AB55" s="2020" t="n">
        <v>136936</v>
      </c>
      <c r="AC55" s="2020" t="n">
        <v>139236</v>
      </c>
      <c r="AD55" s="2020" t="n">
        <v>140234</v>
      </c>
      <c r="AE55" s="2021" t="n">
        <v>142258</v>
      </c>
      <c r="AF55" s="2022" t="n">
        <v>140417</v>
      </c>
      <c r="AG55" s="2023"/>
      <c r="BK55" s="2024"/>
      <c r="BL55" s="2024"/>
      <c r="BM55" s="2024"/>
      <c r="BN55" s="2024"/>
      <c r="BO55" s="2024"/>
      <c r="BP55" s="2024"/>
      <c r="BQ55" s="2024"/>
      <c r="BR55" s="2024"/>
      <c r="BS55" s="2024"/>
      <c r="BT55" s="2024"/>
      <c r="BU55" s="2024"/>
      <c r="BV55" s="2024"/>
      <c r="BW55" s="2024"/>
      <c r="BX55" s="2024"/>
      <c r="BY55" s="2024"/>
      <c r="BZ55" s="2024"/>
      <c r="CA55" s="2024"/>
      <c r="CB55" s="2024"/>
      <c r="CC55" s="2024"/>
      <c r="CD55" s="2024"/>
      <c r="CE55" s="2024"/>
      <c r="CF55" s="2024"/>
      <c r="CG55" s="2024"/>
      <c r="CH55" s="2024"/>
      <c r="CI55" s="2024"/>
      <c r="CJ55" s="2024"/>
      <c r="CK55" s="2024"/>
      <c r="CL55" s="2024"/>
      <c r="CM55" s="2024"/>
    </row>
    <row r="56" s="2018" customFormat="true" ht="16.15" hidden="false" customHeight="true" outlineLevel="0" collapsed="false">
      <c r="A56" s="246" t="s">
        <v>882</v>
      </c>
      <c r="B56" s="276"/>
      <c r="C56" s="2042"/>
      <c r="D56" s="2042"/>
      <c r="E56" s="2042"/>
      <c r="F56" s="2042"/>
      <c r="G56" s="2042"/>
      <c r="H56" s="2042"/>
      <c r="I56" s="2042"/>
      <c r="J56" s="2042"/>
      <c r="K56" s="2042"/>
      <c r="L56" s="2042"/>
      <c r="M56" s="2042"/>
      <c r="N56" s="2042"/>
      <c r="O56" s="2042"/>
      <c r="P56" s="2042"/>
      <c r="Q56" s="2042"/>
      <c r="R56" s="2042"/>
      <c r="S56" s="2042"/>
      <c r="T56" s="2042"/>
      <c r="U56" s="2042"/>
      <c r="V56" s="2042"/>
      <c r="W56" s="2042"/>
      <c r="X56" s="2042"/>
      <c r="Y56" s="2042"/>
      <c r="Z56" s="2042"/>
      <c r="AA56" s="2042"/>
      <c r="AB56" s="2042"/>
      <c r="AC56" s="2042"/>
      <c r="AD56" s="2042"/>
      <c r="AE56" s="2043"/>
      <c r="AF56" s="2044"/>
      <c r="AG56" s="1880"/>
      <c r="BK56" s="2024"/>
      <c r="BL56" s="2024"/>
      <c r="BM56" s="2024"/>
      <c r="BN56" s="2024"/>
      <c r="BO56" s="2024"/>
      <c r="BP56" s="2024"/>
      <c r="BQ56" s="2024"/>
      <c r="BR56" s="2024"/>
      <c r="BS56" s="2024"/>
      <c r="BT56" s="2024"/>
      <c r="BU56" s="2024"/>
      <c r="BV56" s="2024"/>
      <c r="BW56" s="2024"/>
      <c r="BX56" s="2024"/>
      <c r="BY56" s="2024"/>
      <c r="BZ56" s="2024"/>
      <c r="CA56" s="2024"/>
      <c r="CB56" s="2024"/>
      <c r="CC56" s="2024"/>
      <c r="CD56" s="2024"/>
      <c r="CE56" s="2024"/>
      <c r="CF56" s="2024"/>
      <c r="CG56" s="2024"/>
      <c r="CH56" s="2024"/>
      <c r="CI56" s="2024"/>
      <c r="CJ56" s="2024"/>
      <c r="CK56" s="2024"/>
      <c r="CL56" s="2024"/>
      <c r="CM56" s="2024"/>
    </row>
    <row r="57" s="2018" customFormat="true" ht="16.15" hidden="false" customHeight="true" outlineLevel="0" collapsed="false">
      <c r="A57" s="307" t="s">
        <v>868</v>
      </c>
      <c r="B57" s="2019" t="n">
        <v>2308</v>
      </c>
      <c r="C57" s="2020" t="n">
        <v>2308</v>
      </c>
      <c r="D57" s="2020" t="n">
        <v>2308</v>
      </c>
      <c r="E57" s="2020" t="n">
        <v>2308</v>
      </c>
      <c r="F57" s="2020" t="n">
        <v>2308</v>
      </c>
      <c r="G57" s="2020" t="n">
        <v>2308</v>
      </c>
      <c r="H57" s="2020" t="n">
        <v>2538</v>
      </c>
      <c r="I57" s="2020" t="n">
        <v>2290</v>
      </c>
      <c r="J57" s="2020" t="n">
        <v>3405</v>
      </c>
      <c r="K57" s="2020" t="n">
        <v>3674</v>
      </c>
      <c r="L57" s="2020" t="n">
        <v>3548</v>
      </c>
      <c r="M57" s="2020" t="n">
        <v>3421</v>
      </c>
      <c r="N57" s="2020" t="n">
        <v>3295</v>
      </c>
      <c r="O57" s="2020" t="n">
        <v>5642</v>
      </c>
      <c r="P57" s="2020" t="n">
        <v>6034</v>
      </c>
      <c r="Q57" s="2020" t="n">
        <v>7199</v>
      </c>
      <c r="R57" s="2020" t="n">
        <v>8433</v>
      </c>
      <c r="S57" s="2020" t="n">
        <v>10747</v>
      </c>
      <c r="T57" s="2020" t="n">
        <v>6662</v>
      </c>
      <c r="U57" s="2020" t="n">
        <v>6530</v>
      </c>
      <c r="V57" s="2020" t="n">
        <v>7260</v>
      </c>
      <c r="W57" s="2020" t="n">
        <v>8140</v>
      </c>
      <c r="X57" s="2020" t="n">
        <v>9033</v>
      </c>
      <c r="Y57" s="2020" t="n">
        <v>11645</v>
      </c>
      <c r="Z57" s="2020" t="n">
        <v>11380</v>
      </c>
      <c r="AA57" s="2020" t="n">
        <v>11807</v>
      </c>
      <c r="AB57" s="2020" t="n">
        <v>11669</v>
      </c>
      <c r="AC57" s="2020" t="n">
        <v>12669</v>
      </c>
      <c r="AD57" s="2020" t="n">
        <v>14508</v>
      </c>
      <c r="AE57" s="2021" t="n">
        <v>15308</v>
      </c>
      <c r="AF57" s="2022" t="n">
        <v>15160</v>
      </c>
      <c r="AG57" s="2023"/>
      <c r="BK57" s="2024"/>
      <c r="BL57" s="2024"/>
      <c r="BM57" s="2024"/>
      <c r="BN57" s="2024"/>
      <c r="BO57" s="2024"/>
      <c r="BP57" s="2024"/>
      <c r="BQ57" s="2024"/>
      <c r="BR57" s="2024"/>
      <c r="BS57" s="2024"/>
      <c r="BT57" s="2024"/>
      <c r="BU57" s="2024"/>
      <c r="BV57" s="2024"/>
      <c r="BW57" s="2024"/>
      <c r="BX57" s="2024"/>
      <c r="BY57" s="2024"/>
      <c r="BZ57" s="2024"/>
      <c r="CA57" s="2024"/>
      <c r="CB57" s="2024"/>
      <c r="CC57" s="2024"/>
      <c r="CD57" s="2024"/>
      <c r="CE57" s="2024"/>
      <c r="CF57" s="2024"/>
      <c r="CG57" s="2024"/>
      <c r="CH57" s="2024"/>
      <c r="CI57" s="2024"/>
      <c r="CJ57" s="2024"/>
      <c r="CK57" s="2024"/>
      <c r="CL57" s="2024"/>
      <c r="CM57" s="2024"/>
    </row>
    <row r="58" s="2018" customFormat="true" ht="16.15" hidden="false" customHeight="true" outlineLevel="0" collapsed="false">
      <c r="A58" s="246" t="s">
        <v>883</v>
      </c>
      <c r="B58" s="276"/>
      <c r="C58" s="2042"/>
      <c r="D58" s="2042"/>
      <c r="E58" s="2042"/>
      <c r="F58" s="2042"/>
      <c r="G58" s="2042"/>
      <c r="H58" s="2042"/>
      <c r="I58" s="2042"/>
      <c r="J58" s="2042"/>
      <c r="K58" s="2042"/>
      <c r="L58" s="2042"/>
      <c r="M58" s="2042"/>
      <c r="N58" s="2042"/>
      <c r="O58" s="2042"/>
      <c r="P58" s="2042"/>
      <c r="Q58" s="2042"/>
      <c r="R58" s="2042"/>
      <c r="S58" s="2042"/>
      <c r="T58" s="2042"/>
      <c r="U58" s="2042"/>
      <c r="V58" s="2042"/>
      <c r="W58" s="2042"/>
      <c r="X58" s="2042"/>
      <c r="Y58" s="2042"/>
      <c r="Z58" s="2042"/>
      <c r="AA58" s="2042"/>
      <c r="AB58" s="2042"/>
      <c r="AC58" s="2042"/>
      <c r="AD58" s="2042"/>
      <c r="AE58" s="2043"/>
      <c r="AF58" s="2044"/>
      <c r="AG58" s="1880"/>
      <c r="BK58" s="2024"/>
      <c r="BL58" s="2024"/>
      <c r="BM58" s="2024"/>
      <c r="BN58" s="2024"/>
      <c r="BO58" s="2024"/>
      <c r="BP58" s="2024"/>
      <c r="BQ58" s="2024"/>
      <c r="BR58" s="2024"/>
      <c r="BS58" s="2024"/>
      <c r="BT58" s="2024"/>
      <c r="BU58" s="2024"/>
      <c r="BV58" s="2024"/>
      <c r="BW58" s="2024"/>
      <c r="BX58" s="2024"/>
      <c r="BY58" s="2024"/>
      <c r="BZ58" s="2024"/>
      <c r="CA58" s="2024"/>
      <c r="CB58" s="2024"/>
      <c r="CC58" s="2024"/>
      <c r="CD58" s="2024"/>
      <c r="CE58" s="2024"/>
      <c r="CF58" s="2024"/>
      <c r="CG58" s="2024"/>
      <c r="CH58" s="2024"/>
      <c r="CI58" s="2024"/>
      <c r="CJ58" s="2024"/>
      <c r="CK58" s="2024"/>
      <c r="CL58" s="2024"/>
      <c r="CM58" s="2024"/>
    </row>
    <row r="59" s="2018" customFormat="true" ht="16.15" hidden="false" customHeight="true" outlineLevel="0" collapsed="false">
      <c r="A59" s="256" t="s">
        <v>868</v>
      </c>
      <c r="B59" s="2019" t="n">
        <v>131</v>
      </c>
      <c r="C59" s="2020" t="n">
        <v>168</v>
      </c>
      <c r="D59" s="2020" t="n">
        <v>219</v>
      </c>
      <c r="E59" s="2020" t="n">
        <v>278</v>
      </c>
      <c r="F59" s="2020" t="n">
        <v>352</v>
      </c>
      <c r="G59" s="2020" t="n">
        <v>438</v>
      </c>
      <c r="H59" s="2020" t="n">
        <v>548</v>
      </c>
      <c r="I59" s="2020" t="n">
        <v>690</v>
      </c>
      <c r="J59" s="2020" t="n">
        <v>826</v>
      </c>
      <c r="K59" s="2020" t="n">
        <v>1090</v>
      </c>
      <c r="L59" s="2020" t="n">
        <v>1292</v>
      </c>
      <c r="M59" s="2020" t="n">
        <v>1626</v>
      </c>
      <c r="N59" s="2020" t="n">
        <v>1917</v>
      </c>
      <c r="O59" s="2020" t="n">
        <v>2527</v>
      </c>
      <c r="P59" s="2020" t="n">
        <v>2563</v>
      </c>
      <c r="Q59" s="2020" t="n">
        <v>3028</v>
      </c>
      <c r="R59" s="2020" t="n">
        <v>3547</v>
      </c>
      <c r="S59" s="2020" t="n">
        <v>3934</v>
      </c>
      <c r="T59" s="2020" t="n">
        <v>4474</v>
      </c>
      <c r="U59" s="2020" t="n">
        <v>5250</v>
      </c>
      <c r="V59" s="2020" t="n">
        <v>5590</v>
      </c>
      <c r="W59" s="2020" t="n">
        <v>6388</v>
      </c>
      <c r="X59" s="2020" t="n">
        <v>6638</v>
      </c>
      <c r="Y59" s="2020" t="n">
        <v>6700</v>
      </c>
      <c r="Z59" s="2020" t="n">
        <v>7204</v>
      </c>
      <c r="AA59" s="2020" t="n">
        <v>7705</v>
      </c>
      <c r="AB59" s="2020" t="n">
        <v>7691</v>
      </c>
      <c r="AC59" s="2020" t="n">
        <v>7852</v>
      </c>
      <c r="AD59" s="2020" t="n">
        <v>8875</v>
      </c>
      <c r="AE59" s="2021" t="n">
        <v>8483</v>
      </c>
      <c r="AF59" s="2022" t="n">
        <v>8707</v>
      </c>
      <c r="AG59" s="2023"/>
      <c r="BK59" s="2024"/>
      <c r="BL59" s="2024"/>
      <c r="BM59" s="2024"/>
      <c r="BN59" s="2024"/>
      <c r="BO59" s="2024"/>
      <c r="BP59" s="2024"/>
      <c r="BQ59" s="2024"/>
      <c r="BR59" s="2024"/>
      <c r="BS59" s="2024"/>
      <c r="BT59" s="2024"/>
      <c r="BU59" s="2024"/>
      <c r="BV59" s="2024"/>
      <c r="BW59" s="2024"/>
      <c r="BX59" s="2024"/>
      <c r="BY59" s="2024"/>
      <c r="BZ59" s="2024"/>
      <c r="CA59" s="2024"/>
      <c r="CB59" s="2024"/>
      <c r="CC59" s="2024"/>
      <c r="CD59" s="2024"/>
      <c r="CE59" s="2024"/>
      <c r="CF59" s="2024"/>
      <c r="CG59" s="2024"/>
      <c r="CH59" s="2024"/>
      <c r="CI59" s="2024"/>
      <c r="CJ59" s="2024"/>
      <c r="CK59" s="2024"/>
      <c r="CL59" s="2024"/>
      <c r="CM59" s="2024"/>
    </row>
    <row r="60" s="2018" customFormat="true" ht="16.15" hidden="false" customHeight="true" outlineLevel="0" collapsed="false">
      <c r="A60" s="2079" t="s">
        <v>884</v>
      </c>
      <c r="B60" s="2080" t="n">
        <v>348.32</v>
      </c>
      <c r="C60" s="2081" t="n">
        <v>477.78</v>
      </c>
      <c r="D60" s="2081" t="n">
        <v>592.52</v>
      </c>
      <c r="E60" s="2081" t="n">
        <v>758.12</v>
      </c>
      <c r="F60" s="2081" t="n">
        <v>949.69</v>
      </c>
      <c r="G60" s="2081" t="n">
        <v>1163.78</v>
      </c>
      <c r="H60" s="2081" t="n">
        <v>1457.55</v>
      </c>
      <c r="I60" s="2081" t="n">
        <v>1814.81</v>
      </c>
      <c r="J60" s="2081" t="n">
        <v>2181.04</v>
      </c>
      <c r="K60" s="2081" t="n">
        <v>2619.02</v>
      </c>
      <c r="L60" s="2081" t="n">
        <v>3250.03</v>
      </c>
      <c r="M60" s="2081" t="n">
        <v>4153.64</v>
      </c>
      <c r="N60" s="2081" t="n">
        <v>4690.79</v>
      </c>
      <c r="O60" s="2081" t="n">
        <v>5399.39</v>
      </c>
      <c r="P60" s="2081" t="n">
        <v>6144.69</v>
      </c>
      <c r="Q60" s="2081" t="n">
        <v>7084.89</v>
      </c>
      <c r="R60" s="2081" t="n">
        <v>8475.09</v>
      </c>
      <c r="S60" s="2081" t="n">
        <v>9403.09</v>
      </c>
      <c r="T60" s="2081" t="n">
        <v>11277.59</v>
      </c>
      <c r="U60" s="2081" t="n">
        <v>12831.59</v>
      </c>
      <c r="V60" s="2081" t="n">
        <v>13914.09</v>
      </c>
      <c r="W60" s="2081" t="n">
        <v>15099.79</v>
      </c>
      <c r="X60" s="2081" t="n">
        <v>16139.99</v>
      </c>
      <c r="Y60" s="2081" t="n">
        <v>17019.69</v>
      </c>
      <c r="Z60" s="2081" t="n">
        <v>17745.59</v>
      </c>
      <c r="AA60" s="2081" t="n">
        <v>18339.19</v>
      </c>
      <c r="AB60" s="2081" t="n">
        <v>18812.29</v>
      </c>
      <c r="AC60" s="2081" t="n">
        <v>19091.39</v>
      </c>
      <c r="AD60" s="2081" t="n">
        <v>19269.49</v>
      </c>
      <c r="AE60" s="2082" t="n">
        <v>19325.79</v>
      </c>
      <c r="AF60" s="2083" t="n">
        <v>19454.59</v>
      </c>
      <c r="AG60" s="2023"/>
      <c r="BK60" s="2024"/>
      <c r="BL60" s="2024"/>
      <c r="BM60" s="2024"/>
      <c r="BN60" s="2024"/>
      <c r="BO60" s="2024"/>
      <c r="BP60" s="2024"/>
      <c r="BQ60" s="2024"/>
      <c r="BR60" s="2024"/>
      <c r="BS60" s="2024"/>
      <c r="BT60" s="2024"/>
      <c r="BU60" s="2024"/>
      <c r="BV60" s="2024"/>
      <c r="BW60" s="2024"/>
      <c r="BX60" s="2024"/>
      <c r="BY60" s="2024"/>
      <c r="BZ60" s="2024"/>
      <c r="CA60" s="2024"/>
      <c r="CB60" s="2024"/>
      <c r="CC60" s="2024"/>
      <c r="CD60" s="2024"/>
      <c r="CE60" s="2024"/>
      <c r="CF60" s="2024"/>
      <c r="CG60" s="2024"/>
      <c r="CH60" s="2024"/>
      <c r="CI60" s="2024"/>
      <c r="CJ60" s="2024"/>
      <c r="CK60" s="2024"/>
      <c r="CL60" s="2024"/>
      <c r="CM60" s="2024"/>
    </row>
    <row r="61" s="2018" customFormat="true" ht="16.15" hidden="false" customHeight="true" outlineLevel="0" collapsed="false">
      <c r="A61" s="246" t="s">
        <v>885</v>
      </c>
      <c r="B61" s="2084"/>
      <c r="C61" s="2085"/>
      <c r="D61" s="2085"/>
      <c r="E61" s="2085"/>
      <c r="F61" s="2085"/>
      <c r="G61" s="2085"/>
      <c r="H61" s="2085"/>
      <c r="I61" s="2085"/>
      <c r="J61" s="2085"/>
      <c r="K61" s="2085"/>
      <c r="L61" s="2085"/>
      <c r="M61" s="2085"/>
      <c r="N61" s="2085"/>
      <c r="O61" s="2085"/>
      <c r="P61" s="2085"/>
      <c r="Q61" s="2085"/>
      <c r="R61" s="2085"/>
      <c r="S61" s="2085"/>
      <c r="T61" s="2085"/>
      <c r="U61" s="2085"/>
      <c r="V61" s="2085"/>
      <c r="W61" s="2085"/>
      <c r="X61" s="2085"/>
      <c r="Y61" s="2085"/>
      <c r="Z61" s="2085"/>
      <c r="AA61" s="2085"/>
      <c r="AB61" s="2085"/>
      <c r="AC61" s="2085"/>
      <c r="AD61" s="2085"/>
      <c r="AE61" s="2086"/>
      <c r="AF61" s="2087"/>
      <c r="AG61" s="2078"/>
      <c r="BK61" s="2024"/>
      <c r="BL61" s="2024"/>
      <c r="BM61" s="2024"/>
      <c r="BN61" s="2024"/>
      <c r="BO61" s="2024"/>
      <c r="BP61" s="2024"/>
      <c r="BQ61" s="2024"/>
      <c r="BR61" s="2024"/>
      <c r="BS61" s="2024"/>
      <c r="BT61" s="2024"/>
      <c r="BU61" s="2024"/>
      <c r="BV61" s="2024"/>
      <c r="BW61" s="2024"/>
      <c r="BX61" s="2024"/>
      <c r="BY61" s="2024"/>
      <c r="BZ61" s="2024"/>
      <c r="CA61" s="2024"/>
      <c r="CB61" s="2024"/>
      <c r="CC61" s="2024"/>
      <c r="CD61" s="2024"/>
      <c r="CE61" s="2024"/>
      <c r="CF61" s="2024"/>
      <c r="CG61" s="2024"/>
      <c r="CH61" s="2024"/>
      <c r="CI61" s="2024"/>
      <c r="CJ61" s="2024"/>
      <c r="CK61" s="2024"/>
      <c r="CL61" s="2024"/>
      <c r="CM61" s="2024"/>
    </row>
    <row r="62" s="2018" customFormat="true" ht="16.15" hidden="false" customHeight="true" outlineLevel="0" collapsed="false">
      <c r="A62" s="299" t="s">
        <v>868</v>
      </c>
      <c r="B62" s="2019" t="n">
        <v>100</v>
      </c>
      <c r="C62" s="2020" t="n">
        <v>100</v>
      </c>
      <c r="D62" s="2020" t="n">
        <v>100</v>
      </c>
      <c r="E62" s="2020" t="n">
        <v>100</v>
      </c>
      <c r="F62" s="2020" t="n">
        <v>100</v>
      </c>
      <c r="G62" s="2020" t="n">
        <v>100</v>
      </c>
      <c r="H62" s="2020" t="n">
        <v>111</v>
      </c>
      <c r="I62" s="2020" t="n">
        <v>111</v>
      </c>
      <c r="J62" s="2020" t="n">
        <v>113</v>
      </c>
      <c r="K62" s="2020" t="n">
        <v>113</v>
      </c>
      <c r="L62" s="2020" t="n">
        <v>113</v>
      </c>
      <c r="M62" s="2020" t="n">
        <v>114</v>
      </c>
      <c r="N62" s="2020" t="n">
        <v>114</v>
      </c>
      <c r="O62" s="2020" t="n">
        <v>445</v>
      </c>
      <c r="P62" s="2020" t="n">
        <v>464</v>
      </c>
      <c r="Q62" s="2020" t="n">
        <v>532</v>
      </c>
      <c r="R62" s="2020" t="n">
        <v>525</v>
      </c>
      <c r="S62" s="2020" t="n">
        <v>524</v>
      </c>
      <c r="T62" s="2020" t="n">
        <v>550</v>
      </c>
      <c r="U62" s="2020" t="n">
        <v>623</v>
      </c>
      <c r="V62" s="2020" t="n">
        <v>689</v>
      </c>
      <c r="W62" s="2020" t="n">
        <v>722</v>
      </c>
      <c r="X62" s="2020" t="n">
        <v>805</v>
      </c>
      <c r="Y62" s="2020" t="n">
        <v>864</v>
      </c>
      <c r="Z62" s="2020" t="n">
        <v>1052</v>
      </c>
      <c r="AA62" s="2020" t="n">
        <v>969</v>
      </c>
      <c r="AB62" s="2020" t="n">
        <v>1146</v>
      </c>
      <c r="AC62" s="2020" t="n">
        <v>1168</v>
      </c>
      <c r="AD62" s="2020" t="n">
        <v>1308</v>
      </c>
      <c r="AE62" s="2021" t="n">
        <v>1369</v>
      </c>
      <c r="AF62" s="2022" t="n">
        <v>1370</v>
      </c>
      <c r="AG62" s="2023"/>
      <c r="BK62" s="2024"/>
      <c r="BL62" s="2024"/>
      <c r="BM62" s="2024"/>
      <c r="BN62" s="2024"/>
      <c r="BO62" s="2024"/>
      <c r="BP62" s="2024"/>
      <c r="BQ62" s="2024"/>
      <c r="BR62" s="2024"/>
      <c r="BS62" s="2024"/>
      <c r="BT62" s="2024"/>
      <c r="BU62" s="2024"/>
      <c r="BV62" s="2024"/>
      <c r="BW62" s="2024"/>
      <c r="BX62" s="2024"/>
      <c r="BY62" s="2024"/>
      <c r="BZ62" s="2024"/>
      <c r="CA62" s="2024"/>
      <c r="CB62" s="2024"/>
      <c r="CC62" s="2024"/>
      <c r="CD62" s="2024"/>
      <c r="CE62" s="2024"/>
      <c r="CF62" s="2024"/>
      <c r="CG62" s="2024"/>
      <c r="CH62" s="2024"/>
      <c r="CI62" s="2024"/>
      <c r="CJ62" s="2024"/>
      <c r="CK62" s="2024"/>
      <c r="CL62" s="2024"/>
      <c r="CM62" s="2024"/>
    </row>
    <row r="63" s="2018" customFormat="true" ht="16.15" hidden="false" customHeight="true" outlineLevel="0" collapsed="false">
      <c r="A63" s="251" t="s">
        <v>886</v>
      </c>
      <c r="B63" s="2019"/>
      <c r="C63" s="2020"/>
      <c r="D63" s="2020"/>
      <c r="E63" s="2020"/>
      <c r="F63" s="2020"/>
      <c r="G63" s="2020"/>
      <c r="H63" s="2020"/>
      <c r="I63" s="2020"/>
      <c r="J63" s="2020"/>
      <c r="K63" s="2020"/>
      <c r="L63" s="2020"/>
      <c r="M63" s="2020"/>
      <c r="N63" s="2020"/>
      <c r="O63" s="2020"/>
      <c r="P63" s="2020"/>
      <c r="Q63" s="2020"/>
      <c r="R63" s="2020"/>
      <c r="S63" s="2020"/>
      <c r="T63" s="2020"/>
      <c r="U63" s="2020"/>
      <c r="V63" s="2020"/>
      <c r="W63" s="2020"/>
      <c r="X63" s="2020"/>
      <c r="Y63" s="2020"/>
      <c r="Z63" s="2020"/>
      <c r="AA63" s="2020"/>
      <c r="AB63" s="2020"/>
      <c r="AC63" s="2020"/>
      <c r="AD63" s="2020"/>
      <c r="AE63" s="2021"/>
      <c r="AF63" s="2022"/>
      <c r="AG63" s="2023"/>
      <c r="BK63" s="2024"/>
      <c r="BL63" s="2024"/>
      <c r="BM63" s="2024"/>
      <c r="BN63" s="2024"/>
      <c r="BO63" s="2024"/>
      <c r="BP63" s="2024"/>
      <c r="BQ63" s="2024"/>
      <c r="BR63" s="2024"/>
      <c r="BS63" s="2024"/>
      <c r="BT63" s="2024"/>
      <c r="BU63" s="2024"/>
      <c r="BV63" s="2024"/>
      <c r="BW63" s="2024"/>
      <c r="BX63" s="2024"/>
      <c r="BY63" s="2024"/>
      <c r="BZ63" s="2024"/>
      <c r="CA63" s="2024"/>
      <c r="CB63" s="2024"/>
      <c r="CC63" s="2024"/>
      <c r="CD63" s="2024"/>
      <c r="CE63" s="2024"/>
      <c r="CF63" s="2024"/>
      <c r="CG63" s="2024"/>
      <c r="CH63" s="2024"/>
      <c r="CI63" s="2024"/>
      <c r="CJ63" s="2024"/>
      <c r="CK63" s="2024"/>
      <c r="CL63" s="2024"/>
      <c r="CM63" s="2024"/>
    </row>
    <row r="64" s="2018" customFormat="true" ht="16.15" hidden="false" customHeight="true" outlineLevel="0" collapsed="false">
      <c r="A64" s="2088" t="s">
        <v>868</v>
      </c>
      <c r="B64" s="2019" t="n">
        <v>1712</v>
      </c>
      <c r="C64" s="2020" t="n">
        <v>1735</v>
      </c>
      <c r="D64" s="2020" t="n">
        <v>1765</v>
      </c>
      <c r="E64" s="2020" t="n">
        <v>1797</v>
      </c>
      <c r="F64" s="2020" t="n">
        <v>1834</v>
      </c>
      <c r="G64" s="2020" t="n">
        <v>1877</v>
      </c>
      <c r="H64" s="2020" t="n">
        <v>1924</v>
      </c>
      <c r="I64" s="2020" t="n">
        <v>1964</v>
      </c>
      <c r="J64" s="2020" t="n">
        <v>2006</v>
      </c>
      <c r="K64" s="2020" t="n">
        <v>2042</v>
      </c>
      <c r="L64" s="2020" t="n">
        <v>2057</v>
      </c>
      <c r="M64" s="2020" t="n">
        <v>2070</v>
      </c>
      <c r="N64" s="2020" t="n">
        <v>2052</v>
      </c>
      <c r="O64" s="2020" t="n">
        <v>2061</v>
      </c>
      <c r="P64" s="2020" t="n">
        <v>2121</v>
      </c>
      <c r="Q64" s="2020" t="n">
        <v>2283</v>
      </c>
      <c r="R64" s="2020" t="n">
        <v>2747</v>
      </c>
      <c r="S64" s="2020" t="n">
        <v>3437</v>
      </c>
      <c r="T64" s="2020" t="n">
        <v>4233</v>
      </c>
      <c r="U64" s="2020" t="n">
        <v>5096</v>
      </c>
      <c r="V64" s="2020" t="n">
        <v>5938</v>
      </c>
      <c r="W64" s="2020" t="n">
        <v>6818</v>
      </c>
      <c r="X64" s="2020" t="n">
        <v>7766</v>
      </c>
      <c r="Y64" s="2020" t="n">
        <v>8732</v>
      </c>
      <c r="Z64" s="2020" t="n">
        <v>9643</v>
      </c>
      <c r="AA64" s="2020" t="n">
        <v>10510</v>
      </c>
      <c r="AB64" s="2020" t="n">
        <v>11408</v>
      </c>
      <c r="AC64" s="2020" t="n">
        <v>12408</v>
      </c>
      <c r="AD64" s="2020" t="n">
        <v>13504</v>
      </c>
      <c r="AE64" s="2021" t="n">
        <v>14655</v>
      </c>
      <c r="AF64" s="2022" t="n">
        <v>16049</v>
      </c>
      <c r="AG64" s="2023"/>
      <c r="BK64" s="2024"/>
      <c r="BL64" s="2024"/>
      <c r="BM64" s="2024"/>
      <c r="BN64" s="2024"/>
      <c r="BO64" s="2024"/>
      <c r="BP64" s="2024"/>
      <c r="BQ64" s="2024"/>
      <c r="BR64" s="2024"/>
      <c r="BS64" s="2024"/>
      <c r="BT64" s="2024"/>
      <c r="BU64" s="2024"/>
      <c r="BV64" s="2024"/>
      <c r="BW64" s="2024"/>
      <c r="BX64" s="2024"/>
      <c r="BY64" s="2024"/>
      <c r="BZ64" s="2024"/>
      <c r="CA64" s="2024"/>
      <c r="CB64" s="2024"/>
      <c r="CC64" s="2024"/>
      <c r="CD64" s="2024"/>
      <c r="CE64" s="2024"/>
      <c r="CF64" s="2024"/>
      <c r="CG64" s="2024"/>
      <c r="CH64" s="2024"/>
      <c r="CI64" s="2024"/>
      <c r="CJ64" s="2024"/>
      <c r="CK64" s="2024"/>
      <c r="CL64" s="2024"/>
      <c r="CM64" s="2024"/>
    </row>
    <row r="65" s="2060" customFormat="true" ht="16.15" hidden="false" customHeight="true" outlineLevel="0" collapsed="false">
      <c r="A65" s="341" t="s">
        <v>887</v>
      </c>
      <c r="B65" s="2019" t="n">
        <v>32516</v>
      </c>
      <c r="C65" s="2020" t="n">
        <v>32671</v>
      </c>
      <c r="D65" s="2020" t="n">
        <v>32754</v>
      </c>
      <c r="E65" s="2020" t="n">
        <v>32851</v>
      </c>
      <c r="F65" s="2020" t="n">
        <v>32969</v>
      </c>
      <c r="G65" s="2020" t="n">
        <v>33110</v>
      </c>
      <c r="H65" s="2020" t="n">
        <v>33398</v>
      </c>
      <c r="I65" s="2020" t="n">
        <v>50646</v>
      </c>
      <c r="J65" s="2020" t="n">
        <v>56090</v>
      </c>
      <c r="K65" s="2020" t="n">
        <v>57777</v>
      </c>
      <c r="L65" s="2020" t="n">
        <v>58429</v>
      </c>
      <c r="M65" s="2020" t="n">
        <v>65451</v>
      </c>
      <c r="N65" s="2020" t="n">
        <v>64620</v>
      </c>
      <c r="O65" s="2020" t="n">
        <v>88366</v>
      </c>
      <c r="P65" s="2020" t="n">
        <v>97459</v>
      </c>
      <c r="Q65" s="2020" t="n">
        <v>102613</v>
      </c>
      <c r="R65" s="2020" t="n">
        <v>115962</v>
      </c>
      <c r="S65" s="2020" t="n">
        <v>127330</v>
      </c>
      <c r="T65" s="2020" t="n">
        <v>139637</v>
      </c>
      <c r="U65" s="2020" t="n">
        <v>139036</v>
      </c>
      <c r="V65" s="2020" t="n">
        <v>165606</v>
      </c>
      <c r="W65" s="2020" t="n">
        <v>158376</v>
      </c>
      <c r="X65" s="2020" t="n">
        <v>174112</v>
      </c>
      <c r="Y65" s="2020" t="n">
        <v>181097</v>
      </c>
      <c r="Z65" s="2020" t="n">
        <v>163490</v>
      </c>
      <c r="AA65" s="2020" t="n">
        <v>170263</v>
      </c>
      <c r="AB65" s="2020" t="n">
        <v>168850</v>
      </c>
      <c r="AC65" s="2020" t="n">
        <v>173333</v>
      </c>
      <c r="AD65" s="2020" t="n">
        <v>178429</v>
      </c>
      <c r="AE65" s="2021" t="n">
        <v>182073</v>
      </c>
      <c r="AF65" s="2022" t="n">
        <v>181703</v>
      </c>
      <c r="AG65" s="2023"/>
      <c r="BK65" s="2024"/>
      <c r="BL65" s="2024"/>
      <c r="BM65" s="2024"/>
      <c r="BN65" s="2024"/>
      <c r="BO65" s="2024"/>
      <c r="BP65" s="2024"/>
      <c r="BQ65" s="2024"/>
      <c r="BR65" s="2024"/>
      <c r="BS65" s="2024"/>
      <c r="BT65" s="2024"/>
      <c r="BU65" s="2024"/>
      <c r="BV65" s="2024"/>
      <c r="BW65" s="2024"/>
      <c r="BX65" s="2024"/>
      <c r="BY65" s="2024"/>
      <c r="BZ65" s="2024"/>
      <c r="CA65" s="2024"/>
      <c r="CB65" s="2024"/>
      <c r="CC65" s="2024"/>
      <c r="CD65" s="2024"/>
      <c r="CE65" s="2024"/>
      <c r="CF65" s="2024"/>
      <c r="CG65" s="2024"/>
      <c r="CH65" s="2024"/>
      <c r="CI65" s="2024"/>
      <c r="CJ65" s="2024"/>
      <c r="CK65" s="2024"/>
      <c r="CL65" s="2024"/>
      <c r="CM65" s="2024"/>
    </row>
    <row r="66" s="2060" customFormat="true" ht="16.15" hidden="false" customHeight="true" outlineLevel="0" collapsed="false">
      <c r="A66" s="1802" t="s">
        <v>888</v>
      </c>
      <c r="B66" s="1764" t="n">
        <v>2.1</v>
      </c>
      <c r="C66" s="2089" t="n">
        <v>2.2</v>
      </c>
      <c r="D66" s="2089" t="n">
        <v>2.3</v>
      </c>
      <c r="E66" s="2089" t="n">
        <v>2.3</v>
      </c>
      <c r="F66" s="2089" t="n">
        <v>2.4</v>
      </c>
      <c r="G66" s="2089" t="n">
        <v>2.3</v>
      </c>
      <c r="H66" s="2089" t="n">
        <v>2.2</v>
      </c>
      <c r="I66" s="2089" t="n">
        <v>3.5</v>
      </c>
      <c r="J66" s="2089" t="n">
        <v>3.9</v>
      </c>
      <c r="K66" s="2089" t="n">
        <v>4.3</v>
      </c>
      <c r="L66" s="2089" t="n">
        <v>4.4</v>
      </c>
      <c r="M66" s="2089" t="n">
        <v>4.7</v>
      </c>
      <c r="N66" s="2089" t="n">
        <v>4.8</v>
      </c>
      <c r="O66" s="2089" t="n">
        <v>6.6</v>
      </c>
      <c r="P66" s="2089" t="n">
        <v>7.4</v>
      </c>
      <c r="Q66" s="2089" t="n">
        <v>8</v>
      </c>
      <c r="R66" s="2089" t="n">
        <v>8.8</v>
      </c>
      <c r="S66" s="2089" t="n">
        <v>10.8</v>
      </c>
      <c r="T66" s="2089" t="n">
        <v>10.8</v>
      </c>
      <c r="U66" s="2089" t="n">
        <v>11.7</v>
      </c>
      <c r="V66" s="2089" t="n">
        <v>12.4</v>
      </c>
      <c r="W66" s="2089" t="n">
        <v>13</v>
      </c>
      <c r="X66" s="2089" t="n">
        <v>14.2</v>
      </c>
      <c r="Y66" s="2089" t="n">
        <v>14.2</v>
      </c>
      <c r="Z66" s="2089" t="n">
        <v>14.2</v>
      </c>
      <c r="AA66" s="2089" t="n">
        <v>14.1</v>
      </c>
      <c r="AB66" s="2089" t="n">
        <v>13.7</v>
      </c>
      <c r="AC66" s="2089" t="n">
        <v>14</v>
      </c>
      <c r="AD66" s="2089" t="n">
        <v>15</v>
      </c>
      <c r="AE66" s="2090" t="n">
        <v>15.1</v>
      </c>
      <c r="AF66" s="2091" t="n">
        <v>15.6</v>
      </c>
      <c r="AG66" s="2092"/>
      <c r="BK66" s="2024"/>
      <c r="BL66" s="2024"/>
      <c r="BM66" s="2024"/>
      <c r="BN66" s="2024"/>
      <c r="BO66" s="2024"/>
      <c r="BP66" s="2024"/>
      <c r="BQ66" s="2024"/>
      <c r="BR66" s="2024"/>
      <c r="BS66" s="2024"/>
      <c r="BT66" s="2024"/>
      <c r="BU66" s="2024"/>
      <c r="BV66" s="2024"/>
      <c r="BW66" s="2024"/>
      <c r="BX66" s="2024"/>
      <c r="BY66" s="2024"/>
      <c r="BZ66" s="2024"/>
      <c r="CA66" s="2024"/>
      <c r="CB66" s="2024"/>
      <c r="CC66" s="2024"/>
      <c r="CD66" s="2024"/>
      <c r="CE66" s="2024"/>
      <c r="CF66" s="2024"/>
      <c r="CG66" s="2024"/>
      <c r="CH66" s="2024"/>
      <c r="CI66" s="2024"/>
      <c r="CJ66" s="2024"/>
      <c r="CK66" s="2024"/>
      <c r="CL66" s="2024"/>
      <c r="CM66" s="2024"/>
    </row>
    <row r="67" s="2018" customFormat="true" ht="8.1" hidden="false" customHeight="true" outlineLevel="0" collapsed="false">
      <c r="A67" s="165"/>
      <c r="B67" s="165"/>
      <c r="C67" s="165"/>
      <c r="D67" s="165"/>
      <c r="E67" s="165"/>
      <c r="F67" s="165"/>
      <c r="G67" s="165"/>
      <c r="H67" s="165"/>
      <c r="I67" s="2070"/>
      <c r="J67" s="2070"/>
      <c r="K67" s="2070"/>
      <c r="L67" s="2070"/>
      <c r="M67" s="2070"/>
      <c r="N67" s="2070"/>
      <c r="O67" s="2070"/>
      <c r="P67" s="165"/>
      <c r="Q67" s="1927"/>
      <c r="R67" s="1927"/>
      <c r="S67" s="1927"/>
      <c r="T67" s="1927"/>
      <c r="U67" s="1927"/>
      <c r="V67" s="1927"/>
      <c r="W67" s="1927"/>
      <c r="X67" s="1927"/>
      <c r="Y67" s="1927"/>
      <c r="Z67" s="1927"/>
      <c r="AA67" s="1927"/>
      <c r="AB67" s="1927"/>
      <c r="AC67" s="1927"/>
      <c r="AD67" s="1927"/>
      <c r="AE67" s="1927"/>
      <c r="AF67" s="1927"/>
      <c r="BK67" s="2024"/>
      <c r="BL67" s="2024"/>
      <c r="BM67" s="2024"/>
      <c r="BN67" s="2024"/>
      <c r="BO67" s="2024"/>
      <c r="BP67" s="2024"/>
      <c r="BQ67" s="2024"/>
      <c r="BR67" s="2024"/>
      <c r="BS67" s="2024"/>
      <c r="BT67" s="2024"/>
      <c r="BU67" s="2024"/>
      <c r="BV67" s="2024"/>
      <c r="BW67" s="2024"/>
      <c r="BX67" s="2024"/>
      <c r="BY67" s="2024"/>
      <c r="BZ67" s="2024"/>
      <c r="CA67" s="2024"/>
      <c r="CB67" s="2024"/>
      <c r="CC67" s="2024"/>
      <c r="CD67" s="2024"/>
      <c r="CE67" s="2024"/>
      <c r="CF67" s="2024"/>
      <c r="CG67" s="2024"/>
      <c r="CH67" s="2024"/>
      <c r="CI67" s="2024"/>
      <c r="CJ67" s="2024"/>
      <c r="CK67" s="2024"/>
      <c r="CL67" s="2024"/>
      <c r="CM67" s="2024"/>
    </row>
    <row r="68" s="2072" customFormat="true" ht="16.15" hidden="false" customHeight="true" outlineLevel="0" collapsed="false">
      <c r="A68" s="630" t="s">
        <v>889</v>
      </c>
      <c r="B68" s="630"/>
      <c r="C68" s="630"/>
      <c r="D68" s="630"/>
      <c r="E68" s="630"/>
      <c r="F68" s="630"/>
      <c r="G68" s="2071"/>
      <c r="H68" s="631"/>
      <c r="I68" s="631"/>
      <c r="J68" s="631"/>
      <c r="K68" s="631"/>
      <c r="L68" s="631"/>
      <c r="M68" s="631"/>
      <c r="N68" s="631"/>
      <c r="O68" s="631"/>
      <c r="P68" s="631"/>
      <c r="Q68" s="2071"/>
      <c r="R68" s="2071"/>
      <c r="S68" s="2071"/>
      <c r="T68" s="2071"/>
      <c r="U68" s="2071"/>
      <c r="V68" s="2071"/>
      <c r="W68" s="2071"/>
      <c r="X68" s="2071"/>
      <c r="Y68" s="2071"/>
      <c r="Z68" s="2071"/>
      <c r="AA68" s="2071"/>
      <c r="AB68" s="2071"/>
      <c r="AC68" s="2071"/>
      <c r="AD68" s="2071"/>
      <c r="AE68" s="2071"/>
      <c r="AF68" s="2071"/>
      <c r="BK68" s="2024"/>
      <c r="BL68" s="2024"/>
      <c r="BM68" s="2024"/>
      <c r="BN68" s="2024"/>
      <c r="BO68" s="2024"/>
      <c r="BP68" s="2024"/>
      <c r="BQ68" s="2024"/>
      <c r="BR68" s="2024"/>
      <c r="BS68" s="2024"/>
      <c r="BT68" s="2024"/>
      <c r="BU68" s="2024"/>
      <c r="BV68" s="2024"/>
      <c r="BW68" s="2024"/>
      <c r="BX68" s="2024"/>
      <c r="BY68" s="2024"/>
      <c r="BZ68" s="2024"/>
      <c r="CA68" s="2024"/>
      <c r="CB68" s="2024"/>
      <c r="CC68" s="2024"/>
      <c r="CD68" s="2024"/>
      <c r="CE68" s="2024"/>
      <c r="CF68" s="2024"/>
      <c r="CG68" s="2024"/>
      <c r="CH68" s="2024"/>
      <c r="CI68" s="2024"/>
      <c r="CJ68" s="2024"/>
      <c r="CK68" s="2024"/>
      <c r="CL68" s="2024"/>
      <c r="CM68" s="2024"/>
    </row>
    <row r="69" customFormat="false" ht="15.75" hidden="false" customHeight="false" outlineLevel="0" collapsed="false">
      <c r="A69" s="634"/>
      <c r="B69" s="243" t="n">
        <v>1990</v>
      </c>
      <c r="C69" s="243" t="n">
        <v>1991</v>
      </c>
      <c r="D69" s="243" t="n">
        <v>1992</v>
      </c>
      <c r="E69" s="243" t="n">
        <v>1993</v>
      </c>
      <c r="F69" s="243" t="n">
        <v>1994</v>
      </c>
      <c r="G69" s="243" t="n">
        <v>1995</v>
      </c>
      <c r="H69" s="243" t="n">
        <v>1996</v>
      </c>
      <c r="I69" s="243" t="n">
        <v>1997</v>
      </c>
      <c r="J69" s="243" t="n">
        <v>1998</v>
      </c>
      <c r="K69" s="442" t="n">
        <v>1999</v>
      </c>
      <c r="L69" s="442" t="n">
        <v>2000</v>
      </c>
      <c r="M69" s="442" t="n">
        <v>2001</v>
      </c>
      <c r="N69" s="442" t="n">
        <v>2002</v>
      </c>
      <c r="O69" s="442" t="n">
        <v>2003</v>
      </c>
      <c r="P69" s="243" t="n">
        <v>2004</v>
      </c>
      <c r="Q69" s="243" t="n">
        <v>2005</v>
      </c>
      <c r="R69" s="243" t="n">
        <v>2006</v>
      </c>
      <c r="S69" s="243" t="n">
        <v>2007</v>
      </c>
      <c r="T69" s="243" t="n">
        <v>2008</v>
      </c>
      <c r="U69" s="243" t="n">
        <v>2009</v>
      </c>
      <c r="V69" s="635" t="n">
        <v>2010</v>
      </c>
      <c r="W69" s="363" t="n">
        <v>2011</v>
      </c>
      <c r="X69" s="363" t="n">
        <v>2012</v>
      </c>
      <c r="Y69" s="363" t="n">
        <v>2013</v>
      </c>
      <c r="Z69" s="363" t="n">
        <v>2014</v>
      </c>
      <c r="AA69" s="363" t="n">
        <v>2015</v>
      </c>
      <c r="AB69" s="363" t="n">
        <v>2016</v>
      </c>
      <c r="AC69" s="363" t="n">
        <v>2017</v>
      </c>
      <c r="AD69" s="363" t="n">
        <v>2018</v>
      </c>
      <c r="AE69" s="363" t="n">
        <v>2019</v>
      </c>
      <c r="AF69" s="363" t="n">
        <v>2020</v>
      </c>
      <c r="AG69" s="1975"/>
      <c r="BK69" s="2024"/>
      <c r="BL69" s="2024"/>
      <c r="BM69" s="2024"/>
      <c r="BN69" s="2024"/>
      <c r="BO69" s="2024"/>
      <c r="BP69" s="2024"/>
      <c r="BQ69" s="2024"/>
      <c r="BR69" s="2024"/>
      <c r="BS69" s="2024"/>
      <c r="BT69" s="2024"/>
      <c r="BU69" s="2024"/>
      <c r="BV69" s="2024"/>
      <c r="BW69" s="2024"/>
      <c r="BX69" s="2024"/>
      <c r="BY69" s="2024"/>
      <c r="BZ69" s="2024"/>
      <c r="CA69" s="2024"/>
      <c r="CB69" s="2024"/>
      <c r="CC69" s="2024"/>
      <c r="CD69" s="2024"/>
      <c r="CE69" s="2024"/>
      <c r="CF69" s="2024"/>
      <c r="CG69" s="2024"/>
      <c r="CH69" s="2024"/>
      <c r="CI69" s="2024"/>
      <c r="CJ69" s="2024"/>
      <c r="CK69" s="2024"/>
      <c r="CL69" s="2024"/>
      <c r="CM69" s="2024"/>
    </row>
    <row r="70" customFormat="false" ht="15.75" hidden="false" customHeight="false" outlineLevel="0" collapsed="false">
      <c r="A70" s="341" t="s">
        <v>890</v>
      </c>
      <c r="B70" s="2093" t="n">
        <v>0</v>
      </c>
      <c r="C70" s="2094" t="n">
        <v>2</v>
      </c>
      <c r="D70" s="2094" t="n">
        <v>52</v>
      </c>
      <c r="E70" s="2094" t="n">
        <v>52</v>
      </c>
      <c r="F70" s="2094" t="n">
        <v>289</v>
      </c>
      <c r="G70" s="2094" t="n">
        <v>362</v>
      </c>
      <c r="H70" s="2094" t="n">
        <v>568</v>
      </c>
      <c r="I70" s="2094" t="n">
        <v>930</v>
      </c>
      <c r="J70" s="2094" t="n">
        <v>1033</v>
      </c>
      <c r="K70" s="2094" t="n">
        <v>1343</v>
      </c>
      <c r="L70" s="2094" t="n">
        <v>2583</v>
      </c>
      <c r="M70" s="2094" t="n">
        <v>3617</v>
      </c>
      <c r="N70" s="2094" t="n">
        <v>5683</v>
      </c>
      <c r="O70" s="2094" t="n">
        <v>7919</v>
      </c>
      <c r="P70" s="2094" t="n">
        <v>9942</v>
      </c>
      <c r="Q70" s="2094" t="n">
        <v>17666</v>
      </c>
      <c r="R70" s="2094" t="n">
        <v>27938</v>
      </c>
      <c r="S70" s="2094" t="n">
        <v>32282</v>
      </c>
      <c r="T70" s="2094" t="n">
        <v>25873</v>
      </c>
      <c r="U70" s="2094" t="n">
        <v>22966</v>
      </c>
      <c r="V70" s="2094" t="n">
        <v>24359</v>
      </c>
      <c r="W70" s="2094" t="n">
        <v>23545</v>
      </c>
      <c r="X70" s="2094" t="n">
        <v>24628</v>
      </c>
      <c r="Y70" s="2094" t="n">
        <v>21934</v>
      </c>
      <c r="Z70" s="2094" t="n">
        <v>22676</v>
      </c>
      <c r="AA70" s="2094" t="n">
        <v>20829</v>
      </c>
      <c r="AB70" s="2094" t="n">
        <v>20896</v>
      </c>
      <c r="AC70" s="2094" t="n">
        <v>21354</v>
      </c>
      <c r="AD70" s="2094" t="n">
        <v>22329</v>
      </c>
      <c r="AE70" s="2095" t="n">
        <v>22120</v>
      </c>
      <c r="AF70" s="2096" t="n">
        <v>29647</v>
      </c>
      <c r="AG70" s="2023"/>
      <c r="BK70" s="2024"/>
      <c r="BL70" s="2024"/>
      <c r="BM70" s="2024"/>
      <c r="BN70" s="2024"/>
      <c r="BO70" s="2024"/>
      <c r="BP70" s="2024"/>
      <c r="BQ70" s="2024"/>
      <c r="BR70" s="2024"/>
      <c r="BS70" s="2024"/>
      <c r="BT70" s="2024"/>
      <c r="BU70" s="2024"/>
      <c r="BV70" s="2024"/>
      <c r="BW70" s="2024"/>
      <c r="BX70" s="2024"/>
      <c r="BY70" s="2024"/>
      <c r="BZ70" s="2024"/>
      <c r="CA70" s="2024"/>
      <c r="CB70" s="2024"/>
      <c r="CC70" s="2024"/>
      <c r="CD70" s="2024"/>
      <c r="CE70" s="2024"/>
      <c r="CF70" s="2024"/>
      <c r="CG70" s="2024"/>
      <c r="CH70" s="2024"/>
      <c r="CI70" s="2024"/>
      <c r="CJ70" s="2024"/>
      <c r="CK70" s="2024"/>
      <c r="CL70" s="2024"/>
      <c r="CM70" s="2024"/>
    </row>
    <row r="71" customFormat="false" ht="15.75" hidden="false" customHeight="false" outlineLevel="0" collapsed="false">
      <c r="A71" s="341" t="s">
        <v>891</v>
      </c>
      <c r="B71" s="2019" t="n">
        <v>0</v>
      </c>
      <c r="C71" s="2020" t="n">
        <v>0</v>
      </c>
      <c r="D71" s="2020" t="n">
        <v>21</v>
      </c>
      <c r="E71" s="2020" t="n">
        <v>31</v>
      </c>
      <c r="F71" s="2020" t="n">
        <v>31</v>
      </c>
      <c r="G71" s="2020" t="n">
        <v>52</v>
      </c>
      <c r="H71" s="2020" t="n">
        <v>52</v>
      </c>
      <c r="I71" s="2020" t="n">
        <v>104</v>
      </c>
      <c r="J71" s="2020" t="n">
        <v>115</v>
      </c>
      <c r="K71" s="2020" t="n">
        <v>146</v>
      </c>
      <c r="L71" s="2020" t="n">
        <v>167</v>
      </c>
      <c r="M71" s="2020" t="n">
        <v>209</v>
      </c>
      <c r="N71" s="2020" t="n">
        <v>251</v>
      </c>
      <c r="O71" s="2020" t="n">
        <v>73</v>
      </c>
      <c r="P71" s="2020" t="n">
        <v>125</v>
      </c>
      <c r="Q71" s="2020" t="n">
        <v>1828</v>
      </c>
      <c r="R71" s="2020" t="n">
        <v>7206</v>
      </c>
      <c r="S71" s="2020" t="n">
        <v>8533</v>
      </c>
      <c r="T71" s="2020" t="n">
        <v>4042</v>
      </c>
      <c r="U71" s="2020" t="n">
        <v>961</v>
      </c>
      <c r="V71" s="2020" t="n">
        <v>574</v>
      </c>
      <c r="W71" s="2020" t="n">
        <v>188</v>
      </c>
      <c r="X71" s="2020" t="n">
        <v>251</v>
      </c>
      <c r="Y71" s="2020" t="n">
        <v>0</v>
      </c>
      <c r="Z71" s="2020" t="n">
        <v>52</v>
      </c>
      <c r="AA71" s="2020" t="n">
        <v>10</v>
      </c>
      <c r="AB71" s="2020" t="n">
        <v>31</v>
      </c>
      <c r="AC71" s="2020" t="n">
        <v>31</v>
      </c>
      <c r="AD71" s="2020" t="n">
        <v>10</v>
      </c>
      <c r="AE71" s="2021" t="n">
        <v>21</v>
      </c>
      <c r="AF71" s="2022" t="n">
        <v>21</v>
      </c>
      <c r="AG71" s="2023"/>
      <c r="BK71" s="2024"/>
      <c r="BL71" s="2024"/>
      <c r="BM71" s="2024"/>
      <c r="BN71" s="2024"/>
      <c r="BO71" s="2024"/>
      <c r="BP71" s="2024"/>
      <c r="BQ71" s="2024"/>
      <c r="BR71" s="2024"/>
      <c r="BS71" s="2024"/>
      <c r="BT71" s="2024"/>
      <c r="BU71" s="2024"/>
      <c r="BV71" s="2024"/>
      <c r="BW71" s="2024"/>
      <c r="BX71" s="2024"/>
      <c r="BY71" s="2024"/>
      <c r="BZ71" s="2024"/>
      <c r="CA71" s="2024"/>
      <c r="CB71" s="2024"/>
      <c r="CC71" s="2024"/>
      <c r="CD71" s="2024"/>
      <c r="CE71" s="2024"/>
      <c r="CF71" s="2024"/>
      <c r="CG71" s="2024"/>
      <c r="CH71" s="2024"/>
      <c r="CI71" s="2024"/>
      <c r="CJ71" s="2024"/>
      <c r="CK71" s="2024"/>
      <c r="CL71" s="2024"/>
      <c r="CM71" s="2024"/>
    </row>
    <row r="72" customFormat="false" ht="15.75" hidden="false" customHeight="false" outlineLevel="0" collapsed="false">
      <c r="A72" s="341" t="s">
        <v>892</v>
      </c>
      <c r="B72" s="2019" t="n">
        <v>0</v>
      </c>
      <c r="C72" s="2020" t="n">
        <v>0</v>
      </c>
      <c r="D72" s="2020" t="n">
        <v>0</v>
      </c>
      <c r="E72" s="2020" t="n">
        <v>0</v>
      </c>
      <c r="F72" s="2020" t="n">
        <v>0</v>
      </c>
      <c r="G72" s="2020" t="n">
        <v>0</v>
      </c>
      <c r="H72" s="2020" t="n">
        <v>0</v>
      </c>
      <c r="I72" s="2020" t="n">
        <v>0</v>
      </c>
      <c r="J72" s="2020" t="n">
        <v>0</v>
      </c>
      <c r="K72" s="2020" t="n">
        <v>0</v>
      </c>
      <c r="L72" s="2020" t="n">
        <v>0</v>
      </c>
      <c r="M72" s="2020" t="n">
        <v>0</v>
      </c>
      <c r="N72" s="2020" t="n">
        <v>0</v>
      </c>
      <c r="O72" s="2020" t="n">
        <v>0</v>
      </c>
      <c r="P72" s="2020" t="n">
        <v>486</v>
      </c>
      <c r="Q72" s="2020" t="n">
        <v>1780</v>
      </c>
      <c r="R72" s="2020" t="n">
        <v>3828</v>
      </c>
      <c r="S72" s="2020" t="n">
        <v>3391</v>
      </c>
      <c r="T72" s="2020" t="n">
        <v>4608</v>
      </c>
      <c r="U72" s="2020" t="n">
        <v>6576</v>
      </c>
      <c r="V72" s="2020" t="n">
        <v>8537</v>
      </c>
      <c r="W72" s="2020" t="n">
        <v>9031</v>
      </c>
      <c r="X72" s="2020" t="n">
        <v>9149</v>
      </c>
      <c r="Y72" s="2020" t="n">
        <v>8832</v>
      </c>
      <c r="Z72" s="2020" t="n">
        <v>9002</v>
      </c>
      <c r="AA72" s="2020" t="n">
        <v>8589</v>
      </c>
      <c r="AB72" s="2020" t="n">
        <v>8604</v>
      </c>
      <c r="AC72" s="2020" t="n">
        <v>8464</v>
      </c>
      <c r="AD72" s="2020" t="n">
        <v>8692</v>
      </c>
      <c r="AE72" s="2021" t="n">
        <v>8360</v>
      </c>
      <c r="AF72" s="2022" t="n">
        <v>8021</v>
      </c>
      <c r="AG72" s="2023"/>
      <c r="BK72" s="2024"/>
      <c r="BL72" s="2024"/>
      <c r="BM72" s="2024"/>
      <c r="BN72" s="2024"/>
      <c r="BO72" s="2024"/>
      <c r="BP72" s="2024"/>
      <c r="BQ72" s="2024"/>
      <c r="BR72" s="2024"/>
      <c r="BS72" s="2024"/>
      <c r="BT72" s="2024"/>
      <c r="BU72" s="2024"/>
      <c r="BV72" s="2024"/>
      <c r="BW72" s="2024"/>
      <c r="BX72" s="2024"/>
      <c r="BY72" s="2024"/>
      <c r="BZ72" s="2024"/>
      <c r="CA72" s="2024"/>
      <c r="CB72" s="2024"/>
      <c r="CC72" s="2024"/>
      <c r="CD72" s="2024"/>
      <c r="CE72" s="2024"/>
      <c r="CF72" s="2024"/>
      <c r="CG72" s="2024"/>
      <c r="CH72" s="2024"/>
      <c r="CI72" s="2024"/>
      <c r="CJ72" s="2024"/>
      <c r="CK72" s="2024"/>
      <c r="CL72" s="2024"/>
      <c r="CM72" s="2024"/>
    </row>
    <row r="73" customFormat="false" ht="15.75" hidden="false" customHeight="false" outlineLevel="0" collapsed="false">
      <c r="A73" s="341" t="s">
        <v>893</v>
      </c>
      <c r="B73" s="2019" t="n">
        <v>0</v>
      </c>
      <c r="C73" s="2020" t="n">
        <v>0</v>
      </c>
      <c r="D73" s="2020" t="n">
        <v>0</v>
      </c>
      <c r="E73" s="2020" t="n">
        <v>0</v>
      </c>
      <c r="F73" s="2020" t="n">
        <v>0</v>
      </c>
      <c r="G73" s="2020" t="n">
        <v>0</v>
      </c>
      <c r="H73" s="2020" t="n">
        <v>0</v>
      </c>
      <c r="I73" s="2020" t="n">
        <v>0</v>
      </c>
      <c r="J73" s="2020" t="n">
        <v>0</v>
      </c>
      <c r="K73" s="2020" t="n">
        <v>0</v>
      </c>
      <c r="L73" s="2020" t="n">
        <v>0</v>
      </c>
      <c r="M73" s="2020" t="n">
        <v>0</v>
      </c>
      <c r="N73" s="2020" t="n">
        <v>0</v>
      </c>
      <c r="O73" s="2020" t="n">
        <v>0</v>
      </c>
      <c r="P73" s="2020" t="n">
        <v>0</v>
      </c>
      <c r="Q73" s="2020" t="n">
        <v>0</v>
      </c>
      <c r="R73" s="2020" t="n">
        <v>0</v>
      </c>
      <c r="S73" s="2020" t="n">
        <v>0</v>
      </c>
      <c r="T73" s="2020" t="n">
        <v>4</v>
      </c>
      <c r="U73" s="2020" t="n">
        <v>13</v>
      </c>
      <c r="V73" s="2020" t="n">
        <v>75</v>
      </c>
      <c r="W73" s="2020" t="n">
        <v>92</v>
      </c>
      <c r="X73" s="2020" t="n">
        <v>333</v>
      </c>
      <c r="Y73" s="2020" t="n">
        <v>483</v>
      </c>
      <c r="Z73" s="2020" t="n">
        <v>449</v>
      </c>
      <c r="AA73" s="2020" t="n">
        <v>345</v>
      </c>
      <c r="AB73" s="2020" t="n">
        <v>379</v>
      </c>
      <c r="AC73" s="2020" t="n">
        <v>445</v>
      </c>
      <c r="AD73" s="2020" t="n">
        <v>389</v>
      </c>
      <c r="AE73" s="2021" t="n">
        <v>660</v>
      </c>
      <c r="AF73" s="2022" t="n">
        <v>884</v>
      </c>
      <c r="AG73" s="2023"/>
      <c r="BK73" s="2024"/>
      <c r="BL73" s="2024"/>
      <c r="BM73" s="2024"/>
      <c r="BN73" s="2024"/>
      <c r="BO73" s="2024"/>
      <c r="BP73" s="2024"/>
      <c r="BQ73" s="2024"/>
      <c r="BR73" s="2024"/>
      <c r="BS73" s="2024"/>
      <c r="BT73" s="2024"/>
      <c r="BU73" s="2024"/>
      <c r="BV73" s="2024"/>
      <c r="BW73" s="2024"/>
      <c r="BX73" s="2024"/>
      <c r="BY73" s="2024"/>
      <c r="BZ73" s="2024"/>
      <c r="CA73" s="2024"/>
      <c r="CB73" s="2024"/>
      <c r="CC73" s="2024"/>
      <c r="CD73" s="2024"/>
      <c r="CE73" s="2024"/>
      <c r="CF73" s="2024"/>
      <c r="CG73" s="2024"/>
      <c r="CH73" s="2024"/>
      <c r="CI73" s="2024"/>
      <c r="CJ73" s="2024"/>
      <c r="CK73" s="2024"/>
      <c r="CL73" s="2024"/>
      <c r="CM73" s="2024"/>
    </row>
    <row r="74" customFormat="false" ht="15.75" hidden="false" customHeight="false" outlineLevel="0" collapsed="false">
      <c r="A74" s="341" t="s">
        <v>894</v>
      </c>
      <c r="B74" s="2019" t="n">
        <v>465</v>
      </c>
      <c r="C74" s="2020" t="n">
        <v>475</v>
      </c>
      <c r="D74" s="2020" t="n">
        <v>536</v>
      </c>
      <c r="E74" s="2020" t="n">
        <v>570</v>
      </c>
      <c r="F74" s="2020" t="n">
        <v>662</v>
      </c>
      <c r="G74" s="2020" t="n">
        <v>761</v>
      </c>
      <c r="H74" s="2020" t="n">
        <v>778</v>
      </c>
      <c r="I74" s="2020" t="n">
        <v>691</v>
      </c>
      <c r="J74" s="2020" t="n">
        <v>724</v>
      </c>
      <c r="K74" s="2020" t="n">
        <v>823</v>
      </c>
      <c r="L74" s="2020" t="n">
        <v>1002</v>
      </c>
      <c r="M74" s="2020" t="n">
        <v>1082</v>
      </c>
      <c r="N74" s="2020" t="n">
        <v>1247</v>
      </c>
      <c r="O74" s="2020" t="n">
        <v>1006</v>
      </c>
      <c r="P74" s="2020" t="n">
        <v>1212</v>
      </c>
      <c r="Q74" s="2020" t="n">
        <v>1353</v>
      </c>
      <c r="R74" s="2020" t="n">
        <v>1471</v>
      </c>
      <c r="S74" s="2020" t="n">
        <v>1750</v>
      </c>
      <c r="T74" s="2020" t="n">
        <v>1688</v>
      </c>
      <c r="U74" s="2020" t="n">
        <v>1902</v>
      </c>
      <c r="V74" s="2020" t="n">
        <v>2054</v>
      </c>
      <c r="W74" s="2020" t="n">
        <v>2470</v>
      </c>
      <c r="X74" s="2020" t="n">
        <v>2826</v>
      </c>
      <c r="Y74" s="2020" t="n">
        <v>2993</v>
      </c>
      <c r="Z74" s="2020" t="n">
        <v>3157</v>
      </c>
      <c r="AA74" s="2020" t="n">
        <v>3512</v>
      </c>
      <c r="AB74" s="2020" t="n">
        <v>3709</v>
      </c>
      <c r="AC74" s="2020" t="n">
        <v>4305</v>
      </c>
      <c r="AD74" s="2020" t="n">
        <v>4569</v>
      </c>
      <c r="AE74" s="2021" t="n">
        <v>4874</v>
      </c>
      <c r="AF74" s="2022" t="n">
        <v>5131</v>
      </c>
      <c r="AG74" s="2023"/>
      <c r="BK74" s="2024"/>
      <c r="BL74" s="2024"/>
      <c r="BM74" s="2024"/>
      <c r="BN74" s="2024"/>
      <c r="BO74" s="2024"/>
      <c r="BP74" s="2024"/>
      <c r="BQ74" s="2024"/>
      <c r="BR74" s="2024"/>
      <c r="BS74" s="2024"/>
      <c r="BT74" s="2024"/>
      <c r="BU74" s="2024"/>
      <c r="BV74" s="2024"/>
      <c r="BW74" s="2024"/>
      <c r="BX74" s="2024"/>
      <c r="BY74" s="2024"/>
      <c r="BZ74" s="2024"/>
      <c r="CA74" s="2024"/>
      <c r="CB74" s="2024"/>
      <c r="CC74" s="2024"/>
      <c r="CD74" s="2024"/>
      <c r="CE74" s="2024"/>
      <c r="CF74" s="2024"/>
      <c r="CG74" s="2024"/>
      <c r="CH74" s="2024"/>
      <c r="CI74" s="2024"/>
      <c r="CJ74" s="2024"/>
      <c r="CK74" s="2024"/>
      <c r="CL74" s="2024"/>
      <c r="CM74" s="2024"/>
    </row>
    <row r="75" s="1974" customFormat="true" ht="16.15" hidden="false" customHeight="true" outlineLevel="0" collapsed="false">
      <c r="A75" s="341" t="s">
        <v>895</v>
      </c>
      <c r="B75" s="2019" t="n">
        <v>465</v>
      </c>
      <c r="C75" s="2020" t="n">
        <v>477</v>
      </c>
      <c r="D75" s="2020" t="n">
        <v>609</v>
      </c>
      <c r="E75" s="2020" t="n">
        <v>653</v>
      </c>
      <c r="F75" s="2020" t="n">
        <v>982</v>
      </c>
      <c r="G75" s="2020" t="n">
        <v>1175</v>
      </c>
      <c r="H75" s="2020" t="n">
        <v>1398</v>
      </c>
      <c r="I75" s="2020" t="n">
        <v>1725</v>
      </c>
      <c r="J75" s="2020" t="n">
        <v>1872</v>
      </c>
      <c r="K75" s="2020" t="n">
        <v>2312</v>
      </c>
      <c r="L75" s="2020" t="n">
        <v>3752</v>
      </c>
      <c r="M75" s="2020" t="n">
        <v>4908</v>
      </c>
      <c r="N75" s="2020" t="n">
        <v>7181</v>
      </c>
      <c r="O75" s="2020" t="n">
        <v>8998</v>
      </c>
      <c r="P75" s="2020" t="n">
        <v>11765</v>
      </c>
      <c r="Q75" s="2020" t="n">
        <v>22627</v>
      </c>
      <c r="R75" s="2020" t="n">
        <v>40443</v>
      </c>
      <c r="S75" s="2020" t="n">
        <v>45956</v>
      </c>
      <c r="T75" s="2020" t="n">
        <v>36215</v>
      </c>
      <c r="U75" s="2020" t="n">
        <v>32418</v>
      </c>
      <c r="V75" s="2020" t="n">
        <v>35599</v>
      </c>
      <c r="W75" s="2020" t="n">
        <v>35326</v>
      </c>
      <c r="X75" s="2020" t="n">
        <v>37187</v>
      </c>
      <c r="Y75" s="2020" t="n">
        <v>34242</v>
      </c>
      <c r="Z75" s="2020" t="n">
        <v>35336</v>
      </c>
      <c r="AA75" s="2020" t="n">
        <v>33285</v>
      </c>
      <c r="AB75" s="2020" t="n">
        <v>33619</v>
      </c>
      <c r="AC75" s="2020" t="n">
        <v>34599</v>
      </c>
      <c r="AD75" s="2020" t="n">
        <v>35989</v>
      </c>
      <c r="AE75" s="2021" t="n">
        <v>36035</v>
      </c>
      <c r="AF75" s="2022" t="n">
        <v>43704</v>
      </c>
      <c r="AG75" s="2023"/>
      <c r="BK75" s="2024"/>
      <c r="BL75" s="2024"/>
      <c r="BM75" s="2024"/>
      <c r="BN75" s="2024"/>
      <c r="BO75" s="2024"/>
      <c r="BP75" s="2024"/>
      <c r="BQ75" s="2024"/>
      <c r="BR75" s="2024"/>
      <c r="BS75" s="2024"/>
      <c r="BT75" s="2024"/>
      <c r="BU75" s="2024"/>
      <c r="BV75" s="2024"/>
      <c r="BW75" s="2024"/>
      <c r="BX75" s="2024"/>
      <c r="BY75" s="2024"/>
      <c r="BZ75" s="2024"/>
      <c r="CA75" s="2024"/>
      <c r="CB75" s="2024"/>
      <c r="CC75" s="2024"/>
      <c r="CD75" s="2024"/>
      <c r="CE75" s="2024"/>
      <c r="CF75" s="2024"/>
      <c r="CG75" s="2024"/>
      <c r="CH75" s="2024"/>
      <c r="CI75" s="2024"/>
      <c r="CJ75" s="2024"/>
      <c r="CK75" s="2024"/>
      <c r="CL75" s="2024"/>
      <c r="CM75" s="2024"/>
    </row>
    <row r="76" s="1974" customFormat="true" ht="27" hidden="false" customHeight="true" outlineLevel="0" collapsed="false">
      <c r="A76" s="2097" t="s">
        <v>896</v>
      </c>
      <c r="B76" s="1764" t="n">
        <v>0.1</v>
      </c>
      <c r="C76" s="2089" t="n">
        <v>0.1</v>
      </c>
      <c r="D76" s="2089" t="n">
        <v>0.1</v>
      </c>
      <c r="E76" s="2089" t="n">
        <v>0.1</v>
      </c>
      <c r="F76" s="2089" t="n">
        <v>0.2</v>
      </c>
      <c r="G76" s="2089" t="n">
        <v>0.2</v>
      </c>
      <c r="H76" s="2089" t="n">
        <v>0.2</v>
      </c>
      <c r="I76" s="2089" t="n">
        <v>0.3</v>
      </c>
      <c r="J76" s="2089" t="n">
        <v>0.3</v>
      </c>
      <c r="K76" s="2089" t="n">
        <v>0.3</v>
      </c>
      <c r="L76" s="2089" t="n">
        <v>0.5</v>
      </c>
      <c r="M76" s="2089" t="n">
        <v>0.7</v>
      </c>
      <c r="N76" s="2089" t="n">
        <v>1.1</v>
      </c>
      <c r="O76" s="2089" t="n">
        <v>1.4</v>
      </c>
      <c r="P76" s="2089" t="n">
        <v>1.8</v>
      </c>
      <c r="Q76" s="2089" t="n">
        <v>3.6</v>
      </c>
      <c r="R76" s="2089" t="n">
        <v>6.4</v>
      </c>
      <c r="S76" s="2089" t="n">
        <v>7.3</v>
      </c>
      <c r="T76" s="2089" t="n">
        <v>5.9</v>
      </c>
      <c r="U76" s="2089" t="n">
        <v>5.3</v>
      </c>
      <c r="V76" s="2089" t="n">
        <v>5.7</v>
      </c>
      <c r="W76" s="2089" t="n">
        <v>5.6</v>
      </c>
      <c r="X76" s="2089" t="n">
        <v>6</v>
      </c>
      <c r="Y76" s="2089" t="n">
        <v>5.4</v>
      </c>
      <c r="Z76" s="2089" t="n">
        <v>5.6</v>
      </c>
      <c r="AA76" s="2089" t="n">
        <v>5.2</v>
      </c>
      <c r="AB76" s="2089" t="n">
        <v>5.2</v>
      </c>
      <c r="AC76" s="2089" t="n">
        <v>5.3</v>
      </c>
      <c r="AD76" s="2089" t="n">
        <v>5.6</v>
      </c>
      <c r="AE76" s="2090" t="n">
        <v>5.6</v>
      </c>
      <c r="AF76" s="2091" t="n">
        <v>7.5</v>
      </c>
      <c r="AG76" s="2092"/>
      <c r="BK76" s="2024"/>
      <c r="BL76" s="2024"/>
      <c r="BM76" s="2024"/>
      <c r="BN76" s="2024"/>
      <c r="BO76" s="2024"/>
      <c r="BP76" s="2024"/>
      <c r="BQ76" s="2024"/>
      <c r="BR76" s="2024"/>
      <c r="BS76" s="2024"/>
      <c r="BT76" s="2024"/>
      <c r="BU76" s="2024"/>
      <c r="BV76" s="2024"/>
      <c r="BW76" s="2024"/>
      <c r="BX76" s="2024"/>
      <c r="BY76" s="2024"/>
      <c r="BZ76" s="2024"/>
      <c r="CA76" s="2024"/>
      <c r="CB76" s="2024"/>
      <c r="CC76" s="2024"/>
      <c r="CD76" s="2024"/>
      <c r="CE76" s="2024"/>
      <c r="CF76" s="2024"/>
      <c r="CG76" s="2024"/>
      <c r="CH76" s="2024"/>
      <c r="CI76" s="2024"/>
      <c r="CJ76" s="2024"/>
      <c r="CK76" s="2024"/>
      <c r="CL76" s="2024"/>
      <c r="CM76" s="2024"/>
    </row>
    <row r="77" s="1974" customFormat="true" ht="16.15" hidden="false" customHeight="true" outlineLevel="0" collapsed="false">
      <c r="A77" s="165" t="s">
        <v>897</v>
      </c>
      <c r="B77" s="2070"/>
      <c r="C77" s="2070"/>
      <c r="D77" s="2070"/>
      <c r="E77" s="2070"/>
      <c r="F77" s="2070"/>
      <c r="G77" s="2070"/>
      <c r="H77" s="2070"/>
      <c r="I77" s="2070"/>
      <c r="J77" s="2070"/>
      <c r="K77" s="2070"/>
      <c r="L77" s="114"/>
      <c r="M77" s="114"/>
      <c r="N77" s="114"/>
      <c r="O77" s="114"/>
      <c r="P77" s="114"/>
      <c r="Q77" s="114"/>
      <c r="R77" s="114"/>
      <c r="S77" s="114"/>
      <c r="T77" s="114"/>
      <c r="U77" s="114"/>
      <c r="V77" s="114"/>
      <c r="W77" s="114"/>
      <c r="X77" s="114"/>
      <c r="Y77" s="114"/>
      <c r="Z77" s="114"/>
      <c r="AA77" s="114"/>
      <c r="AB77" s="114"/>
      <c r="AC77" s="114"/>
      <c r="AD77" s="114"/>
      <c r="AE77" s="114"/>
      <c r="AF77" s="114"/>
    </row>
    <row r="78" s="1974" customFormat="true" ht="16.15" hidden="false" customHeight="true" outlineLevel="0" collapsed="false">
      <c r="A78" s="165" t="s">
        <v>898</v>
      </c>
      <c r="B78" s="2070"/>
      <c r="C78" s="2070"/>
      <c r="D78" s="2070"/>
      <c r="E78" s="2070"/>
      <c r="F78" s="2070"/>
      <c r="G78" s="2070"/>
      <c r="H78" s="2070"/>
      <c r="I78" s="2070"/>
      <c r="J78" s="2070"/>
      <c r="K78" s="2070"/>
      <c r="L78" s="114"/>
      <c r="M78" s="114"/>
      <c r="N78" s="114"/>
      <c r="O78" s="114"/>
      <c r="P78" s="114"/>
      <c r="Q78" s="114"/>
      <c r="R78" s="114"/>
      <c r="S78" s="114"/>
      <c r="T78" s="114"/>
      <c r="U78" s="114"/>
      <c r="V78" s="114"/>
      <c r="W78" s="114"/>
      <c r="X78" s="114"/>
      <c r="Y78" s="114"/>
      <c r="Z78" s="114"/>
      <c r="AA78" s="114"/>
      <c r="AB78" s="114"/>
      <c r="AC78" s="114"/>
      <c r="AD78" s="114"/>
      <c r="AE78" s="114"/>
      <c r="AF78" s="114"/>
    </row>
    <row r="79" s="1974" customFormat="true" ht="12.75" hidden="false" customHeight="false" outlineLevel="0" collapsed="false">
      <c r="A79" s="86" t="s">
        <v>899</v>
      </c>
      <c r="B79" s="86"/>
      <c r="C79" s="86"/>
      <c r="D79" s="86"/>
      <c r="E79" s="86"/>
      <c r="F79" s="86"/>
      <c r="G79" s="86"/>
      <c r="H79" s="86"/>
      <c r="I79" s="86"/>
      <c r="J79" s="86"/>
      <c r="K79" s="86"/>
      <c r="L79" s="114"/>
      <c r="M79" s="114"/>
      <c r="N79" s="114"/>
      <c r="O79" s="114"/>
      <c r="P79" s="114"/>
      <c r="Q79" s="114"/>
      <c r="R79" s="114"/>
      <c r="S79" s="114"/>
      <c r="T79" s="114"/>
      <c r="U79" s="114"/>
      <c r="V79" s="114"/>
      <c r="W79" s="114"/>
      <c r="X79" s="114"/>
      <c r="Y79" s="114"/>
      <c r="Z79" s="114"/>
      <c r="AA79" s="114"/>
      <c r="AB79" s="114"/>
      <c r="AC79" s="114"/>
      <c r="AD79" s="114"/>
      <c r="AE79" s="114"/>
      <c r="AF79" s="114"/>
    </row>
    <row r="80" customFormat="false" ht="15.75" hidden="false" customHeight="false" outlineLevel="0" collapsed="false">
      <c r="A80" s="1216"/>
      <c r="B80" s="1216"/>
      <c r="C80" s="1216"/>
      <c r="D80" s="1216"/>
      <c r="E80" s="1216"/>
      <c r="F80" s="1216"/>
      <c r="G80" s="1216"/>
      <c r="H80" s="1216"/>
      <c r="I80" s="1216"/>
      <c r="J80" s="1216"/>
      <c r="K80" s="1216"/>
    </row>
    <row r="81" customFormat="false" ht="15.75" hidden="false" customHeight="false" outlineLevel="0" collapsed="false">
      <c r="A81" s="1216"/>
      <c r="B81" s="1216"/>
      <c r="C81" s="1216"/>
      <c r="D81" s="1216"/>
      <c r="E81" s="1216"/>
      <c r="F81" s="1216"/>
      <c r="G81" s="1216"/>
      <c r="H81" s="1216"/>
      <c r="I81" s="1216"/>
      <c r="J81" s="1216"/>
      <c r="K81" s="1216"/>
    </row>
  </sheetData>
  <mergeCells count="5">
    <mergeCell ref="B2:AC2"/>
    <mergeCell ref="AD2:AF2"/>
    <mergeCell ref="AD3:AF3"/>
    <mergeCell ref="B4:AC4"/>
    <mergeCell ref="AD4:AF4"/>
  </mergeCells>
  <printOptions headings="false" gridLines="false" gridLinesSet="true" horizontalCentered="true" verticalCentered="false"/>
  <pageMargins left="0.170138888888889" right="0.170138888888889" top="0.420138888888889" bottom="0.2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M4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427" width="31"/>
    <col collapsed="false" customWidth="true" hidden="false" outlineLevel="0" max="12" min="2" style="427" width="11.62"/>
    <col collapsed="false" customWidth="true" hidden="false" outlineLevel="0" max="13" min="13" style="427" width="7.62"/>
    <col collapsed="false" customWidth="false" hidden="false" outlineLevel="0" max="1024" min="14" style="427" width="9"/>
  </cols>
  <sheetData>
    <row r="1" s="780" customFormat="true" ht="13.15" hidden="false" customHeight="true" outlineLevel="0" collapsed="false">
      <c r="A1" s="1427"/>
      <c r="B1" s="2098"/>
      <c r="C1" s="2099"/>
      <c r="D1" s="2099"/>
      <c r="E1" s="2099"/>
      <c r="F1" s="2099"/>
      <c r="G1" s="2099"/>
      <c r="H1" s="2099"/>
      <c r="I1" s="2099"/>
      <c r="J1" s="2100"/>
      <c r="K1" s="2101"/>
      <c r="L1" s="2102"/>
    </row>
    <row r="2" s="780" customFormat="true" ht="18" hidden="false" customHeight="true" outlineLevel="0" collapsed="false">
      <c r="A2" s="101"/>
      <c r="B2" s="1516" t="s">
        <v>38</v>
      </c>
      <c r="C2" s="1516"/>
      <c r="D2" s="1516"/>
      <c r="E2" s="1516"/>
      <c r="F2" s="1516"/>
      <c r="G2" s="1516"/>
      <c r="H2" s="1516"/>
      <c r="I2" s="1516"/>
      <c r="J2" s="1516"/>
      <c r="K2" s="376" t="s">
        <v>75</v>
      </c>
      <c r="L2" s="376"/>
    </row>
    <row r="3" s="780" customFormat="true" ht="18" hidden="false" customHeight="true" outlineLevel="0" collapsed="false">
      <c r="A3" s="101"/>
      <c r="B3" s="2103"/>
      <c r="C3" s="2104"/>
      <c r="D3" s="2104"/>
      <c r="E3" s="2104"/>
      <c r="F3" s="2104"/>
      <c r="G3" s="2104"/>
      <c r="H3" s="2104"/>
      <c r="I3" s="2104"/>
      <c r="J3" s="2105"/>
      <c r="K3" s="376" t="s">
        <v>900</v>
      </c>
      <c r="L3" s="376"/>
    </row>
    <row r="4" s="780" customFormat="true" ht="18" hidden="false" customHeight="true" outlineLevel="0" collapsed="false">
      <c r="A4" s="101"/>
      <c r="B4" s="1521" t="s">
        <v>276</v>
      </c>
      <c r="C4" s="1521"/>
      <c r="D4" s="1521"/>
      <c r="E4" s="1521"/>
      <c r="F4" s="1521"/>
      <c r="G4" s="1521"/>
      <c r="H4" s="1521"/>
      <c r="I4" s="1521"/>
      <c r="J4" s="1521"/>
      <c r="K4" s="382" t="s">
        <v>816</v>
      </c>
      <c r="L4" s="382"/>
    </row>
    <row r="5" s="780" customFormat="true" ht="13.15" hidden="false" customHeight="true" outlineLevel="0" collapsed="false">
      <c r="A5" s="625"/>
      <c r="B5" s="2106"/>
      <c r="C5" s="2107"/>
      <c r="D5" s="2107"/>
      <c r="E5" s="2107"/>
      <c r="F5" s="2107"/>
      <c r="G5" s="2107"/>
      <c r="H5" s="2107"/>
      <c r="I5" s="2107"/>
      <c r="J5" s="2108"/>
      <c r="K5" s="2109"/>
      <c r="L5" s="1244"/>
    </row>
    <row r="6" customFormat="false" ht="8.1" hidden="false" customHeight="true" outlineLevel="0" collapsed="false">
      <c r="A6" s="1524"/>
    </row>
    <row r="7" customFormat="false" ht="13.15" hidden="false" customHeight="true" outlineLevel="0" collapsed="false">
      <c r="A7" s="2110" t="s">
        <v>901</v>
      </c>
      <c r="B7" s="2110"/>
      <c r="C7" s="2110"/>
      <c r="D7" s="2110"/>
      <c r="E7" s="2110"/>
      <c r="F7" s="2110"/>
      <c r="G7" s="2110"/>
      <c r="H7" s="2110"/>
      <c r="I7" s="2110"/>
      <c r="J7" s="2110"/>
      <c r="K7" s="2110"/>
      <c r="L7" s="2110"/>
      <c r="M7" s="2110"/>
    </row>
    <row r="8" s="448" customFormat="true" ht="18" hidden="false" customHeight="true" outlineLevel="0" collapsed="false">
      <c r="A8" s="442"/>
      <c r="B8" s="243" t="n">
        <v>2010</v>
      </c>
      <c r="C8" s="243" t="n">
        <v>2011</v>
      </c>
      <c r="D8" s="243" t="n">
        <v>2012</v>
      </c>
      <c r="E8" s="243" t="n">
        <v>2013</v>
      </c>
      <c r="F8" s="243" t="n">
        <v>2014</v>
      </c>
      <c r="G8" s="243" t="n">
        <v>2015</v>
      </c>
      <c r="H8" s="243" t="n">
        <v>2016</v>
      </c>
      <c r="I8" s="243" t="n">
        <v>2017</v>
      </c>
      <c r="J8" s="243" t="n">
        <v>2018</v>
      </c>
      <c r="K8" s="243" t="n">
        <v>2019</v>
      </c>
      <c r="L8" s="243" t="n">
        <v>2020</v>
      </c>
    </row>
    <row r="9" s="448" customFormat="true" ht="8.1" hidden="false" customHeight="true" outlineLevel="0" collapsed="false">
      <c r="A9" s="1772"/>
      <c r="B9" s="427"/>
      <c r="C9" s="427"/>
      <c r="D9" s="427"/>
      <c r="E9" s="427"/>
      <c r="F9" s="427"/>
      <c r="G9" s="427"/>
      <c r="H9" s="427"/>
      <c r="I9" s="427"/>
      <c r="J9" s="427"/>
      <c r="K9" s="427"/>
      <c r="L9" s="2111"/>
    </row>
    <row r="10" s="448" customFormat="true" ht="14.45" hidden="false" customHeight="true" outlineLevel="0" collapsed="false">
      <c r="A10" s="1774" t="s">
        <v>902</v>
      </c>
      <c r="B10" s="427"/>
      <c r="C10" s="427"/>
      <c r="D10" s="427"/>
      <c r="E10" s="427"/>
      <c r="F10" s="427"/>
      <c r="G10" s="427"/>
      <c r="H10" s="427"/>
      <c r="I10" s="427"/>
      <c r="J10" s="427"/>
      <c r="K10" s="427"/>
      <c r="L10" s="2111"/>
    </row>
    <row r="11" s="448" customFormat="true" ht="14.1" hidden="false" customHeight="true" outlineLevel="0" collapsed="false">
      <c r="A11" s="2112" t="s">
        <v>903</v>
      </c>
      <c r="B11" s="2113" t="n">
        <v>2.457</v>
      </c>
      <c r="C11" s="2114" t="n">
        <v>2.506</v>
      </c>
      <c r="D11" s="2114" t="n">
        <v>2.473</v>
      </c>
      <c r="E11" s="2114" t="n">
        <v>2.548</v>
      </c>
      <c r="F11" s="2114" t="n">
        <v>2.667</v>
      </c>
      <c r="G11" s="2114" t="n">
        <v>2.824</v>
      </c>
      <c r="H11" s="2114" t="n">
        <v>2.774</v>
      </c>
      <c r="I11" s="2114" t="n">
        <v>2.676</v>
      </c>
      <c r="J11" s="2114" t="n">
        <v>2.292</v>
      </c>
      <c r="K11" s="2114" t="n">
        <v>2.38</v>
      </c>
      <c r="L11" s="2115" t="n">
        <v>2.45</v>
      </c>
    </row>
    <row r="12" s="448" customFormat="true" ht="14.1" hidden="false" customHeight="true" outlineLevel="0" collapsed="false">
      <c r="A12" s="2116" t="s">
        <v>904</v>
      </c>
      <c r="B12" s="2117" t="n">
        <v>62.124</v>
      </c>
      <c r="C12" s="2118" t="n">
        <v>65.221</v>
      </c>
      <c r="D12" s="2118" t="n">
        <v>66.223</v>
      </c>
      <c r="E12" s="2118" t="n">
        <v>67.197</v>
      </c>
      <c r="F12" s="2118" t="n">
        <v>71.68</v>
      </c>
      <c r="G12" s="2118" t="n">
        <v>69.943</v>
      </c>
      <c r="H12" s="2118" t="n">
        <v>70.796</v>
      </c>
      <c r="I12" s="2118" t="n">
        <v>70.766</v>
      </c>
      <c r="J12" s="2118" t="n">
        <v>68.189</v>
      </c>
      <c r="K12" s="2118" t="n">
        <v>69.102</v>
      </c>
      <c r="L12" s="2119" t="n">
        <v>69.411</v>
      </c>
    </row>
    <row r="13" s="448" customFormat="true" ht="14.1" hidden="false" customHeight="true" outlineLevel="0" collapsed="false">
      <c r="A13" s="2116" t="s">
        <v>905</v>
      </c>
      <c r="B13" s="2117" t="n">
        <v>11.462</v>
      </c>
      <c r="C13" s="2118" t="n">
        <v>14.313</v>
      </c>
      <c r="D13" s="2118" t="n">
        <v>11.822</v>
      </c>
      <c r="E13" s="2118" t="n">
        <v>11.285</v>
      </c>
      <c r="F13" s="2118" t="n">
        <v>13.315</v>
      </c>
      <c r="G13" s="2118" t="n">
        <v>11.369</v>
      </c>
      <c r="H13" s="2118" t="n">
        <v>11.848</v>
      </c>
      <c r="I13" s="2118" t="n">
        <v>8.887</v>
      </c>
      <c r="J13" s="2118" t="n">
        <v>8.689</v>
      </c>
      <c r="K13" s="2118" t="n">
        <v>8.156</v>
      </c>
      <c r="L13" s="2119" t="n">
        <v>8.394</v>
      </c>
    </row>
    <row r="14" customFormat="false" ht="14.1" hidden="false" customHeight="true" outlineLevel="0" collapsed="false">
      <c r="A14" s="2116" t="s">
        <v>906</v>
      </c>
      <c r="B14" s="2117" t="n">
        <v>11.334</v>
      </c>
      <c r="C14" s="2118" t="n">
        <v>13.384</v>
      </c>
      <c r="D14" s="2118" t="n">
        <v>10.999</v>
      </c>
      <c r="E14" s="2118" t="n">
        <v>10.656</v>
      </c>
      <c r="F14" s="2118" t="n">
        <v>12.622</v>
      </c>
      <c r="G14" s="2118" t="n">
        <v>10.908</v>
      </c>
      <c r="H14" s="2118" t="n">
        <v>11.432</v>
      </c>
      <c r="I14" s="2118" t="n">
        <v>8.71</v>
      </c>
      <c r="J14" s="2118" t="n">
        <v>8.648</v>
      </c>
      <c r="K14" s="2118" t="n">
        <v>8.244</v>
      </c>
      <c r="L14" s="2119" t="n">
        <v>8.507</v>
      </c>
    </row>
    <row r="15" customFormat="false" ht="14.1" hidden="false" customHeight="true" outlineLevel="0" collapsed="false">
      <c r="A15" s="2116" t="s">
        <v>907</v>
      </c>
      <c r="B15" s="2117" t="n">
        <v>13.853</v>
      </c>
      <c r="C15" s="2118" t="n">
        <v>16.358</v>
      </c>
      <c r="D15" s="2118" t="n">
        <v>13.444</v>
      </c>
      <c r="E15" s="2118" t="n">
        <v>13.024</v>
      </c>
      <c r="F15" s="2118" t="n">
        <v>15.427</v>
      </c>
      <c r="G15" s="2118" t="n">
        <v>13.332</v>
      </c>
      <c r="H15" s="2118" t="n">
        <v>13.973</v>
      </c>
      <c r="I15" s="2118" t="n">
        <v>10.646</v>
      </c>
      <c r="J15" s="2118" t="n">
        <v>10.57</v>
      </c>
      <c r="K15" s="2118" t="n">
        <v>10.076</v>
      </c>
      <c r="L15" s="2119" t="n">
        <v>10.397</v>
      </c>
    </row>
    <row r="16" s="1216" customFormat="true" ht="13.7" hidden="false" customHeight="true" outlineLevel="0" collapsed="false">
      <c r="A16" s="2116" t="s">
        <v>908</v>
      </c>
      <c r="B16" s="2117" t="n">
        <v>4.02</v>
      </c>
      <c r="C16" s="2118" t="n">
        <v>4.337</v>
      </c>
      <c r="D16" s="2118" t="n">
        <v>4.416</v>
      </c>
      <c r="E16" s="2118" t="n">
        <v>4.011</v>
      </c>
      <c r="F16" s="2118" t="n">
        <v>4.403</v>
      </c>
      <c r="G16" s="2118" t="n">
        <v>3.787</v>
      </c>
      <c r="H16" s="2118" t="n">
        <v>3.719</v>
      </c>
      <c r="I16" s="2118" t="n">
        <v>3.709</v>
      </c>
      <c r="J16" s="2118" t="n">
        <v>3.888</v>
      </c>
      <c r="K16" s="2118" t="n">
        <v>3.864</v>
      </c>
      <c r="L16" s="2119" t="n">
        <v>5.817</v>
      </c>
    </row>
    <row r="17" customFormat="false" ht="14.1" hidden="false" customHeight="true" outlineLevel="0" collapsed="false">
      <c r="A17" s="2116" t="s">
        <v>892</v>
      </c>
      <c r="B17" s="2117" t="n">
        <v>0.093</v>
      </c>
      <c r="C17" s="2118" t="n">
        <v>0.101</v>
      </c>
      <c r="D17" s="2118" t="n">
        <v>0.108</v>
      </c>
      <c r="E17" s="2118" t="n">
        <v>0.108</v>
      </c>
      <c r="F17" s="2118" t="n">
        <v>0.115</v>
      </c>
      <c r="G17" s="2118" t="n">
        <v>0.118</v>
      </c>
      <c r="H17" s="2118" t="n">
        <v>0.116</v>
      </c>
      <c r="I17" s="2118" t="n">
        <v>0.11</v>
      </c>
      <c r="J17" s="2118" t="n">
        <v>0.1</v>
      </c>
      <c r="K17" s="2118" t="n">
        <v>0.099</v>
      </c>
      <c r="L17" s="2119" t="n">
        <v>0.108</v>
      </c>
    </row>
    <row r="18" customFormat="false" ht="14.1" hidden="false" customHeight="true" outlineLevel="0" collapsed="false">
      <c r="A18" s="2116" t="s">
        <v>909</v>
      </c>
      <c r="B18" s="2117" t="n">
        <v>18.951</v>
      </c>
      <c r="C18" s="2118" t="n">
        <v>18.992</v>
      </c>
      <c r="D18" s="2118" t="n">
        <v>21.254</v>
      </c>
      <c r="E18" s="2118" t="n">
        <v>23.543</v>
      </c>
      <c r="F18" s="2118" t="n">
        <v>25.492</v>
      </c>
      <c r="G18" s="2118" t="n">
        <v>27.555</v>
      </c>
      <c r="H18" s="2118" t="n">
        <v>29.175</v>
      </c>
      <c r="I18" s="2118" t="n">
        <v>30.459</v>
      </c>
      <c r="J18" s="2118" t="n">
        <v>28.298</v>
      </c>
      <c r="K18" s="2118" t="n">
        <v>28.028</v>
      </c>
      <c r="L18" s="2119" t="n">
        <v>27.98</v>
      </c>
    </row>
    <row r="19" customFormat="false" ht="13.7" hidden="false" customHeight="true" outlineLevel="0" collapsed="false">
      <c r="A19" s="2116" t="s">
        <v>225</v>
      </c>
      <c r="B19" s="2117" t="n">
        <v>21.154</v>
      </c>
      <c r="C19" s="2118" t="n">
        <v>20.268</v>
      </c>
      <c r="D19" s="2118" t="n">
        <v>20.508</v>
      </c>
      <c r="E19" s="2118" t="n">
        <v>16.102</v>
      </c>
      <c r="F19" s="2118" t="n">
        <v>22.526</v>
      </c>
      <c r="G19" s="2118" t="n">
        <v>19.939</v>
      </c>
      <c r="H19" s="2118" t="n">
        <v>19.645</v>
      </c>
      <c r="I19" s="2118" t="n">
        <v>18.323</v>
      </c>
      <c r="J19" s="2118" t="n">
        <v>18.501</v>
      </c>
      <c r="K19" s="2118" t="n">
        <v>18.213</v>
      </c>
      <c r="L19" s="2119" t="n">
        <v>18.469</v>
      </c>
    </row>
    <row r="20" customFormat="false" ht="14.1" hidden="false" customHeight="true" outlineLevel="0" collapsed="false">
      <c r="A20" s="2120" t="s">
        <v>603</v>
      </c>
      <c r="B20" s="2121" t="n">
        <v>145.448</v>
      </c>
      <c r="C20" s="2122" t="n">
        <v>155.48</v>
      </c>
      <c r="D20" s="2122" t="n">
        <v>151.247</v>
      </c>
      <c r="E20" s="2122" t="n">
        <v>148.474</v>
      </c>
      <c r="F20" s="2122" t="n">
        <v>168.247</v>
      </c>
      <c r="G20" s="2122" t="n">
        <v>159.775</v>
      </c>
      <c r="H20" s="2122" t="n">
        <v>163.478</v>
      </c>
      <c r="I20" s="2122" t="n">
        <v>154.286</v>
      </c>
      <c r="J20" s="2122" t="n">
        <v>149.175</v>
      </c>
      <c r="K20" s="2122" t="n">
        <v>148.162</v>
      </c>
      <c r="L20" s="2123" t="n">
        <v>151.533</v>
      </c>
    </row>
    <row r="21" s="470" customFormat="true" ht="8.1" hidden="false" customHeight="true" outlineLevel="0" collapsed="false">
      <c r="A21" s="2124"/>
      <c r="B21" s="780"/>
      <c r="C21" s="780"/>
      <c r="D21" s="780"/>
      <c r="E21" s="780"/>
      <c r="F21" s="780"/>
      <c r="G21" s="780"/>
      <c r="H21" s="780"/>
      <c r="I21" s="780"/>
      <c r="J21" s="780"/>
      <c r="K21" s="780"/>
      <c r="L21" s="780"/>
    </row>
    <row r="22" customFormat="false" ht="16.15" hidden="false" customHeight="true" outlineLevel="0" collapsed="false">
      <c r="A22" s="1774" t="s">
        <v>910</v>
      </c>
      <c r="B22" s="2125"/>
      <c r="C22" s="2125"/>
      <c r="D22" s="2125"/>
      <c r="E22" s="2125"/>
      <c r="F22" s="2125"/>
      <c r="G22" s="780"/>
      <c r="H22" s="780"/>
      <c r="I22" s="780"/>
      <c r="J22" s="780"/>
      <c r="K22" s="780"/>
      <c r="L22" s="780"/>
    </row>
    <row r="23" customFormat="false" ht="14.1" hidden="false" customHeight="true" outlineLevel="0" collapsed="false">
      <c r="A23" s="2126" t="s">
        <v>903</v>
      </c>
      <c r="B23" s="2127" t="n">
        <v>0.006</v>
      </c>
      <c r="C23" s="2128" t="n">
        <v>0.006</v>
      </c>
      <c r="D23" s="2128" t="n">
        <v>0.006</v>
      </c>
      <c r="E23" s="2128" t="n">
        <v>0.006</v>
      </c>
      <c r="F23" s="2128" t="n">
        <v>0.006</v>
      </c>
      <c r="G23" s="2128" t="n">
        <v>0.007</v>
      </c>
      <c r="H23" s="2128" t="n">
        <v>0.006</v>
      </c>
      <c r="I23" s="2128" t="n">
        <v>0.006</v>
      </c>
      <c r="J23" s="2128" t="n">
        <v>0.002</v>
      </c>
      <c r="K23" s="2128" t="n">
        <v>0.004</v>
      </c>
      <c r="L23" s="2129" t="n">
        <v>0.004</v>
      </c>
      <c r="M23" s="780"/>
    </row>
    <row r="24" customFormat="false" ht="14.1" hidden="false" customHeight="true" outlineLevel="0" collapsed="false">
      <c r="A24" s="2130" t="s">
        <v>904</v>
      </c>
      <c r="B24" s="2131" t="n">
        <v>0.938</v>
      </c>
      <c r="C24" s="2132" t="n">
        <v>1.04</v>
      </c>
      <c r="D24" s="2132" t="n">
        <v>1.003</v>
      </c>
      <c r="E24" s="2132" t="n">
        <v>0.943</v>
      </c>
      <c r="F24" s="2132" t="n">
        <v>1.04</v>
      </c>
      <c r="G24" s="2132" t="n">
        <v>1.12</v>
      </c>
      <c r="H24" s="2132" t="n">
        <v>1.013</v>
      </c>
      <c r="I24" s="2132" t="n">
        <v>1.013</v>
      </c>
      <c r="J24" s="2132" t="n">
        <v>0.938</v>
      </c>
      <c r="K24" s="2132" t="n">
        <v>0.679</v>
      </c>
      <c r="L24" s="2133" t="n">
        <v>0.698</v>
      </c>
      <c r="M24" s="780"/>
    </row>
    <row r="25" customFormat="false" ht="14.1" hidden="false" customHeight="true" outlineLevel="0" collapsed="false">
      <c r="A25" s="2130" t="s">
        <v>905</v>
      </c>
      <c r="B25" s="2131" t="n">
        <v>0</v>
      </c>
      <c r="C25" s="2132" t="n">
        <v>0</v>
      </c>
      <c r="D25" s="2132" t="n">
        <v>0</v>
      </c>
      <c r="E25" s="2132" t="n">
        <v>0</v>
      </c>
      <c r="F25" s="2132" t="n">
        <v>0</v>
      </c>
      <c r="G25" s="2132" t="n">
        <v>0</v>
      </c>
      <c r="H25" s="2132" t="n">
        <v>0</v>
      </c>
      <c r="I25" s="2132" t="n">
        <v>0</v>
      </c>
      <c r="J25" s="2132" t="n">
        <v>0</v>
      </c>
      <c r="K25" s="2132" t="n">
        <v>0</v>
      </c>
      <c r="L25" s="2133" t="n">
        <v>0</v>
      </c>
      <c r="M25" s="780"/>
    </row>
    <row r="26" customFormat="false" ht="14.1" hidden="false" customHeight="true" outlineLevel="0" collapsed="false">
      <c r="A26" s="2130" t="s">
        <v>906</v>
      </c>
      <c r="B26" s="2131" t="n">
        <v>0</v>
      </c>
      <c r="C26" s="2132" t="n">
        <v>0</v>
      </c>
      <c r="D26" s="2132" t="n">
        <v>0</v>
      </c>
      <c r="E26" s="2132" t="n">
        <v>0</v>
      </c>
      <c r="F26" s="2132" t="n">
        <v>0</v>
      </c>
      <c r="G26" s="2132" t="n">
        <v>0</v>
      </c>
      <c r="H26" s="2132" t="n">
        <v>0</v>
      </c>
      <c r="I26" s="2132" t="n">
        <v>0</v>
      </c>
      <c r="J26" s="2132" t="n">
        <v>0</v>
      </c>
      <c r="K26" s="2132" t="n">
        <v>0</v>
      </c>
      <c r="L26" s="2133" t="n">
        <v>0</v>
      </c>
      <c r="M26" s="780"/>
    </row>
    <row r="27" customFormat="false" ht="14.1" hidden="false" customHeight="true" outlineLevel="0" collapsed="false">
      <c r="A27" s="2130" t="s">
        <v>907</v>
      </c>
      <c r="B27" s="2131" t="n">
        <v>0</v>
      </c>
      <c r="C27" s="2132" t="n">
        <v>0</v>
      </c>
      <c r="D27" s="2132" t="n">
        <v>0</v>
      </c>
      <c r="E27" s="2132" t="n">
        <v>0</v>
      </c>
      <c r="F27" s="2132" t="n">
        <v>0</v>
      </c>
      <c r="G27" s="2132" t="n">
        <v>0</v>
      </c>
      <c r="H27" s="2132" t="n">
        <v>0</v>
      </c>
      <c r="I27" s="2132" t="n">
        <v>0</v>
      </c>
      <c r="J27" s="2132" t="n">
        <v>0</v>
      </c>
      <c r="K27" s="2132" t="n">
        <v>0</v>
      </c>
      <c r="L27" s="2133" t="n">
        <v>0</v>
      </c>
      <c r="M27" s="780"/>
    </row>
    <row r="28" customFormat="false" ht="14.1" hidden="false" customHeight="true" outlineLevel="0" collapsed="false">
      <c r="A28" s="2130" t="s">
        <v>908</v>
      </c>
      <c r="B28" s="2131" t="n">
        <v>0</v>
      </c>
      <c r="C28" s="2132" t="n">
        <v>0</v>
      </c>
      <c r="D28" s="2132" t="n">
        <v>0</v>
      </c>
      <c r="E28" s="2132" t="n">
        <v>0</v>
      </c>
      <c r="F28" s="2132" t="n">
        <v>0</v>
      </c>
      <c r="G28" s="2132" t="n">
        <v>0</v>
      </c>
      <c r="H28" s="2132" t="n">
        <v>0</v>
      </c>
      <c r="I28" s="2132" t="n">
        <v>0</v>
      </c>
      <c r="J28" s="2132" t="n">
        <v>0</v>
      </c>
      <c r="K28" s="2132" t="n">
        <v>0</v>
      </c>
      <c r="L28" s="2133" t="n">
        <v>0</v>
      </c>
      <c r="M28" s="780"/>
    </row>
    <row r="29" customFormat="false" ht="18" hidden="false" customHeight="true" outlineLevel="0" collapsed="false">
      <c r="A29" s="2130" t="s">
        <v>892</v>
      </c>
      <c r="B29" s="2131" t="n">
        <v>0</v>
      </c>
      <c r="C29" s="2132" t="n">
        <v>0</v>
      </c>
      <c r="D29" s="2132" t="n">
        <v>0</v>
      </c>
      <c r="E29" s="2132" t="n">
        <v>0</v>
      </c>
      <c r="F29" s="2132" t="n">
        <v>0</v>
      </c>
      <c r="G29" s="2132" t="n">
        <v>0</v>
      </c>
      <c r="H29" s="2132" t="n">
        <v>0</v>
      </c>
      <c r="I29" s="2132" t="n">
        <v>0</v>
      </c>
      <c r="J29" s="2132" t="n">
        <v>0</v>
      </c>
      <c r="K29" s="2132" t="n">
        <v>0</v>
      </c>
      <c r="L29" s="2133" t="n">
        <v>0</v>
      </c>
      <c r="M29" s="780"/>
    </row>
    <row r="30" customFormat="false" ht="15" hidden="false" customHeight="true" outlineLevel="0" collapsed="false">
      <c r="A30" s="2130" t="s">
        <v>909</v>
      </c>
      <c r="B30" s="2131" t="n">
        <v>0</v>
      </c>
      <c r="C30" s="2132" t="n">
        <v>0</v>
      </c>
      <c r="D30" s="2132" t="n">
        <v>0</v>
      </c>
      <c r="E30" s="2132" t="n">
        <v>0</v>
      </c>
      <c r="F30" s="2132" t="n">
        <v>0</v>
      </c>
      <c r="G30" s="2132" t="n">
        <v>0</v>
      </c>
      <c r="H30" s="2132" t="n">
        <v>0</v>
      </c>
      <c r="I30" s="2132" t="n">
        <v>0</v>
      </c>
      <c r="J30" s="2132" t="n">
        <v>0</v>
      </c>
      <c r="K30" s="2132" t="n">
        <v>0</v>
      </c>
      <c r="L30" s="2133" t="n">
        <v>0</v>
      </c>
      <c r="M30" s="780"/>
    </row>
    <row r="31" s="448" customFormat="true" ht="15" hidden="false" customHeight="true" outlineLevel="0" collapsed="false">
      <c r="A31" s="2130" t="s">
        <v>225</v>
      </c>
      <c r="B31" s="2131" t="n">
        <v>0.555</v>
      </c>
      <c r="C31" s="2132" t="n">
        <v>0.615</v>
      </c>
      <c r="D31" s="2132" t="n">
        <v>0.593</v>
      </c>
      <c r="E31" s="2132" t="n">
        <v>0.558</v>
      </c>
      <c r="F31" s="2132" t="n">
        <v>0.615</v>
      </c>
      <c r="G31" s="2132" t="n">
        <v>0.425</v>
      </c>
      <c r="H31" s="2132" t="n">
        <v>0.384</v>
      </c>
      <c r="I31" s="2132" t="n">
        <v>0.384</v>
      </c>
      <c r="J31" s="2132" t="n">
        <v>0.337</v>
      </c>
      <c r="K31" s="2132" t="n">
        <v>0.257</v>
      </c>
      <c r="L31" s="2133" t="n">
        <v>0.265</v>
      </c>
      <c r="M31" s="761"/>
    </row>
    <row r="32" s="448" customFormat="true" ht="15" hidden="false" customHeight="true" outlineLevel="0" collapsed="false">
      <c r="A32" s="2134" t="s">
        <v>603</v>
      </c>
      <c r="B32" s="2121" t="n">
        <v>1.499</v>
      </c>
      <c r="C32" s="2122" t="n">
        <v>1.661</v>
      </c>
      <c r="D32" s="2122" t="n">
        <v>1.602</v>
      </c>
      <c r="E32" s="2122" t="n">
        <v>1.507</v>
      </c>
      <c r="F32" s="2122" t="n">
        <v>1.661</v>
      </c>
      <c r="G32" s="2122" t="n">
        <v>1.552</v>
      </c>
      <c r="H32" s="2122" t="n">
        <v>1.403</v>
      </c>
      <c r="I32" s="2122" t="n">
        <v>1.403</v>
      </c>
      <c r="J32" s="2122" t="n">
        <v>1.277</v>
      </c>
      <c r="K32" s="2122" t="n">
        <v>0.94</v>
      </c>
      <c r="L32" s="2123" t="n">
        <v>0.967</v>
      </c>
      <c r="M32" s="761"/>
    </row>
    <row r="33" s="448" customFormat="true" ht="7.5" hidden="false" customHeight="true" outlineLevel="0" collapsed="false">
      <c r="A33" s="2135"/>
      <c r="B33" s="2136"/>
      <c r="C33" s="2136"/>
      <c r="D33" s="2136"/>
      <c r="E33" s="2136"/>
      <c r="F33" s="2136"/>
      <c r="G33" s="2136"/>
      <c r="H33" s="2136"/>
      <c r="I33" s="2136"/>
      <c r="J33" s="2136"/>
      <c r="K33" s="761"/>
      <c r="L33" s="761"/>
    </row>
    <row r="34" customFormat="false" ht="16.15" hidden="false" customHeight="true" outlineLevel="0" collapsed="false">
      <c r="A34" s="1774" t="s">
        <v>911</v>
      </c>
      <c r="B34" s="2137"/>
      <c r="C34" s="2137"/>
      <c r="D34" s="2137"/>
      <c r="E34" s="2137"/>
      <c r="F34" s="2137"/>
      <c r="G34" s="780"/>
      <c r="H34" s="780"/>
      <c r="I34" s="780"/>
      <c r="J34" s="780"/>
      <c r="K34" s="780"/>
      <c r="L34" s="780"/>
    </row>
    <row r="35" customFormat="false" ht="15.75" hidden="false" customHeight="false" outlineLevel="0" collapsed="false">
      <c r="A35" s="2138" t="s">
        <v>903</v>
      </c>
      <c r="B35" s="2113" t="n">
        <v>2.361</v>
      </c>
      <c r="C35" s="2114" t="n">
        <v>2.489</v>
      </c>
      <c r="D35" s="2114" t="n">
        <v>2.226</v>
      </c>
      <c r="E35" s="2114" t="n">
        <v>2.457</v>
      </c>
      <c r="F35" s="2114" t="n">
        <v>2.382</v>
      </c>
      <c r="G35" s="2114" t="n">
        <v>2.227</v>
      </c>
      <c r="H35" s="2114" t="n">
        <v>2.407</v>
      </c>
      <c r="I35" s="2114" t="n">
        <v>2.682</v>
      </c>
      <c r="J35" s="2114" t="n">
        <v>2.967</v>
      </c>
      <c r="K35" s="2114" t="n">
        <v>3.076</v>
      </c>
      <c r="L35" s="2115" t="n">
        <v>3.154</v>
      </c>
    </row>
    <row r="36" customFormat="false" ht="15.75" hidden="false" customHeight="false" outlineLevel="0" collapsed="false">
      <c r="A36" s="2139" t="s">
        <v>904</v>
      </c>
      <c r="B36" s="2117" t="n">
        <v>25.498</v>
      </c>
      <c r="C36" s="2118" t="n">
        <v>26.899</v>
      </c>
      <c r="D36" s="2118" t="n">
        <v>25.646</v>
      </c>
      <c r="E36" s="2118" t="n">
        <v>28.754</v>
      </c>
      <c r="F36" s="2118" t="n">
        <v>29.449</v>
      </c>
      <c r="G36" s="2118" t="n">
        <v>32.463</v>
      </c>
      <c r="H36" s="2118" t="n">
        <v>33.481</v>
      </c>
      <c r="I36" s="2118" t="n">
        <v>34.838</v>
      </c>
      <c r="J36" s="2118" t="n">
        <v>34.17</v>
      </c>
      <c r="K36" s="2118" t="n">
        <v>35.39</v>
      </c>
      <c r="L36" s="2119" t="n">
        <v>35.444</v>
      </c>
    </row>
    <row r="37" customFormat="false" ht="15.75" hidden="false" customHeight="false" outlineLevel="0" collapsed="false">
      <c r="A37" s="2139" t="s">
        <v>905</v>
      </c>
      <c r="B37" s="2117" t="n">
        <v>16.836</v>
      </c>
      <c r="C37" s="2118" t="n">
        <v>15.49</v>
      </c>
      <c r="D37" s="2118" t="n">
        <v>15.249</v>
      </c>
      <c r="E37" s="2118" t="n">
        <v>13.232</v>
      </c>
      <c r="F37" s="2118" t="n">
        <v>15.109</v>
      </c>
      <c r="G37" s="2118" t="n">
        <v>14.577</v>
      </c>
      <c r="H37" s="2118" t="n">
        <v>14.689</v>
      </c>
      <c r="I37" s="2118" t="n">
        <v>15.282</v>
      </c>
      <c r="J37" s="2118" t="n">
        <v>17.206</v>
      </c>
      <c r="K37" s="2118" t="n">
        <v>17.802</v>
      </c>
      <c r="L37" s="2119" t="n">
        <v>18.3</v>
      </c>
    </row>
    <row r="38" customFormat="false" ht="15.75" hidden="false" customHeight="false" outlineLevel="0" collapsed="false">
      <c r="A38" s="2139" t="s">
        <v>906</v>
      </c>
      <c r="B38" s="2117" t="n">
        <v>0</v>
      </c>
      <c r="C38" s="2118" t="n">
        <v>0</v>
      </c>
      <c r="D38" s="2118" t="n">
        <v>0</v>
      </c>
      <c r="E38" s="2118" t="n">
        <v>0</v>
      </c>
      <c r="F38" s="2118" t="n">
        <v>0</v>
      </c>
      <c r="G38" s="2118" t="n">
        <v>0</v>
      </c>
      <c r="H38" s="2118" t="n">
        <v>0</v>
      </c>
      <c r="I38" s="2118" t="n">
        <v>0</v>
      </c>
      <c r="J38" s="2118" t="n">
        <v>0</v>
      </c>
      <c r="K38" s="2118" t="n">
        <v>0</v>
      </c>
      <c r="L38" s="2119" t="n">
        <v>0</v>
      </c>
    </row>
    <row r="39" customFormat="false" ht="15.75" hidden="false" customHeight="false" outlineLevel="0" collapsed="false">
      <c r="A39" s="2139" t="s">
        <v>907</v>
      </c>
      <c r="B39" s="2117" t="n">
        <v>21.887</v>
      </c>
      <c r="C39" s="2118" t="n">
        <v>21.413</v>
      </c>
      <c r="D39" s="2118" t="n">
        <v>22.026</v>
      </c>
      <c r="E39" s="2118" t="n">
        <v>19</v>
      </c>
      <c r="F39" s="2118" t="n">
        <v>21.696</v>
      </c>
      <c r="G39" s="2118" t="n">
        <v>20.931</v>
      </c>
      <c r="H39" s="2118" t="n">
        <v>21.091</v>
      </c>
      <c r="I39" s="2118" t="n">
        <v>21.944</v>
      </c>
      <c r="J39" s="2118" t="n">
        <v>24.706</v>
      </c>
      <c r="K39" s="2118" t="n">
        <v>25.562</v>
      </c>
      <c r="L39" s="2119" t="n">
        <v>26.277</v>
      </c>
    </row>
    <row r="40" customFormat="false" ht="15.75" hidden="false" customHeight="false" outlineLevel="0" collapsed="false">
      <c r="A40" s="2139" t="s">
        <v>908</v>
      </c>
      <c r="B40" s="2117" t="n">
        <v>1.65</v>
      </c>
      <c r="C40" s="2118" t="n">
        <v>1.789</v>
      </c>
      <c r="D40" s="2118" t="n">
        <v>1.71</v>
      </c>
      <c r="E40" s="2118" t="n">
        <v>1.716</v>
      </c>
      <c r="F40" s="2118" t="n">
        <v>1.809</v>
      </c>
      <c r="G40" s="2118" t="n">
        <v>1.758</v>
      </c>
      <c r="H40" s="2118" t="n">
        <v>1.759</v>
      </c>
      <c r="I40" s="2118" t="n">
        <v>1.826</v>
      </c>
      <c r="J40" s="2118" t="n">
        <v>1.948</v>
      </c>
      <c r="K40" s="2118" t="n">
        <v>1.979</v>
      </c>
      <c r="L40" s="2119" t="n">
        <v>2.971</v>
      </c>
    </row>
    <row r="41" customFormat="false" ht="15.75" hidden="false" customHeight="false" outlineLevel="0" collapsed="false">
      <c r="A41" s="2139" t="s">
        <v>892</v>
      </c>
      <c r="B41" s="2117" t="n">
        <v>0.09</v>
      </c>
      <c r="C41" s="2118" t="n">
        <v>0.1</v>
      </c>
      <c r="D41" s="2118" t="n">
        <v>0.097</v>
      </c>
      <c r="E41" s="2118" t="n">
        <v>0.104</v>
      </c>
      <c r="F41" s="2118" t="n">
        <v>0.102</v>
      </c>
      <c r="G41" s="2118" t="n">
        <v>0.093</v>
      </c>
      <c r="H41" s="2118" t="n">
        <v>0.101</v>
      </c>
      <c r="I41" s="2118" t="n">
        <v>0.11</v>
      </c>
      <c r="J41" s="2118" t="n">
        <v>0.129</v>
      </c>
      <c r="K41" s="2118" t="n">
        <v>0.127</v>
      </c>
      <c r="L41" s="2119" t="n">
        <v>0.139</v>
      </c>
    </row>
    <row r="42" customFormat="false" ht="15.75" hidden="false" customHeight="false" outlineLevel="0" collapsed="false">
      <c r="A42" s="2139" t="s">
        <v>909</v>
      </c>
      <c r="B42" s="2117" t="n">
        <v>0</v>
      </c>
      <c r="C42" s="2118" t="n">
        <v>0</v>
      </c>
      <c r="D42" s="2118" t="n">
        <v>0</v>
      </c>
      <c r="E42" s="2118" t="n">
        <v>0</v>
      </c>
      <c r="F42" s="2118" t="n">
        <v>0</v>
      </c>
      <c r="G42" s="2118" t="n">
        <v>0</v>
      </c>
      <c r="H42" s="2118" t="n">
        <v>0</v>
      </c>
      <c r="I42" s="2118" t="n">
        <v>0</v>
      </c>
      <c r="J42" s="2118" t="n">
        <v>0</v>
      </c>
      <c r="K42" s="2118" t="n">
        <v>0</v>
      </c>
      <c r="L42" s="2119" t="n">
        <v>0</v>
      </c>
    </row>
    <row r="43" customFormat="false" ht="15.75" hidden="false" customHeight="false" outlineLevel="0" collapsed="false">
      <c r="A43" s="2139" t="s">
        <v>225</v>
      </c>
      <c r="B43" s="2117" t="n">
        <v>14.311</v>
      </c>
      <c r="C43" s="2118" t="n">
        <v>15.946</v>
      </c>
      <c r="D43" s="2118" t="n">
        <v>15.672</v>
      </c>
      <c r="E43" s="2118" t="n">
        <v>12.893</v>
      </c>
      <c r="F43" s="2118" t="n">
        <v>14.722</v>
      </c>
      <c r="G43" s="2118" t="n">
        <v>14.203</v>
      </c>
      <c r="H43" s="2118" t="n">
        <v>14.312</v>
      </c>
      <c r="I43" s="2118" t="n">
        <v>14.891</v>
      </c>
      <c r="J43" s="2118" t="n">
        <v>16.765</v>
      </c>
      <c r="K43" s="2118" t="n">
        <v>17.345</v>
      </c>
      <c r="L43" s="2119" t="n">
        <v>17.831</v>
      </c>
    </row>
    <row r="44" customFormat="false" ht="15.75" hidden="false" customHeight="false" outlineLevel="0" collapsed="false">
      <c r="A44" s="2140" t="s">
        <v>603</v>
      </c>
      <c r="B44" s="2121" t="n">
        <v>82.633</v>
      </c>
      <c r="C44" s="2122" t="n">
        <v>84.126</v>
      </c>
      <c r="D44" s="2122" t="n">
        <v>82.626</v>
      </c>
      <c r="E44" s="2122" t="n">
        <v>78.156</v>
      </c>
      <c r="F44" s="2122" t="n">
        <v>85.269</v>
      </c>
      <c r="G44" s="2122" t="n">
        <v>86.252</v>
      </c>
      <c r="H44" s="2122" t="n">
        <v>87.84</v>
      </c>
      <c r="I44" s="2122" t="n">
        <v>91.573</v>
      </c>
      <c r="J44" s="2122" t="n">
        <v>97.891</v>
      </c>
      <c r="K44" s="2122" t="n">
        <v>101.281</v>
      </c>
      <c r="L44" s="2123" t="n">
        <v>104.116</v>
      </c>
    </row>
    <row r="46" customFormat="false" ht="15.75" hidden="false" customHeight="false" outlineLevel="0" collapsed="false">
      <c r="A46" s="86" t="s">
        <v>230</v>
      </c>
    </row>
    <row r="47" customFormat="false" ht="15.75" hidden="false" customHeight="false" outlineLevel="0" collapsed="false">
      <c r="B47" s="754"/>
      <c r="C47" s="754"/>
      <c r="D47" s="754"/>
      <c r="E47" s="754"/>
      <c r="F47" s="754"/>
      <c r="G47" s="754"/>
      <c r="H47" s="754"/>
      <c r="I47" s="754"/>
      <c r="J47" s="754"/>
      <c r="K47" s="754"/>
      <c r="L47" s="754"/>
    </row>
    <row r="49" customFormat="false" ht="15.75" hidden="false" customHeight="false" outlineLevel="0" collapsed="false">
      <c r="B49" s="1039"/>
      <c r="C49" s="1039"/>
      <c r="D49" s="1039"/>
      <c r="E49" s="1039"/>
      <c r="F49" s="1039"/>
      <c r="G49" s="1039"/>
      <c r="H49" s="1039"/>
      <c r="I49" s="1039"/>
      <c r="J49" s="1039"/>
      <c r="K49" s="1039"/>
      <c r="L49" s="1039"/>
    </row>
  </sheetData>
  <mergeCells count="6">
    <mergeCell ref="B2:J2"/>
    <mergeCell ref="K2:L2"/>
    <mergeCell ref="K3:L3"/>
    <mergeCell ref="B4:J4"/>
    <mergeCell ref="K4:L4"/>
    <mergeCell ref="A7:M7"/>
  </mergeCells>
  <printOptions headings="false" gridLines="false" gridLinesSet="true" horizontalCentered="true" verticalCentered="true"/>
  <pageMargins left="0" right="0" top="0.590277777777778"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I6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AD8:AF76 A1"/>
    </sheetView>
  </sheetViews>
  <sheetFormatPr defaultColWidth="11.01953125" defaultRowHeight="15.75" zeroHeight="false" outlineLevelRow="0" outlineLevelCol="0"/>
  <cols>
    <col collapsed="false" customWidth="true" hidden="false" outlineLevel="0" max="1" min="1" style="427" width="25.5"/>
    <col collapsed="false" customWidth="true" hidden="false" outlineLevel="0" max="15" min="2" style="427" width="7.38"/>
    <col collapsed="false" customWidth="true" hidden="false" outlineLevel="0" max="16" min="16" style="427" width="7.75"/>
    <col collapsed="false" customWidth="true" hidden="false" outlineLevel="0" max="18" min="17" style="427" width="8"/>
    <col collapsed="false" customWidth="true" hidden="false" outlineLevel="0" max="31" min="19" style="427" width="9"/>
    <col collapsed="false" customWidth="true" hidden="false" outlineLevel="0" max="50" min="32" style="0" width="9"/>
  </cols>
  <sheetData>
    <row r="1" customFormat="false" ht="20.25" hidden="false" customHeight="false" outlineLevel="0" collapsed="false">
      <c r="A1" s="1004"/>
      <c r="B1" s="2141"/>
      <c r="C1" s="1515"/>
      <c r="D1" s="1515"/>
      <c r="E1" s="1515"/>
      <c r="F1" s="1515"/>
      <c r="G1" s="1515"/>
      <c r="H1" s="1515"/>
      <c r="I1" s="1515"/>
      <c r="J1" s="1515"/>
      <c r="K1" s="1515"/>
      <c r="L1" s="2142"/>
      <c r="M1" s="2142"/>
      <c r="N1" s="2142"/>
      <c r="O1" s="2142"/>
      <c r="P1" s="2142"/>
      <c r="Q1" s="2142"/>
      <c r="R1" s="2142"/>
      <c r="S1" s="2142"/>
      <c r="T1" s="2142"/>
      <c r="U1" s="2142"/>
      <c r="V1" s="2142"/>
      <c r="W1" s="2142"/>
      <c r="X1" s="2142"/>
      <c r="Y1" s="2142"/>
      <c r="Z1" s="2142"/>
      <c r="AA1" s="2142"/>
      <c r="AB1" s="2142"/>
      <c r="AC1" s="2142"/>
      <c r="AD1" s="2142"/>
      <c r="AE1" s="1004"/>
      <c r="AF1" s="740"/>
    </row>
    <row r="2" customFormat="false" ht="18.75" hidden="false" customHeight="false" outlineLevel="0" collapsed="false">
      <c r="A2" s="1005"/>
      <c r="B2" s="1971" t="s">
        <v>912</v>
      </c>
      <c r="C2" s="1971"/>
      <c r="D2" s="1971"/>
      <c r="E2" s="1971"/>
      <c r="F2" s="1971"/>
      <c r="G2" s="1971"/>
      <c r="H2" s="1971"/>
      <c r="I2" s="1971"/>
      <c r="J2" s="1971"/>
      <c r="K2" s="1971"/>
      <c r="L2" s="1971"/>
      <c r="M2" s="1971"/>
      <c r="N2" s="1971"/>
      <c r="O2" s="1971"/>
      <c r="P2" s="1971"/>
      <c r="Q2" s="1971"/>
      <c r="R2" s="1971"/>
      <c r="S2" s="1971"/>
      <c r="T2" s="1971"/>
      <c r="U2" s="1971"/>
      <c r="V2" s="1971"/>
      <c r="W2" s="1971"/>
      <c r="X2" s="1971"/>
      <c r="Y2" s="1971"/>
      <c r="Z2" s="1971"/>
      <c r="AA2" s="1971"/>
      <c r="AB2" s="1971"/>
      <c r="AC2" s="1971"/>
      <c r="AD2" s="1971"/>
      <c r="AE2" s="101" t="s">
        <v>75</v>
      </c>
      <c r="AF2" s="101"/>
    </row>
    <row r="3" customFormat="false" ht="18.75" hidden="false" customHeight="false" outlineLevel="0" collapsed="false">
      <c r="A3" s="1005"/>
      <c r="B3" s="1971" t="s">
        <v>913</v>
      </c>
      <c r="C3" s="1971"/>
      <c r="D3" s="1971"/>
      <c r="E3" s="1971"/>
      <c r="F3" s="1971"/>
      <c r="G3" s="1971"/>
      <c r="H3" s="1971"/>
      <c r="I3" s="1971"/>
      <c r="J3" s="1971"/>
      <c r="K3" s="1971"/>
      <c r="L3" s="1971"/>
      <c r="M3" s="1971"/>
      <c r="N3" s="1971"/>
      <c r="O3" s="1971"/>
      <c r="P3" s="1971"/>
      <c r="Q3" s="1971"/>
      <c r="R3" s="1971"/>
      <c r="S3" s="1971"/>
      <c r="T3" s="1971"/>
      <c r="U3" s="1971"/>
      <c r="V3" s="1971"/>
      <c r="W3" s="1971"/>
      <c r="X3" s="1971"/>
      <c r="Y3" s="1971"/>
      <c r="Z3" s="1971"/>
      <c r="AA3" s="1971"/>
      <c r="AB3" s="1971"/>
      <c r="AC3" s="1971"/>
      <c r="AD3" s="1971"/>
      <c r="AE3" s="101" t="s">
        <v>914</v>
      </c>
      <c r="AF3" s="101"/>
    </row>
    <row r="4" customFormat="false" ht="18.75" hidden="false" customHeight="false" outlineLevel="0" collapsed="false">
      <c r="A4" s="1005"/>
      <c r="B4" s="1827" t="s">
        <v>276</v>
      </c>
      <c r="C4" s="1827"/>
      <c r="D4" s="1827"/>
      <c r="E4" s="1827"/>
      <c r="F4" s="1827"/>
      <c r="G4" s="1827"/>
      <c r="H4" s="1827"/>
      <c r="I4" s="1827"/>
      <c r="J4" s="1827"/>
      <c r="K4" s="1827"/>
      <c r="L4" s="1827"/>
      <c r="M4" s="1827"/>
      <c r="N4" s="1827"/>
      <c r="O4" s="1827"/>
      <c r="P4" s="1827"/>
      <c r="Q4" s="1827"/>
      <c r="R4" s="1827"/>
      <c r="S4" s="1827"/>
      <c r="T4" s="1827"/>
      <c r="U4" s="1827"/>
      <c r="V4" s="1827"/>
      <c r="W4" s="1827"/>
      <c r="X4" s="1827"/>
      <c r="Y4" s="1827"/>
      <c r="Z4" s="1827"/>
      <c r="AA4" s="1827"/>
      <c r="AB4" s="1827"/>
      <c r="AC4" s="1827"/>
      <c r="AD4" s="1827"/>
      <c r="AE4" s="105" t="s">
        <v>816</v>
      </c>
      <c r="AF4" s="105"/>
    </row>
    <row r="5" customFormat="false" ht="15.75" hidden="false" customHeight="false" outlineLevel="0" collapsed="false">
      <c r="A5" s="1011"/>
      <c r="B5" s="2143"/>
      <c r="C5" s="2144"/>
      <c r="D5" s="2144"/>
      <c r="E5" s="2144"/>
      <c r="F5" s="2144"/>
      <c r="G5" s="2144"/>
      <c r="H5" s="2144"/>
      <c r="I5" s="2144"/>
      <c r="J5" s="2144"/>
      <c r="K5" s="2144"/>
      <c r="L5" s="2144"/>
      <c r="M5" s="2144"/>
      <c r="N5" s="2144"/>
      <c r="O5" s="2144"/>
      <c r="P5" s="2144"/>
      <c r="Q5" s="2144"/>
      <c r="R5" s="2144"/>
      <c r="S5" s="2144"/>
      <c r="T5" s="2144"/>
      <c r="U5" s="2144"/>
      <c r="V5" s="2144"/>
      <c r="W5" s="2144"/>
      <c r="X5" s="2144"/>
      <c r="Y5" s="2144"/>
      <c r="Z5" s="2144"/>
      <c r="AA5" s="2144"/>
      <c r="AB5" s="2144"/>
      <c r="AC5" s="2144"/>
      <c r="AD5" s="2144"/>
      <c r="AE5" s="1432"/>
      <c r="AF5" s="1015"/>
    </row>
    <row r="6" customFormat="false" ht="15.75" hidden="false" customHeight="false" outlineLevel="0" collapsed="false">
      <c r="A6" s="239"/>
      <c r="B6" s="2145"/>
      <c r="C6" s="239"/>
      <c r="D6" s="239"/>
      <c r="E6" s="239"/>
      <c r="F6" s="239"/>
      <c r="G6" s="239"/>
      <c r="H6" s="239"/>
      <c r="I6" s="239"/>
      <c r="J6" s="239"/>
      <c r="K6" s="239"/>
      <c r="L6" s="239"/>
      <c r="M6" s="239"/>
      <c r="N6" s="239"/>
    </row>
    <row r="7" customFormat="false" ht="15.75" hidden="false" customHeight="false" outlineLevel="0" collapsed="false">
      <c r="A7" s="2146" t="s">
        <v>915</v>
      </c>
      <c r="B7" s="2146"/>
      <c r="C7" s="2146"/>
      <c r="D7" s="2146"/>
      <c r="E7" s="2146"/>
      <c r="F7" s="2146"/>
      <c r="G7" s="2146"/>
      <c r="H7" s="2146"/>
      <c r="I7" s="2146"/>
      <c r="J7" s="2146"/>
      <c r="K7" s="2146"/>
      <c r="L7" s="2146"/>
      <c r="M7" s="2146"/>
      <c r="N7" s="2146"/>
      <c r="O7" s="2146"/>
      <c r="P7" s="2146"/>
      <c r="Q7" s="2146"/>
      <c r="R7" s="2146"/>
    </row>
    <row r="8" customFormat="false" ht="15.75" hidden="false" customHeight="false" outlineLevel="0" collapsed="false">
      <c r="A8" s="2147"/>
      <c r="B8" s="2148"/>
      <c r="C8" s="243" t="n">
        <v>1991</v>
      </c>
      <c r="D8" s="1197" t="n">
        <v>1992</v>
      </c>
      <c r="E8" s="243" t="n">
        <v>1993</v>
      </c>
      <c r="F8" s="243" t="n">
        <v>1994</v>
      </c>
      <c r="G8" s="243" t="n">
        <v>1995</v>
      </c>
      <c r="H8" s="243" t="n">
        <v>1996</v>
      </c>
      <c r="I8" s="243" t="n">
        <v>1997</v>
      </c>
      <c r="J8" s="243" t="n">
        <v>1998</v>
      </c>
      <c r="K8" s="243" t="n">
        <v>1999</v>
      </c>
      <c r="L8" s="442" t="n">
        <v>2000</v>
      </c>
      <c r="M8" s="243" t="n">
        <v>2001</v>
      </c>
      <c r="N8" s="243" t="n">
        <v>2002</v>
      </c>
      <c r="O8" s="243" t="n">
        <v>2003</v>
      </c>
      <c r="P8" s="243" t="n">
        <v>2004</v>
      </c>
      <c r="Q8" s="243" t="n">
        <v>2005</v>
      </c>
      <c r="R8" s="243" t="n">
        <v>2006</v>
      </c>
      <c r="S8" s="243" t="n">
        <v>2007</v>
      </c>
      <c r="T8" s="243" t="n">
        <v>2008</v>
      </c>
      <c r="U8" s="243" t="n">
        <v>2009</v>
      </c>
      <c r="V8" s="243" t="n">
        <v>2010</v>
      </c>
      <c r="W8" s="243" t="n">
        <v>2011</v>
      </c>
      <c r="X8" s="243" t="n">
        <v>2012</v>
      </c>
      <c r="Y8" s="442" t="n">
        <v>2013</v>
      </c>
      <c r="Z8" s="243" t="n">
        <v>2014</v>
      </c>
      <c r="AA8" s="243" t="n">
        <v>2015</v>
      </c>
      <c r="AB8" s="243" t="n">
        <v>2016</v>
      </c>
      <c r="AC8" s="243" t="n">
        <v>2017</v>
      </c>
      <c r="AD8" s="243" t="n">
        <v>2018</v>
      </c>
      <c r="AE8" s="243" t="n">
        <v>2019</v>
      </c>
      <c r="AF8" s="243" t="n">
        <v>2020</v>
      </c>
    </row>
    <row r="9" customFormat="false" ht="15.75" hidden="false" customHeight="false" outlineLevel="0" collapsed="false">
      <c r="A9" s="452" t="s">
        <v>916</v>
      </c>
      <c r="B9" s="2149"/>
      <c r="C9" s="2150" t="n">
        <v>34.2</v>
      </c>
      <c r="D9" s="2150" t="n">
        <v>33.7</v>
      </c>
      <c r="E9" s="2150" t="n">
        <v>33.9</v>
      </c>
      <c r="F9" s="2150" t="n">
        <v>33.7</v>
      </c>
      <c r="G9" s="2151" t="n">
        <v>33.6</v>
      </c>
      <c r="H9" s="2151" t="n">
        <v>33.3</v>
      </c>
      <c r="I9" s="2151" t="n">
        <v>33.4</v>
      </c>
      <c r="J9" s="2151" t="n">
        <v>33</v>
      </c>
      <c r="K9" s="2151" t="n">
        <v>32.2</v>
      </c>
      <c r="L9" s="2152" t="n">
        <v>32.3</v>
      </c>
      <c r="M9" s="2152" t="n">
        <v>31.1</v>
      </c>
      <c r="N9" s="2152" t="n">
        <v>30.1</v>
      </c>
      <c r="O9" s="2153" t="n">
        <v>30.45128</v>
      </c>
      <c r="P9" s="2153" t="n">
        <v>32.33598</v>
      </c>
      <c r="Q9" s="2153" t="n">
        <v>29.40337</v>
      </c>
      <c r="R9" s="2153" t="n">
        <v>28.6795</v>
      </c>
      <c r="S9" s="2154" t="n">
        <v>29.25913</v>
      </c>
      <c r="T9" s="2154" t="n">
        <v>29.64838</v>
      </c>
      <c r="U9" s="2154" t="n">
        <v>29.03108</v>
      </c>
      <c r="V9" s="2154" t="n">
        <v>30.15992</v>
      </c>
      <c r="W9" s="2155" t="n">
        <v>25.723757</v>
      </c>
      <c r="X9" s="2153" t="n">
        <v>25.176757</v>
      </c>
      <c r="Y9" s="2153" t="n">
        <v>25.963757</v>
      </c>
      <c r="Z9" s="2153" t="n">
        <v>26.2097807</v>
      </c>
      <c r="AA9" s="2153" t="n">
        <v>28.654253</v>
      </c>
      <c r="AB9" s="2153" t="n">
        <v>27.43529</v>
      </c>
      <c r="AC9" s="2153" t="n">
        <v>24.041882</v>
      </c>
      <c r="AD9" s="2153" t="n">
        <v>23.816463</v>
      </c>
      <c r="AE9" s="2154" t="n">
        <v>22.670463</v>
      </c>
      <c r="AF9" s="2156" t="n">
        <v>23.705063</v>
      </c>
    </row>
    <row r="10" customFormat="false" ht="15.75" hidden="false" customHeight="false" outlineLevel="0" collapsed="false">
      <c r="A10" s="256" t="s">
        <v>917</v>
      </c>
      <c r="B10" s="2157"/>
      <c r="C10" s="1437" t="n">
        <v>29.5</v>
      </c>
      <c r="D10" s="1437" t="n">
        <v>27</v>
      </c>
      <c r="E10" s="1437" t="n">
        <v>25.5</v>
      </c>
      <c r="F10" s="1437" t="n">
        <v>24.3</v>
      </c>
      <c r="G10" s="1438" t="n">
        <v>24</v>
      </c>
      <c r="H10" s="1438" t="n">
        <v>22.2</v>
      </c>
      <c r="I10" s="1438" t="n">
        <v>21.2</v>
      </c>
      <c r="J10" s="1438" t="n">
        <v>20.7</v>
      </c>
      <c r="K10" s="1438" t="n">
        <v>20.3</v>
      </c>
      <c r="L10" s="2158" t="n">
        <v>21.8</v>
      </c>
      <c r="M10" s="2158" t="n">
        <v>22</v>
      </c>
      <c r="N10" s="2158" t="n">
        <v>21.6</v>
      </c>
      <c r="O10" s="2159" t="n">
        <v>22.23306</v>
      </c>
      <c r="P10" s="2159" t="n">
        <v>22.12761</v>
      </c>
      <c r="Q10" s="2159" t="n">
        <v>21.95914</v>
      </c>
      <c r="R10" s="2159" t="n">
        <v>21.81904</v>
      </c>
      <c r="S10" s="2158" t="n">
        <v>22.51392</v>
      </c>
      <c r="T10" s="2158" t="n">
        <v>22.36076</v>
      </c>
      <c r="U10" s="2158" t="n">
        <v>22.44163</v>
      </c>
      <c r="V10" s="2158" t="n">
        <v>22.67732</v>
      </c>
      <c r="W10" s="2160" t="n">
        <v>19.847123</v>
      </c>
      <c r="X10" s="2159" t="n">
        <v>21.016123</v>
      </c>
      <c r="Y10" s="2159" t="n">
        <v>20.956123</v>
      </c>
      <c r="Z10" s="2159" t="n">
        <v>20.818223</v>
      </c>
      <c r="AA10" s="2159" t="n">
        <v>21.418509</v>
      </c>
      <c r="AB10" s="2159" t="n">
        <v>21.272938</v>
      </c>
      <c r="AC10" s="2159" t="n">
        <v>20.859254</v>
      </c>
      <c r="AD10" s="2159" t="n">
        <v>20.902616</v>
      </c>
      <c r="AE10" s="2158" t="n">
        <v>20.902616</v>
      </c>
      <c r="AF10" s="2161" t="n">
        <v>20.253616</v>
      </c>
    </row>
    <row r="11" customFormat="false" ht="15.75" hidden="false" customHeight="false" outlineLevel="0" collapsed="false">
      <c r="A11" s="256" t="s">
        <v>918</v>
      </c>
      <c r="B11" s="2157"/>
      <c r="C11" s="1437" t="n">
        <v>10.5</v>
      </c>
      <c r="D11" s="1437" t="n">
        <v>10.3</v>
      </c>
      <c r="E11" s="1437" t="n">
        <v>9.8</v>
      </c>
      <c r="F11" s="1437" t="n">
        <v>9.8</v>
      </c>
      <c r="G11" s="1438" t="n">
        <v>9.8</v>
      </c>
      <c r="H11" s="1438" t="n">
        <v>9.2</v>
      </c>
      <c r="I11" s="1438" t="n">
        <v>8.8</v>
      </c>
      <c r="J11" s="1438" t="n">
        <v>8.7</v>
      </c>
      <c r="K11" s="1438" t="n">
        <v>8.1</v>
      </c>
      <c r="L11" s="2158" t="n">
        <v>7.5</v>
      </c>
      <c r="M11" s="2158" t="n">
        <v>7.5</v>
      </c>
      <c r="N11" s="2158" t="n">
        <v>5.3</v>
      </c>
      <c r="O11" s="2159" t="n">
        <v>5.05634</v>
      </c>
      <c r="P11" s="2159" t="n">
        <v>5.63549</v>
      </c>
      <c r="Q11" s="2159" t="n">
        <v>5.45674</v>
      </c>
      <c r="R11" s="2159" t="n">
        <v>5.49101</v>
      </c>
      <c r="S11" s="2158" t="n">
        <v>5.448</v>
      </c>
      <c r="T11" s="2158" t="n">
        <v>5.35095</v>
      </c>
      <c r="U11" s="2158" t="n">
        <v>5.1543</v>
      </c>
      <c r="V11" s="2158" t="n">
        <v>5.8567</v>
      </c>
      <c r="W11" s="2160" t="n">
        <v>4.16589656000001</v>
      </c>
      <c r="X11" s="2159" t="n">
        <v>4.13589656000001</v>
      </c>
      <c r="Y11" s="2159" t="n">
        <v>4.13589656000001</v>
      </c>
      <c r="Z11" s="2159" t="n">
        <v>4.23585711966783</v>
      </c>
      <c r="AA11" s="2159" t="n">
        <v>4.1957436</v>
      </c>
      <c r="AB11" s="2159" t="n">
        <v>4.59324932512968</v>
      </c>
      <c r="AC11" s="2159" t="n">
        <v>4.4161388271456</v>
      </c>
      <c r="AD11" s="2159" t="n">
        <v>4.375356511</v>
      </c>
      <c r="AE11" s="2158" t="n">
        <v>4.375356511</v>
      </c>
      <c r="AF11" s="2161" t="n">
        <v>4.375356511</v>
      </c>
    </row>
    <row r="12" customFormat="false" ht="15.75" hidden="false" customHeight="false" outlineLevel="0" collapsed="false">
      <c r="A12" s="256" t="s">
        <v>919</v>
      </c>
      <c r="B12" s="2157"/>
      <c r="C12" s="1437" t="n">
        <v>18</v>
      </c>
      <c r="D12" s="1437" t="n">
        <v>18.1</v>
      </c>
      <c r="E12" s="1437" t="n">
        <v>18.3</v>
      </c>
      <c r="F12" s="1437" t="n">
        <v>19.3</v>
      </c>
      <c r="G12" s="1438" t="n">
        <v>20.5</v>
      </c>
      <c r="H12" s="1438" t="n">
        <v>21.3</v>
      </c>
      <c r="I12" s="1438" t="n">
        <v>21.6</v>
      </c>
      <c r="J12" s="1438" t="n">
        <v>21.3</v>
      </c>
      <c r="K12" s="1438" t="n">
        <v>22</v>
      </c>
      <c r="L12" s="2158" t="n">
        <v>22.3</v>
      </c>
      <c r="M12" s="2158" t="n">
        <v>22.6</v>
      </c>
      <c r="N12" s="2158" t="n">
        <v>20.3</v>
      </c>
      <c r="O12" s="2159" t="n">
        <v>19.53434</v>
      </c>
      <c r="P12" s="2159" t="n">
        <v>19.38401</v>
      </c>
      <c r="Q12" s="2159" t="n">
        <v>20.6224</v>
      </c>
      <c r="R12" s="2159" t="n">
        <v>21.20213</v>
      </c>
      <c r="S12" s="2158" t="n">
        <v>21.30283</v>
      </c>
      <c r="T12" s="2158" t="n">
        <v>22.75564</v>
      </c>
      <c r="U12" s="2158" t="n">
        <v>23.14661</v>
      </c>
      <c r="V12" s="2158" t="n">
        <v>23.75783</v>
      </c>
      <c r="W12" s="2160" t="n">
        <v>27.249</v>
      </c>
      <c r="X12" s="2159" t="n">
        <v>27.3779741030052</v>
      </c>
      <c r="Y12" s="2159" t="n">
        <v>28.3885741030052</v>
      </c>
      <c r="Z12" s="2159" t="n">
        <v>29.0190008481373</v>
      </c>
      <c r="AA12" s="2159" t="n">
        <v>28.358563</v>
      </c>
      <c r="AB12" s="2159" t="n">
        <v>29.4489323078703</v>
      </c>
      <c r="AC12" s="2159" t="n">
        <v>29.7618782518446</v>
      </c>
      <c r="AD12" s="2159" t="n">
        <v>30.1295962649901</v>
      </c>
      <c r="AE12" s="2158" t="n">
        <v>30.0720962649901</v>
      </c>
      <c r="AF12" s="2161" t="n">
        <v>30.5021962649902</v>
      </c>
    </row>
    <row r="13" customFormat="false" ht="16.5" hidden="false" customHeight="false" outlineLevel="0" collapsed="false">
      <c r="A13" s="256" t="s">
        <v>920</v>
      </c>
      <c r="B13" s="2157"/>
      <c r="C13" s="1437" t="n">
        <v>23.7</v>
      </c>
      <c r="D13" s="1437" t="n">
        <v>23.8</v>
      </c>
      <c r="E13" s="1437" t="n">
        <v>23.9</v>
      </c>
      <c r="F13" s="1437" t="n">
        <v>23.9</v>
      </c>
      <c r="G13" s="1438" t="n">
        <v>24</v>
      </c>
      <c r="H13" s="1438" t="n">
        <v>24.1</v>
      </c>
      <c r="I13" s="1438" t="n">
        <v>23.5</v>
      </c>
      <c r="J13" s="1438" t="n">
        <v>23.5</v>
      </c>
      <c r="K13" s="1438" t="n">
        <v>23.5</v>
      </c>
      <c r="L13" s="2158" t="n">
        <v>23.6</v>
      </c>
      <c r="M13" s="2158" t="n">
        <v>23.6</v>
      </c>
      <c r="N13" s="2158" t="n">
        <v>23.6</v>
      </c>
      <c r="O13" s="2159" t="n">
        <v>22.1012</v>
      </c>
      <c r="P13" s="2159" t="n">
        <v>21.4585</v>
      </c>
      <c r="Q13" s="2159" t="n">
        <v>21.3922</v>
      </c>
      <c r="R13" s="2159" t="n">
        <v>21.2142</v>
      </c>
      <c r="S13" s="2158" t="n">
        <v>21.3202</v>
      </c>
      <c r="T13" s="2158" t="n">
        <v>21.5872</v>
      </c>
      <c r="U13" s="2158" t="n">
        <v>21.5072</v>
      </c>
      <c r="V13" s="2158" t="n">
        <v>21.5072</v>
      </c>
      <c r="W13" s="2160" t="n">
        <v>12.068</v>
      </c>
      <c r="X13" s="2159" t="n">
        <v>12.068</v>
      </c>
      <c r="Y13" s="2159" t="n">
        <v>12.068</v>
      </c>
      <c r="Z13" s="2159" t="n">
        <v>12.068</v>
      </c>
      <c r="AA13" s="2159" t="n">
        <v>10.8</v>
      </c>
      <c r="AB13" s="2159" t="n">
        <v>10.8</v>
      </c>
      <c r="AC13" s="2159" t="n">
        <v>10.8</v>
      </c>
      <c r="AD13" s="2159" t="n">
        <v>9.516</v>
      </c>
      <c r="AE13" s="2158" t="n">
        <v>9.516</v>
      </c>
      <c r="AF13" s="2161" t="n">
        <v>8.114</v>
      </c>
    </row>
    <row r="14" customFormat="false" ht="15.75" hidden="false" customHeight="false" outlineLevel="0" collapsed="false">
      <c r="A14" s="256" t="s">
        <v>921</v>
      </c>
      <c r="B14" s="2157"/>
      <c r="C14" s="1437" t="n">
        <v>8.7</v>
      </c>
      <c r="D14" s="1437" t="n">
        <v>8.7</v>
      </c>
      <c r="E14" s="1437" t="n">
        <v>8.9</v>
      </c>
      <c r="F14" s="1437" t="n">
        <v>8.9</v>
      </c>
      <c r="G14" s="1438" t="n">
        <v>8.9</v>
      </c>
      <c r="H14" s="1438" t="n">
        <v>9</v>
      </c>
      <c r="I14" s="1438" t="n">
        <v>8.9</v>
      </c>
      <c r="J14" s="1438" t="n">
        <v>8.9</v>
      </c>
      <c r="K14" s="1438" t="n">
        <v>8.9</v>
      </c>
      <c r="L14" s="2158" t="n">
        <v>9</v>
      </c>
      <c r="M14" s="2158" t="n">
        <v>8.9</v>
      </c>
      <c r="N14" s="2158" t="n">
        <v>8.9</v>
      </c>
      <c r="O14" s="2159" t="n">
        <v>9.03052</v>
      </c>
      <c r="P14" s="2159" t="n">
        <v>9.79493</v>
      </c>
      <c r="Q14" s="2159" t="n">
        <v>10.21153</v>
      </c>
      <c r="R14" s="2159" t="n">
        <v>10.14028</v>
      </c>
      <c r="S14" s="2158" t="n">
        <v>10.12804</v>
      </c>
      <c r="T14" s="2158" t="n">
        <v>10.05901</v>
      </c>
      <c r="U14" s="2158" t="n">
        <v>10.3484</v>
      </c>
      <c r="V14" s="2158" t="n">
        <v>10.44658</v>
      </c>
      <c r="W14" s="2160" t="n">
        <v>14.536297</v>
      </c>
      <c r="X14" s="2159" t="n">
        <v>14.515943</v>
      </c>
      <c r="Y14" s="2159" t="n">
        <v>14.672116</v>
      </c>
      <c r="Z14" s="2159" t="n">
        <v>14.81921045</v>
      </c>
      <c r="AA14" s="2159" t="n">
        <v>14.91658128</v>
      </c>
      <c r="AB14" s="2159" t="n">
        <v>14.94483468</v>
      </c>
      <c r="AC14" s="2159" t="n">
        <v>14.2705316385</v>
      </c>
      <c r="AD14" s="2159" t="n">
        <v>14.65085088</v>
      </c>
      <c r="AE14" s="2158" t="n">
        <v>14.66228711</v>
      </c>
      <c r="AF14" s="2161" t="n">
        <v>14.66961253</v>
      </c>
    </row>
    <row r="15" customFormat="false" ht="16.5" hidden="false" customHeight="false" outlineLevel="0" collapsed="false">
      <c r="A15" s="256" t="s">
        <v>922</v>
      </c>
      <c r="B15" s="2157"/>
      <c r="C15" s="2159" t="n">
        <v>0.11</v>
      </c>
      <c r="D15" s="2159" t="n">
        <v>0.183</v>
      </c>
      <c r="E15" s="2159" t="n">
        <v>0.334</v>
      </c>
      <c r="F15" s="2159" t="n">
        <v>0.643</v>
      </c>
      <c r="G15" s="2159" t="n">
        <v>1.137</v>
      </c>
      <c r="H15" s="2159" t="n">
        <v>1.546</v>
      </c>
      <c r="I15" s="2159" t="n">
        <v>2.082</v>
      </c>
      <c r="J15" s="2159" t="n">
        <v>2.875</v>
      </c>
      <c r="K15" s="2159" t="n">
        <v>4.445</v>
      </c>
      <c r="L15" s="2159" t="n">
        <v>6.095</v>
      </c>
      <c r="M15" s="2159" t="n">
        <v>8.754</v>
      </c>
      <c r="N15" s="2159" t="n">
        <v>12.001</v>
      </c>
      <c r="O15" s="2159" t="n">
        <v>14.609</v>
      </c>
      <c r="P15" s="2159" t="n">
        <v>16.629</v>
      </c>
      <c r="Q15" s="2159" t="n">
        <v>18.428</v>
      </c>
      <c r="R15" s="2159" t="n">
        <v>20.62186</v>
      </c>
      <c r="S15" s="2158" t="n">
        <v>22.247</v>
      </c>
      <c r="T15" s="2158" t="n">
        <v>23.897</v>
      </c>
      <c r="U15" s="2158" t="n">
        <v>25.777</v>
      </c>
      <c r="V15" s="2158" t="n">
        <v>26.903</v>
      </c>
      <c r="W15" s="2160" t="n">
        <v>28.767</v>
      </c>
      <c r="X15" s="2159" t="n">
        <v>30.8246</v>
      </c>
      <c r="Y15" s="2159" t="n">
        <v>33.477</v>
      </c>
      <c r="Z15" s="2159" t="n">
        <v>38.6141</v>
      </c>
      <c r="AA15" s="2159" t="n">
        <v>44.579883</v>
      </c>
      <c r="AB15" s="2159" t="n">
        <v>49.4349</v>
      </c>
      <c r="AC15" s="2159" t="n">
        <v>55.580341705</v>
      </c>
      <c r="AD15" s="2159" t="n">
        <v>58.72102253</v>
      </c>
      <c r="AE15" s="2158" t="n">
        <v>60.72090058</v>
      </c>
      <c r="AF15" s="2161" t="n">
        <v>61.4738674</v>
      </c>
    </row>
    <row r="16" customFormat="false" ht="15.75" hidden="false" customHeight="false" outlineLevel="0" collapsed="false">
      <c r="A16" s="256" t="s">
        <v>923</v>
      </c>
      <c r="B16" s="2157"/>
      <c r="C16" s="2162" t="n">
        <v>0.002</v>
      </c>
      <c r="D16" s="2162" t="n">
        <v>0.003</v>
      </c>
      <c r="E16" s="2162" t="n">
        <v>0.005</v>
      </c>
      <c r="F16" s="2162" t="n">
        <v>0.006</v>
      </c>
      <c r="G16" s="2162" t="n">
        <v>0.008</v>
      </c>
      <c r="H16" s="2162" t="n">
        <v>0.011</v>
      </c>
      <c r="I16" s="2162" t="n">
        <v>0.018</v>
      </c>
      <c r="J16" s="2162" t="n">
        <v>0.023</v>
      </c>
      <c r="K16" s="2162" t="n">
        <v>0.032</v>
      </c>
      <c r="L16" s="2162" t="n">
        <v>0.076</v>
      </c>
      <c r="M16" s="2162" t="n">
        <v>0.186</v>
      </c>
      <c r="N16" s="2162" t="n">
        <v>0.296</v>
      </c>
      <c r="O16" s="2162" t="n">
        <v>0.435</v>
      </c>
      <c r="P16" s="1437" t="n">
        <v>1.105</v>
      </c>
      <c r="Q16" s="1437" t="n">
        <v>2.056</v>
      </c>
      <c r="R16" s="1437" t="n">
        <v>2.899</v>
      </c>
      <c r="S16" s="1437" t="n">
        <v>4.17</v>
      </c>
      <c r="T16" s="1437" t="n">
        <v>6.12</v>
      </c>
      <c r="U16" s="1438" t="n">
        <v>9.914</v>
      </c>
      <c r="V16" s="1438" t="n">
        <v>18.006</v>
      </c>
      <c r="W16" s="2163" t="n">
        <v>25.429</v>
      </c>
      <c r="X16" s="1437" t="n">
        <v>33.033</v>
      </c>
      <c r="Y16" s="1437" t="n">
        <v>36.71</v>
      </c>
      <c r="Z16" s="1437" t="n">
        <v>37.9</v>
      </c>
      <c r="AA16" s="1437" t="n">
        <v>39.224087</v>
      </c>
      <c r="AB16" s="1437" t="n">
        <v>40.679351</v>
      </c>
      <c r="AC16" s="1437" t="n">
        <v>42.2924220172617</v>
      </c>
      <c r="AD16" s="1437" t="n">
        <v>45.2074312847924</v>
      </c>
      <c r="AE16" s="1438" t="n">
        <v>49.0963690937924</v>
      </c>
      <c r="AF16" s="1439" t="n">
        <v>51.479212955</v>
      </c>
    </row>
    <row r="17" customFormat="false" ht="15.75" hidden="false" customHeight="false" outlineLevel="0" collapsed="false">
      <c r="A17" s="256" t="s">
        <v>924</v>
      </c>
      <c r="B17" s="2157"/>
      <c r="C17" s="2162"/>
      <c r="D17" s="2162"/>
      <c r="E17" s="2162"/>
      <c r="F17" s="2162"/>
      <c r="G17" s="2164"/>
      <c r="H17" s="2164"/>
      <c r="I17" s="2164"/>
      <c r="J17" s="2165"/>
      <c r="K17" s="2165"/>
      <c r="L17" s="2165"/>
      <c r="M17" s="2165"/>
      <c r="N17" s="2165"/>
      <c r="O17" s="2166" t="s">
        <v>4</v>
      </c>
      <c r="P17" s="2167" t="n">
        <v>0.0002</v>
      </c>
      <c r="Q17" s="2167" t="n">
        <v>0.0002</v>
      </c>
      <c r="R17" s="2167" t="n">
        <v>0.0002</v>
      </c>
      <c r="S17" s="2167" t="n">
        <v>0.0032</v>
      </c>
      <c r="T17" s="2167" t="n">
        <v>0.0032</v>
      </c>
      <c r="U17" s="2168" t="n">
        <v>0.0075</v>
      </c>
      <c r="V17" s="2168" t="n">
        <v>0.008</v>
      </c>
      <c r="W17" s="2169" t="n">
        <v>0.0075</v>
      </c>
      <c r="X17" s="2167" t="n">
        <v>0.0192</v>
      </c>
      <c r="Y17" s="2167" t="n">
        <v>0.030265</v>
      </c>
      <c r="Z17" s="2167" t="n">
        <v>0.03344</v>
      </c>
      <c r="AA17" s="2167" t="n">
        <v>0.033985</v>
      </c>
      <c r="AB17" s="2167" t="n">
        <v>0.03775</v>
      </c>
      <c r="AC17" s="2167" t="n">
        <v>0.03753</v>
      </c>
      <c r="AD17" s="2167" t="n">
        <v>0.041562</v>
      </c>
      <c r="AE17" s="2168" t="n">
        <v>0.047062</v>
      </c>
      <c r="AF17" s="2170" t="n">
        <v>0.047062</v>
      </c>
    </row>
    <row r="18" customFormat="false" ht="15.75" hidden="false" customHeight="false" outlineLevel="0" collapsed="false">
      <c r="A18" s="256" t="s">
        <v>925</v>
      </c>
      <c r="B18" s="2157"/>
      <c r="C18" s="1437" t="n">
        <v>0.135</v>
      </c>
      <c r="D18" s="1437" t="n">
        <v>0.139</v>
      </c>
      <c r="E18" s="1437" t="n">
        <v>0.174</v>
      </c>
      <c r="F18" s="1437" t="n">
        <v>0.208</v>
      </c>
      <c r="G18" s="1437" t="n">
        <v>0.227</v>
      </c>
      <c r="H18" s="1437" t="n">
        <v>0.261</v>
      </c>
      <c r="I18" s="1437" t="n">
        <v>0.301</v>
      </c>
      <c r="J18" s="1437" t="n">
        <v>0.461</v>
      </c>
      <c r="K18" s="1437" t="n">
        <v>0.548</v>
      </c>
      <c r="L18" s="1437" t="n">
        <v>0.703</v>
      </c>
      <c r="M18" s="1437" t="n">
        <v>0.827</v>
      </c>
      <c r="N18" s="1437" t="n">
        <v>1.03</v>
      </c>
      <c r="O18" s="1437" t="n">
        <v>1.428</v>
      </c>
      <c r="P18" s="1437" t="n">
        <v>1.687</v>
      </c>
      <c r="Q18" s="1437" t="n">
        <v>2.352</v>
      </c>
      <c r="R18" s="1437" t="n">
        <v>3.01</v>
      </c>
      <c r="S18" s="1437" t="n">
        <v>3.392</v>
      </c>
      <c r="T18" s="1437" t="n">
        <v>3.687</v>
      </c>
      <c r="U18" s="1437" t="n">
        <v>4.873</v>
      </c>
      <c r="V18" s="1438" t="n">
        <v>5.46</v>
      </c>
      <c r="W18" s="2163" t="n">
        <v>8.049287</v>
      </c>
      <c r="X18" s="1437" t="n">
        <v>8.289127</v>
      </c>
      <c r="Y18" s="1437" t="n">
        <v>8.963292</v>
      </c>
      <c r="Z18" s="1437" t="n">
        <v>9.238352682</v>
      </c>
      <c r="AA18" s="1437" t="n">
        <v>9.5258127</v>
      </c>
      <c r="AB18" s="1437" t="n">
        <v>9.714401</v>
      </c>
      <c r="AC18" s="1437" t="n">
        <v>10.02377048</v>
      </c>
      <c r="AD18" s="1437" t="n">
        <v>10.463381396</v>
      </c>
      <c r="AE18" s="1438" t="n">
        <v>10.798259655</v>
      </c>
      <c r="AF18" s="1439" t="n">
        <v>10.94896133</v>
      </c>
    </row>
    <row r="19" customFormat="false" ht="16.5" hidden="false" customHeight="false" outlineLevel="0" collapsed="false">
      <c r="A19" s="499" t="s">
        <v>926</v>
      </c>
      <c r="B19" s="2171"/>
      <c r="C19" s="2172" t="n">
        <v>1.3</v>
      </c>
      <c r="D19" s="2172" t="n">
        <v>1.3</v>
      </c>
      <c r="E19" s="2172" t="n">
        <v>1.3</v>
      </c>
      <c r="F19" s="2172" t="n">
        <v>1.6</v>
      </c>
      <c r="G19" s="2173" t="n">
        <v>1.8</v>
      </c>
      <c r="H19" s="2173" t="n">
        <v>2.2</v>
      </c>
      <c r="I19" s="2173" t="n">
        <v>2.4</v>
      </c>
      <c r="J19" s="2174" t="n">
        <v>1.5</v>
      </c>
      <c r="K19" s="2174" t="n">
        <v>2.1</v>
      </c>
      <c r="L19" s="2175" t="n">
        <v>2.09</v>
      </c>
      <c r="M19" s="2175" t="n">
        <v>2.691</v>
      </c>
      <c r="N19" s="2175" t="n">
        <v>4.1</v>
      </c>
      <c r="O19" s="2176" t="n">
        <v>4.24839</v>
      </c>
      <c r="P19" s="2176" t="n">
        <v>4.34332</v>
      </c>
      <c r="Q19" s="2176" t="n">
        <v>5.01822</v>
      </c>
      <c r="R19" s="2176" t="n">
        <v>5.09254</v>
      </c>
      <c r="S19" s="2175" t="n">
        <v>5.14409</v>
      </c>
      <c r="T19" s="2175" t="n">
        <v>5.60437</v>
      </c>
      <c r="U19" s="2175" t="n">
        <v>5.7283</v>
      </c>
      <c r="V19" s="2175" t="n">
        <v>6.22788</v>
      </c>
      <c r="W19" s="2177" t="n">
        <v>3.206689</v>
      </c>
      <c r="X19" s="2176" t="n">
        <v>3.206689</v>
      </c>
      <c r="Y19" s="2176" t="n">
        <v>3.102689</v>
      </c>
      <c r="Z19" s="2176" t="n">
        <v>3.15489993</v>
      </c>
      <c r="AA19" s="2176" t="n">
        <v>3.16029575</v>
      </c>
      <c r="AB19" s="2176" t="n">
        <v>3.26052427</v>
      </c>
      <c r="AC19" s="2176" t="n">
        <v>3.26147447</v>
      </c>
      <c r="AD19" s="2176" t="n">
        <v>3.304147376</v>
      </c>
      <c r="AE19" s="2175" t="n">
        <v>3.322147376</v>
      </c>
      <c r="AF19" s="2178" t="n">
        <v>3.322147376</v>
      </c>
    </row>
    <row r="20" customFormat="false" ht="15.75" hidden="false" customHeight="false" outlineLevel="0" collapsed="false">
      <c r="A20" s="256" t="s">
        <v>927</v>
      </c>
      <c r="B20" s="2171"/>
      <c r="C20" s="2172"/>
      <c r="D20" s="2172"/>
      <c r="E20" s="2172"/>
      <c r="F20" s="2172"/>
      <c r="G20" s="2173"/>
      <c r="H20" s="2173"/>
      <c r="I20" s="2173"/>
      <c r="J20" s="2174"/>
      <c r="K20" s="2174"/>
      <c r="L20" s="2175"/>
      <c r="M20" s="2175"/>
      <c r="N20" s="2175"/>
      <c r="O20" s="2175"/>
      <c r="P20" s="2176"/>
      <c r="Q20" s="2176"/>
      <c r="R20" s="2176"/>
      <c r="S20" s="2175"/>
      <c r="T20" s="2175"/>
      <c r="U20" s="2175"/>
      <c r="V20" s="2175"/>
      <c r="W20" s="2177"/>
      <c r="X20" s="2176"/>
      <c r="Y20" s="2176"/>
      <c r="Z20" s="2176"/>
      <c r="AA20" s="2176"/>
      <c r="AB20" s="2176"/>
      <c r="AC20" s="2176"/>
      <c r="AD20" s="2176" t="n">
        <v>0.1949</v>
      </c>
      <c r="AE20" s="2175" t="n">
        <v>0.2129</v>
      </c>
      <c r="AF20" s="2178" t="n">
        <v>0.2789</v>
      </c>
    </row>
    <row r="21" customFormat="false" ht="16.5" hidden="false" customHeight="false" outlineLevel="0" collapsed="false">
      <c r="A21" s="1760" t="s">
        <v>928</v>
      </c>
      <c r="B21" s="2179"/>
      <c r="C21" s="2180" t="n">
        <v>126.147</v>
      </c>
      <c r="D21" s="2180" t="n">
        <v>123.225</v>
      </c>
      <c r="E21" s="2180" t="n">
        <v>122.113</v>
      </c>
      <c r="F21" s="2180" t="n">
        <v>122.357</v>
      </c>
      <c r="G21" s="2180" t="n">
        <v>123.972</v>
      </c>
      <c r="H21" s="2180" t="n">
        <v>123.118</v>
      </c>
      <c r="I21" s="2180" t="n">
        <v>122.201</v>
      </c>
      <c r="J21" s="2180" t="n">
        <v>120.959</v>
      </c>
      <c r="K21" s="2180" t="n">
        <v>122.125</v>
      </c>
      <c r="L21" s="2180" t="n">
        <v>125.464</v>
      </c>
      <c r="M21" s="2180" t="n">
        <v>128.158</v>
      </c>
      <c r="N21" s="2180" t="n">
        <v>127.227</v>
      </c>
      <c r="O21" s="2181" t="n">
        <v>129.12713</v>
      </c>
      <c r="P21" s="2180" t="n">
        <v>134.50104</v>
      </c>
      <c r="Q21" s="2180" t="n">
        <v>136.8998</v>
      </c>
      <c r="R21" s="2180" t="n">
        <v>140.16976</v>
      </c>
      <c r="S21" s="2181" t="n">
        <v>144.92841</v>
      </c>
      <c r="T21" s="2181" t="n">
        <v>151.07351</v>
      </c>
      <c r="U21" s="2181" t="n">
        <v>157.92902</v>
      </c>
      <c r="V21" s="2181" t="n">
        <v>171.01043</v>
      </c>
      <c r="W21" s="2182" t="n">
        <v>169.04954956</v>
      </c>
      <c r="X21" s="2180" t="n">
        <v>179.663309663005</v>
      </c>
      <c r="Y21" s="2180" t="n">
        <v>188.467712663005</v>
      </c>
      <c r="Z21" s="2180" t="n">
        <v>196.110864729805</v>
      </c>
      <c r="AA21" s="2180" t="n">
        <v>204.86771333</v>
      </c>
      <c r="AB21" s="2180" t="n">
        <v>211.622170583</v>
      </c>
      <c r="AC21" s="2180" t="n">
        <v>215.345223389752</v>
      </c>
      <c r="AD21" s="2180" t="n">
        <v>221.323327242782</v>
      </c>
      <c r="AE21" s="2181" t="n">
        <v>226.396457590783</v>
      </c>
      <c r="AF21" s="2183" t="n">
        <v>229.16999536699</v>
      </c>
    </row>
    <row r="22" customFormat="false" ht="15.75" hidden="false" customHeight="false" outlineLevel="0" collapsed="false">
      <c r="A22" s="2184" t="s">
        <v>929</v>
      </c>
      <c r="B22" s="2185"/>
      <c r="C22" s="2186" t="n">
        <v>0.098</v>
      </c>
      <c r="D22" s="2186" t="n">
        <v>0.167</v>
      </c>
      <c r="E22" s="2186" t="n">
        <v>0.31</v>
      </c>
      <c r="F22" s="2186" t="n">
        <v>0.605</v>
      </c>
      <c r="G22" s="2187" t="n">
        <v>1.094</v>
      </c>
      <c r="H22" s="2187" t="n">
        <v>1.547</v>
      </c>
      <c r="I22" s="2187" t="n">
        <v>2.082</v>
      </c>
      <c r="J22" s="2187"/>
      <c r="K22" s="2187"/>
      <c r="L22" s="2187"/>
      <c r="M22" s="2187"/>
      <c r="N22" s="2188"/>
      <c r="O22" s="2187"/>
      <c r="P22" s="2187"/>
      <c r="Q22" s="2187"/>
      <c r="R22" s="2187"/>
      <c r="S22" s="2188"/>
      <c r="T22" s="2187"/>
      <c r="U22" s="2188"/>
      <c r="V22" s="2188"/>
      <c r="W22" s="2189"/>
      <c r="X22" s="2189"/>
      <c r="Y22" s="2190"/>
      <c r="Z22" s="2190"/>
      <c r="AA22" s="2189"/>
      <c r="AB22" s="2189"/>
      <c r="AC22" s="2189"/>
      <c r="AD22" s="2189"/>
      <c r="AE22" s="2189"/>
      <c r="AF22" s="2191"/>
    </row>
    <row r="23" customFormat="false" ht="15.75" hidden="false" customHeight="false" outlineLevel="0" collapsed="false">
      <c r="A23" s="418" t="s">
        <v>930</v>
      </c>
      <c r="B23" s="2192"/>
      <c r="C23" s="2192"/>
      <c r="D23" s="2192"/>
      <c r="E23" s="2192"/>
      <c r="F23" s="2192"/>
      <c r="G23" s="2192"/>
      <c r="H23" s="2192"/>
      <c r="I23" s="2192"/>
      <c r="J23" s="2192"/>
      <c r="K23" s="2192"/>
      <c r="L23" s="2192"/>
      <c r="M23" s="2193"/>
      <c r="N23" s="2193"/>
      <c r="O23" s="114"/>
      <c r="P23" s="114"/>
      <c r="Q23" s="114"/>
      <c r="R23" s="2194" t="s">
        <v>4</v>
      </c>
      <c r="S23" s="114"/>
      <c r="T23" s="114"/>
      <c r="U23" s="114"/>
      <c r="V23" s="114"/>
      <c r="W23" s="114"/>
      <c r="X23" s="114"/>
      <c r="Y23" s="114"/>
      <c r="Z23" s="114"/>
      <c r="AA23" s="114"/>
      <c r="AB23" s="114"/>
      <c r="AC23" s="114"/>
      <c r="AD23" s="114"/>
      <c r="AE23" s="114"/>
    </row>
    <row r="24" customFormat="false" ht="15.75" hidden="false" customHeight="false" outlineLevel="0" collapsed="false">
      <c r="A24" s="418" t="s">
        <v>931</v>
      </c>
      <c r="B24" s="2192"/>
      <c r="C24" s="2192"/>
      <c r="D24" s="2192"/>
      <c r="E24" s="2192"/>
      <c r="F24" s="2192"/>
      <c r="G24" s="2192"/>
      <c r="H24" s="2192"/>
      <c r="I24" s="2192"/>
      <c r="J24" s="2192"/>
      <c r="K24" s="2192"/>
      <c r="L24" s="2192"/>
      <c r="M24" s="2193"/>
      <c r="N24" s="2193"/>
      <c r="O24" s="114"/>
      <c r="P24" s="114"/>
      <c r="Q24" s="114"/>
      <c r="R24" s="114"/>
      <c r="S24" s="114"/>
      <c r="T24" s="114"/>
      <c r="U24" s="114"/>
      <c r="V24" s="114"/>
      <c r="W24" s="114"/>
      <c r="X24" s="114"/>
      <c r="Y24" s="114"/>
      <c r="Z24" s="114"/>
      <c r="AA24" s="114"/>
      <c r="AB24" s="114"/>
      <c r="AC24" s="114"/>
      <c r="AD24" s="114"/>
      <c r="AE24" s="114"/>
    </row>
    <row r="25" customFormat="false" ht="15.75" hidden="false" customHeight="false" outlineLevel="0" collapsed="false">
      <c r="A25" s="418" t="s">
        <v>932</v>
      </c>
      <c r="B25" s="2192"/>
      <c r="C25" s="2192"/>
      <c r="D25" s="2192"/>
      <c r="E25" s="2192"/>
      <c r="F25" s="2192"/>
      <c r="G25" s="2192"/>
      <c r="H25" s="2192"/>
      <c r="I25" s="2192"/>
      <c r="J25" s="2192"/>
      <c r="K25" s="2192"/>
      <c r="L25" s="2192"/>
      <c r="M25" s="2193"/>
      <c r="N25" s="2193"/>
      <c r="O25" s="114"/>
      <c r="P25" s="114"/>
      <c r="Q25" s="114"/>
      <c r="R25" s="114"/>
      <c r="S25" s="114"/>
      <c r="T25" s="114"/>
      <c r="U25" s="114"/>
      <c r="V25" s="114"/>
      <c r="W25" s="114"/>
      <c r="X25" s="114"/>
      <c r="Y25" s="114"/>
      <c r="Z25" s="114"/>
      <c r="AA25" s="114"/>
      <c r="AB25" s="114"/>
      <c r="AC25" s="114"/>
      <c r="AD25" s="114"/>
      <c r="AE25" s="114"/>
    </row>
    <row r="26" customFormat="false" ht="15.75" hidden="false" customHeight="false" outlineLevel="0" collapsed="false">
      <c r="A26" s="418" t="s">
        <v>933</v>
      </c>
      <c r="B26" s="2192"/>
      <c r="C26" s="2192"/>
      <c r="D26" s="2192"/>
      <c r="E26" s="2192"/>
      <c r="F26" s="2192"/>
      <c r="G26" s="2192"/>
      <c r="H26" s="2192"/>
      <c r="I26" s="2192"/>
      <c r="J26" s="2192"/>
      <c r="K26" s="2192"/>
      <c r="L26" s="2192"/>
      <c r="M26" s="2193"/>
      <c r="N26" s="2193"/>
      <c r="O26" s="114"/>
      <c r="P26" s="114"/>
      <c r="Q26" s="114"/>
      <c r="R26" s="114"/>
      <c r="S26" s="114"/>
      <c r="T26" s="114"/>
      <c r="U26" s="114"/>
      <c r="V26" s="114"/>
      <c r="W26" s="114"/>
      <c r="X26" s="114"/>
      <c r="Y26" s="114"/>
      <c r="Z26" s="114"/>
      <c r="AA26" s="114"/>
      <c r="AB26" s="114"/>
      <c r="AC26" s="114"/>
      <c r="AD26" s="114"/>
      <c r="AE26" s="114"/>
    </row>
    <row r="27" customFormat="false" ht="15.75" hidden="false" customHeight="false" outlineLevel="0" collapsed="false">
      <c r="A27" s="418" t="s">
        <v>934</v>
      </c>
      <c r="B27" s="2192"/>
      <c r="C27" s="2192"/>
      <c r="D27" s="2192"/>
      <c r="E27" s="2192"/>
      <c r="F27" s="2192"/>
      <c r="G27" s="2192"/>
      <c r="H27" s="2192"/>
      <c r="I27" s="2192"/>
      <c r="J27" s="2192"/>
      <c r="K27" s="2192"/>
      <c r="L27" s="2192"/>
      <c r="M27" s="2193"/>
      <c r="N27" s="2193"/>
      <c r="O27" s="114"/>
      <c r="P27" s="114"/>
      <c r="Q27" s="114"/>
      <c r="R27" s="114"/>
      <c r="S27" s="114"/>
      <c r="T27" s="114"/>
      <c r="U27" s="114"/>
      <c r="V27" s="114"/>
    </row>
    <row r="28" customFormat="false" ht="15.75" hidden="false" customHeight="false" outlineLevel="0" collapsed="false">
      <c r="A28" s="418" t="s">
        <v>935</v>
      </c>
      <c r="B28" s="2195"/>
      <c r="C28" s="2195"/>
      <c r="D28" s="2195"/>
      <c r="E28" s="2195"/>
      <c r="F28" s="2195"/>
      <c r="G28" s="2195"/>
      <c r="H28" s="2195"/>
      <c r="I28" s="2195"/>
      <c r="J28" s="2195"/>
      <c r="K28" s="2195"/>
      <c r="L28" s="2195"/>
      <c r="M28" s="2196"/>
      <c r="N28" s="2196"/>
    </row>
    <row r="29" customFormat="false" ht="15.75" hidden="false" customHeight="false" outlineLevel="0" collapsed="false">
      <c r="A29" s="2197" t="s">
        <v>936</v>
      </c>
      <c r="B29" s="2197"/>
      <c r="C29" s="2197"/>
      <c r="D29" s="2197"/>
      <c r="E29" s="2197"/>
      <c r="F29" s="2197"/>
      <c r="G29" s="2197"/>
      <c r="H29" s="2197"/>
      <c r="I29" s="2197"/>
      <c r="J29" s="2197"/>
      <c r="K29" s="2197"/>
      <c r="L29" s="2197"/>
      <c r="M29" s="2197"/>
      <c r="N29" s="2197"/>
      <c r="O29" s="2197"/>
      <c r="P29" s="2197"/>
      <c r="Q29" s="2197"/>
      <c r="R29" s="2197"/>
    </row>
    <row r="30" customFormat="false" ht="15.75" hidden="false" customHeight="false" outlineLevel="0" collapsed="false">
      <c r="A30" s="1757"/>
      <c r="B30" s="243" t="n">
        <v>1990</v>
      </c>
      <c r="C30" s="243" t="n">
        <v>1991</v>
      </c>
      <c r="D30" s="1197" t="n">
        <v>1992</v>
      </c>
      <c r="E30" s="243" t="n">
        <v>1993</v>
      </c>
      <c r="F30" s="243" t="n">
        <v>1994</v>
      </c>
      <c r="G30" s="243" t="n">
        <v>1995</v>
      </c>
      <c r="H30" s="243" t="n">
        <v>1996</v>
      </c>
      <c r="I30" s="243" t="n">
        <v>1997</v>
      </c>
      <c r="J30" s="243" t="n">
        <v>1998</v>
      </c>
      <c r="K30" s="243" t="n">
        <v>1999</v>
      </c>
      <c r="L30" s="442" t="n">
        <v>2000</v>
      </c>
      <c r="M30" s="442" t="n">
        <v>2001</v>
      </c>
      <c r="N30" s="243" t="n">
        <v>2002</v>
      </c>
      <c r="O30" s="243" t="n">
        <v>2003</v>
      </c>
      <c r="P30" s="243" t="n">
        <v>2004</v>
      </c>
      <c r="Q30" s="243" t="n">
        <v>2005</v>
      </c>
      <c r="R30" s="243" t="n">
        <v>2006</v>
      </c>
      <c r="S30" s="243" t="n">
        <v>2007</v>
      </c>
      <c r="T30" s="243" t="n">
        <v>2008</v>
      </c>
      <c r="U30" s="243" t="n">
        <v>2009</v>
      </c>
      <c r="V30" s="243" t="n">
        <v>2010</v>
      </c>
      <c r="W30" s="243" t="n">
        <v>2011</v>
      </c>
      <c r="X30" s="243" t="n">
        <v>2012</v>
      </c>
      <c r="Y30" s="243" t="n">
        <v>2013</v>
      </c>
      <c r="Z30" s="243" t="n">
        <v>2014</v>
      </c>
      <c r="AA30" s="243" t="n">
        <v>2015</v>
      </c>
      <c r="AB30" s="243" t="n">
        <v>2016</v>
      </c>
      <c r="AC30" s="243" t="n">
        <v>2017</v>
      </c>
      <c r="AD30" s="243" t="n">
        <v>2018</v>
      </c>
      <c r="AE30" s="243" t="n">
        <v>2019</v>
      </c>
      <c r="AF30" s="243" t="n">
        <v>2020</v>
      </c>
    </row>
    <row r="31" customFormat="false" ht="15.75" hidden="false" customHeight="false" outlineLevel="0" collapsed="false">
      <c r="A31" s="2198" t="s">
        <v>937</v>
      </c>
      <c r="B31" s="2199" t="n">
        <v>140.8</v>
      </c>
      <c r="C31" s="2199" t="n">
        <v>149.8</v>
      </c>
      <c r="D31" s="2199" t="n">
        <v>141.9</v>
      </c>
      <c r="E31" s="2199" t="n">
        <v>146.2</v>
      </c>
      <c r="F31" s="2199" t="n">
        <v>144.6</v>
      </c>
      <c r="G31" s="2199" t="n">
        <v>147.1</v>
      </c>
      <c r="H31" s="2199" t="n">
        <v>152.686</v>
      </c>
      <c r="I31" s="2199" t="n">
        <v>143.104</v>
      </c>
      <c r="J31" s="2199" t="n">
        <v>153.4</v>
      </c>
      <c r="K31" s="2199" t="n">
        <v>143.083</v>
      </c>
      <c r="L31" s="2199" t="n">
        <v>143.1</v>
      </c>
      <c r="M31" s="2199" t="n">
        <v>138.4</v>
      </c>
      <c r="N31" s="2199" t="n">
        <v>134.6</v>
      </c>
      <c r="O31" s="2199" t="n">
        <v>146.45723301</v>
      </c>
      <c r="P31" s="2199" t="n">
        <v>140.76614976</v>
      </c>
      <c r="Q31" s="2199" t="n">
        <v>134.08202189</v>
      </c>
      <c r="R31" s="2199" t="n">
        <v>137.86223701</v>
      </c>
      <c r="S31" s="2199" t="n">
        <v>142.04858883</v>
      </c>
      <c r="T31" s="2199" t="n">
        <v>124.58835613</v>
      </c>
      <c r="U31" s="2199" t="n">
        <v>107.85801754</v>
      </c>
      <c r="V31" s="2199" t="n">
        <v>117.02239077</v>
      </c>
      <c r="W31" s="2199" t="n">
        <v>112.39581971</v>
      </c>
      <c r="X31" s="2199" t="n">
        <v>116.38871487</v>
      </c>
      <c r="Y31" s="2199" t="n">
        <v>127.28251379</v>
      </c>
      <c r="Z31" s="2199" t="n">
        <v>118.59163502</v>
      </c>
      <c r="AA31" s="2199" t="n">
        <v>117.7363675</v>
      </c>
      <c r="AB31" s="2199" t="n">
        <v>112.20474036</v>
      </c>
      <c r="AC31" s="2199" t="n">
        <v>92.86257925</v>
      </c>
      <c r="AD31" s="2199" t="n">
        <v>82.566891</v>
      </c>
      <c r="AE31" s="2199" t="n">
        <v>57.472371</v>
      </c>
      <c r="AF31" s="2199" t="n">
        <v>41.6043538242281</v>
      </c>
    </row>
    <row r="32" customFormat="false" ht="15.75" hidden="false" customHeight="false" outlineLevel="0" collapsed="false">
      <c r="A32" s="348" t="s">
        <v>917</v>
      </c>
      <c r="B32" s="2200" t="n">
        <v>170.9</v>
      </c>
      <c r="C32" s="2200" t="n">
        <v>158.3</v>
      </c>
      <c r="D32" s="2200" t="n">
        <v>154.5</v>
      </c>
      <c r="E32" s="2200" t="n">
        <v>147.5</v>
      </c>
      <c r="F32" s="2200" t="n">
        <v>146.1</v>
      </c>
      <c r="G32" s="2200" t="n">
        <v>142.6</v>
      </c>
      <c r="H32" s="2200" t="n">
        <v>144.289</v>
      </c>
      <c r="I32" s="2200" t="n">
        <v>141.719</v>
      </c>
      <c r="J32" s="2200" t="n">
        <v>139.402</v>
      </c>
      <c r="K32" s="2200" t="n">
        <v>135.985</v>
      </c>
      <c r="L32" s="2200" t="n">
        <v>148.3</v>
      </c>
      <c r="M32" s="2200" t="n">
        <v>154.8</v>
      </c>
      <c r="N32" s="2200" t="n">
        <v>158</v>
      </c>
      <c r="O32" s="2200" t="n">
        <v>158.16949425</v>
      </c>
      <c r="P32" s="2200" t="n">
        <v>157.994657</v>
      </c>
      <c r="Q32" s="2200" t="n">
        <v>154.060587</v>
      </c>
      <c r="R32" s="2200" t="n">
        <v>151.0703077</v>
      </c>
      <c r="S32" s="2200" t="n">
        <v>155.0622115</v>
      </c>
      <c r="T32" s="2200" t="n">
        <v>150.6196017</v>
      </c>
      <c r="U32" s="2200" t="n">
        <v>145.58792388</v>
      </c>
      <c r="V32" s="2200" t="n">
        <v>145.87251225</v>
      </c>
      <c r="W32" s="2200" t="n">
        <v>150.07400558</v>
      </c>
      <c r="X32" s="2200" t="n">
        <v>160.73856736</v>
      </c>
      <c r="Y32" s="2200" t="n">
        <v>160.92071921</v>
      </c>
      <c r="Z32" s="2200" t="n">
        <v>155.81800906</v>
      </c>
      <c r="AA32" s="2200" t="n">
        <v>154.46343208</v>
      </c>
      <c r="AB32" s="2200" t="n">
        <v>149.54039035</v>
      </c>
      <c r="AC32" s="2200" t="n">
        <v>148.36643956</v>
      </c>
      <c r="AD32" s="2200" t="n">
        <v>145.588555</v>
      </c>
      <c r="AE32" s="2200" t="n">
        <v>113.977119</v>
      </c>
      <c r="AF32" s="2200" t="n">
        <v>92.8937726704499</v>
      </c>
    </row>
    <row r="33" customFormat="false" ht="15.75" hidden="false" customHeight="false" outlineLevel="0" collapsed="false">
      <c r="A33" s="348" t="s">
        <v>938</v>
      </c>
      <c r="B33" s="2200" t="n">
        <v>10.8</v>
      </c>
      <c r="C33" s="2200" t="n">
        <v>14.8</v>
      </c>
      <c r="D33" s="2200" t="n">
        <v>13.2</v>
      </c>
      <c r="E33" s="2200" t="n">
        <v>10.1</v>
      </c>
      <c r="F33" s="2200" t="n">
        <v>10.1</v>
      </c>
      <c r="G33" s="2200" t="n">
        <v>9.1</v>
      </c>
      <c r="H33" s="2200" t="n">
        <v>8.162</v>
      </c>
      <c r="I33" s="2200" t="n">
        <v>7.4</v>
      </c>
      <c r="J33" s="2200" t="n">
        <v>6.7</v>
      </c>
      <c r="K33" s="2200" t="n">
        <v>6.3</v>
      </c>
      <c r="L33" s="2200" t="n">
        <v>5.9</v>
      </c>
      <c r="M33" s="2200" t="n">
        <v>6.1</v>
      </c>
      <c r="N33" s="2200" t="n">
        <v>8.7</v>
      </c>
      <c r="O33" s="2200" t="n">
        <v>10.251643455177</v>
      </c>
      <c r="P33" s="2200" t="n">
        <v>10.6724798912618</v>
      </c>
      <c r="Q33" s="2200" t="n">
        <v>11.8587258881654</v>
      </c>
      <c r="R33" s="2200" t="n">
        <v>10.7834604468352</v>
      </c>
      <c r="S33" s="2200" t="n">
        <v>9.82719249826714</v>
      </c>
      <c r="T33" s="2200" t="n">
        <v>9.49967582913332</v>
      </c>
      <c r="U33" s="2200" t="n">
        <v>9.88235723249051</v>
      </c>
      <c r="V33" s="2200" t="n">
        <v>8.57797659317042</v>
      </c>
      <c r="W33" s="2200" t="n">
        <v>7.02309754120963</v>
      </c>
      <c r="X33" s="2200" t="n">
        <v>7.47452391738864</v>
      </c>
      <c r="Y33" s="2200" t="n">
        <v>7.04822938291513</v>
      </c>
      <c r="Z33" s="2200" t="n">
        <v>5.52887298786654</v>
      </c>
      <c r="AA33" s="2200" t="n">
        <v>6.08261983466731</v>
      </c>
      <c r="AB33" s="2200" t="n">
        <v>5.71940891511755</v>
      </c>
      <c r="AC33" s="2200" t="n">
        <v>5.47607107099875</v>
      </c>
      <c r="AD33" s="2200" t="n">
        <v>5.0930279050577</v>
      </c>
      <c r="AE33" s="2200" t="n">
        <v>4.77488991251097</v>
      </c>
      <c r="AF33" s="2200" t="n">
        <v>4.62320644269993</v>
      </c>
    </row>
    <row r="34" customFormat="false" ht="15.75" hidden="false" customHeight="false" outlineLevel="0" collapsed="false">
      <c r="A34" s="348" t="s">
        <v>939</v>
      </c>
      <c r="B34" s="2200" t="n">
        <v>35.9</v>
      </c>
      <c r="C34" s="2200" t="n">
        <v>36.3</v>
      </c>
      <c r="D34" s="2200" t="n">
        <v>33</v>
      </c>
      <c r="E34" s="2200" t="n">
        <v>32.8</v>
      </c>
      <c r="F34" s="2200" t="n">
        <v>36.1</v>
      </c>
      <c r="G34" s="2200" t="n">
        <v>41.1</v>
      </c>
      <c r="H34" s="2200" t="n">
        <v>45.56</v>
      </c>
      <c r="I34" s="2200" t="n">
        <v>48.1</v>
      </c>
      <c r="J34" s="2200" t="n">
        <v>50.743</v>
      </c>
      <c r="K34" s="2200" t="n">
        <v>51.8</v>
      </c>
      <c r="L34" s="2200" t="n">
        <v>49.2</v>
      </c>
      <c r="M34" s="2200" t="n">
        <v>55.5</v>
      </c>
      <c r="N34" s="2200" t="n">
        <v>56.3</v>
      </c>
      <c r="O34" s="2200" t="n">
        <v>62.5925880749915</v>
      </c>
      <c r="P34" s="2200" t="n">
        <v>62.668682676282</v>
      </c>
      <c r="Q34" s="2200" t="n">
        <v>72.191643129583</v>
      </c>
      <c r="R34" s="2200" t="n">
        <v>74.7262843170263</v>
      </c>
      <c r="S34" s="2200" t="n">
        <v>77.4546727542119</v>
      </c>
      <c r="T34" s="2200" t="n">
        <v>88.4756339852594</v>
      </c>
      <c r="U34" s="2200" t="n">
        <v>80.2720756039735</v>
      </c>
      <c r="V34" s="2200" t="n">
        <v>88.7640763967247</v>
      </c>
      <c r="W34" s="2200" t="n">
        <v>85.6705978716781</v>
      </c>
      <c r="X34" s="2200" t="n">
        <v>75.9488149900424</v>
      </c>
      <c r="Y34" s="2200" t="n">
        <v>67.0020111104931</v>
      </c>
      <c r="Z34" s="2200" t="n">
        <v>60.6110381660607</v>
      </c>
      <c r="AA34" s="2200" t="n">
        <v>61.4723720483976</v>
      </c>
      <c r="AB34" s="2200" t="n">
        <v>80.6168666980243</v>
      </c>
      <c r="AC34" s="2200" t="n">
        <v>86.0412959948521</v>
      </c>
      <c r="AD34" s="2200" t="n">
        <v>81.5632986968449</v>
      </c>
      <c r="AE34" s="2200" t="n">
        <v>89.998575</v>
      </c>
      <c r="AF34" s="2200" t="n">
        <v>97.6048916231442</v>
      </c>
    </row>
    <row r="35" customFormat="false" ht="15.75" hidden="false" customHeight="false" outlineLevel="0" collapsed="false">
      <c r="A35" s="348" t="s">
        <v>940</v>
      </c>
      <c r="B35" s="2200" t="n">
        <v>152.5</v>
      </c>
      <c r="C35" s="2200" t="n">
        <v>147.4</v>
      </c>
      <c r="D35" s="2200" t="n">
        <v>158.8</v>
      </c>
      <c r="E35" s="2200" t="n">
        <v>153.5</v>
      </c>
      <c r="F35" s="2200" t="n">
        <v>151.2</v>
      </c>
      <c r="G35" s="2200" t="n">
        <v>154.1</v>
      </c>
      <c r="H35" s="2200" t="n">
        <v>161.613</v>
      </c>
      <c r="I35" s="2200" t="n">
        <v>170.328</v>
      </c>
      <c r="J35" s="2200" t="n">
        <v>161.6</v>
      </c>
      <c r="K35" s="2200" t="n">
        <v>170.004</v>
      </c>
      <c r="L35" s="2200" t="n">
        <v>169.6</v>
      </c>
      <c r="M35" s="2200" t="n">
        <v>171.3</v>
      </c>
      <c r="N35" s="2200" t="n">
        <v>164.8</v>
      </c>
      <c r="O35" s="2200" t="n">
        <v>165.0599206</v>
      </c>
      <c r="P35" s="2200" t="n">
        <v>167.0646097</v>
      </c>
      <c r="Q35" s="2200" t="n">
        <v>163.0386878</v>
      </c>
      <c r="R35" s="2200" t="n">
        <v>167.3561528</v>
      </c>
      <c r="S35" s="2200" t="n">
        <v>140.5340433</v>
      </c>
      <c r="T35" s="2200" t="n">
        <v>148.77724485</v>
      </c>
      <c r="U35" s="2200" t="n">
        <v>134.93203415</v>
      </c>
      <c r="V35" s="2200" t="n">
        <v>140.55645255</v>
      </c>
      <c r="W35" s="2200" t="n">
        <v>107.9712276</v>
      </c>
      <c r="X35" s="2200" t="n">
        <v>99.46019897</v>
      </c>
      <c r="Y35" s="2200" t="n">
        <v>97.2900371</v>
      </c>
      <c r="Z35" s="2200" t="n">
        <v>97.1292765</v>
      </c>
      <c r="AA35" s="2200" t="n">
        <v>91.7863107</v>
      </c>
      <c r="AB35" s="2200" t="n">
        <v>84.6343671</v>
      </c>
      <c r="AC35" s="2200" t="n">
        <v>76.3244011</v>
      </c>
      <c r="AD35" s="2200" t="n">
        <v>76.004802</v>
      </c>
      <c r="AE35" s="2200" t="n">
        <v>75.071236</v>
      </c>
      <c r="AF35" s="2200" t="n">
        <v>64.382397</v>
      </c>
    </row>
    <row r="36" s="838" customFormat="true" ht="15.75" hidden="false" customHeight="false" outlineLevel="0" collapsed="false">
      <c r="A36" s="499" t="s">
        <v>941</v>
      </c>
      <c r="B36" s="2201" t="s">
        <v>942</v>
      </c>
      <c r="C36" s="2201" t="n">
        <v>0.1</v>
      </c>
      <c r="D36" s="2201" t="n">
        <v>0.275</v>
      </c>
      <c r="E36" s="2201" t="n">
        <v>0.6</v>
      </c>
      <c r="F36" s="2201" t="n">
        <v>0.909</v>
      </c>
      <c r="G36" s="2201" t="n">
        <v>1.5</v>
      </c>
      <c r="H36" s="2201" t="n">
        <v>2.032</v>
      </c>
      <c r="I36" s="2201" t="n">
        <v>2.966</v>
      </c>
      <c r="J36" s="2201" t="n">
        <v>4.489</v>
      </c>
      <c r="K36" s="2201" t="n">
        <v>5.528</v>
      </c>
      <c r="L36" s="2201" t="n">
        <v>9.5</v>
      </c>
      <c r="M36" s="2201" t="n">
        <v>10.5</v>
      </c>
      <c r="N36" s="2201" t="n">
        <v>15.8</v>
      </c>
      <c r="O36" s="2201" t="n">
        <v>19.087</v>
      </c>
      <c r="P36" s="2201" t="n">
        <v>26.019</v>
      </c>
      <c r="Q36" s="2201" t="n">
        <v>27.774</v>
      </c>
      <c r="R36" s="2201" t="n">
        <v>31.324</v>
      </c>
      <c r="S36" s="2201" t="n">
        <v>40.507</v>
      </c>
      <c r="T36" s="2201" t="n">
        <v>41.385</v>
      </c>
      <c r="U36" s="2201" t="n">
        <v>39.382</v>
      </c>
      <c r="V36" s="2201" t="n">
        <v>38.371</v>
      </c>
      <c r="W36" s="2201" t="n">
        <v>49.281</v>
      </c>
      <c r="X36" s="2201" t="n">
        <v>50.948</v>
      </c>
      <c r="Y36" s="2201" t="n">
        <v>51.819</v>
      </c>
      <c r="Z36" s="2201" t="n">
        <v>57.026</v>
      </c>
      <c r="AA36" s="2201" t="n">
        <v>72.34</v>
      </c>
      <c r="AB36" s="2201" t="n">
        <v>67.65</v>
      </c>
      <c r="AC36" s="2201" t="n">
        <v>88.018</v>
      </c>
      <c r="AD36" s="2201" t="n">
        <v>90.484</v>
      </c>
      <c r="AE36" s="2201" t="n">
        <v>101.15</v>
      </c>
      <c r="AF36" s="2201" t="n">
        <v>103.662</v>
      </c>
    </row>
    <row r="37" s="838" customFormat="true" ht="15.75" hidden="false" customHeight="false" outlineLevel="0" collapsed="false">
      <c r="A37" s="499" t="s">
        <v>943</v>
      </c>
      <c r="B37" s="2201" t="n">
        <v>0</v>
      </c>
      <c r="C37" s="2201" t="n">
        <v>0</v>
      </c>
      <c r="D37" s="2201" t="n">
        <v>0</v>
      </c>
      <c r="E37" s="2201" t="n">
        <v>0</v>
      </c>
      <c r="F37" s="2201" t="n">
        <v>0</v>
      </c>
      <c r="G37" s="2201" t="n">
        <v>0</v>
      </c>
      <c r="H37" s="2201" t="n">
        <v>0</v>
      </c>
      <c r="I37" s="2201" t="n">
        <v>0</v>
      </c>
      <c r="J37" s="2201" t="n">
        <v>0</v>
      </c>
      <c r="K37" s="2201" t="n">
        <v>0</v>
      </c>
      <c r="L37" s="2201" t="n">
        <v>0</v>
      </c>
      <c r="M37" s="2201" t="n">
        <v>0</v>
      </c>
      <c r="N37" s="2201" t="n">
        <v>0</v>
      </c>
      <c r="O37" s="2201" t="n">
        <v>0</v>
      </c>
      <c r="P37" s="2201" t="n">
        <v>0</v>
      </c>
      <c r="Q37" s="2201" t="n">
        <v>0</v>
      </c>
      <c r="R37" s="2201" t="n">
        <v>0</v>
      </c>
      <c r="S37" s="2201" t="n">
        <v>0</v>
      </c>
      <c r="T37" s="2201" t="n">
        <v>0</v>
      </c>
      <c r="U37" s="2201" t="n">
        <v>0.038</v>
      </c>
      <c r="V37" s="2201" t="n">
        <v>0.176</v>
      </c>
      <c r="W37" s="2201" t="n">
        <v>0.577</v>
      </c>
      <c r="X37" s="2201" t="n">
        <v>0.732</v>
      </c>
      <c r="Y37" s="2201" t="n">
        <v>0.918</v>
      </c>
      <c r="Z37" s="2201" t="n">
        <v>1.471</v>
      </c>
      <c r="AA37" s="2201" t="n">
        <v>8.284</v>
      </c>
      <c r="AB37" s="2201" t="n">
        <v>12.274</v>
      </c>
      <c r="AC37" s="2201" t="n">
        <v>17.675</v>
      </c>
      <c r="AD37" s="2201" t="n">
        <v>19.467</v>
      </c>
      <c r="AE37" s="2201" t="n">
        <v>24.744</v>
      </c>
      <c r="AF37" s="2201" t="n">
        <v>27.303</v>
      </c>
    </row>
    <row r="38" s="838" customFormat="true" ht="15.75" hidden="false" customHeight="false" outlineLevel="0" collapsed="false">
      <c r="A38" s="499" t="s">
        <v>944</v>
      </c>
      <c r="B38" s="2201" t="n">
        <v>19.7</v>
      </c>
      <c r="C38" s="2201" t="n">
        <v>15.85</v>
      </c>
      <c r="D38" s="2201" t="n">
        <v>18.635</v>
      </c>
      <c r="E38" s="2201" t="n">
        <v>18.96</v>
      </c>
      <c r="F38" s="2201" t="n">
        <v>20.195</v>
      </c>
      <c r="G38" s="2201" t="n">
        <v>21.556</v>
      </c>
      <c r="H38" s="2201" t="n">
        <v>18.818</v>
      </c>
      <c r="I38" s="2201" t="n">
        <v>18.952</v>
      </c>
      <c r="J38" s="2201" t="n">
        <v>19.002</v>
      </c>
      <c r="K38" s="2201" t="n">
        <v>20.686</v>
      </c>
      <c r="L38" s="2201" t="n">
        <v>24.9</v>
      </c>
      <c r="M38" s="2201" t="n">
        <v>23.2</v>
      </c>
      <c r="N38" s="2201" t="n">
        <v>23.7</v>
      </c>
      <c r="O38" s="2201" t="n">
        <v>18.32119739</v>
      </c>
      <c r="P38" s="2201" t="n">
        <v>20.74572218</v>
      </c>
      <c r="Q38" s="2201" t="n">
        <v>19.63802049</v>
      </c>
      <c r="R38" s="2201" t="n">
        <v>20.03033432</v>
      </c>
      <c r="S38" s="2201" t="n">
        <v>21.16947309</v>
      </c>
      <c r="T38" s="2201" t="n">
        <v>20.44280895</v>
      </c>
      <c r="U38" s="2201" t="n">
        <v>19.03149124</v>
      </c>
      <c r="V38" s="2201" t="n">
        <v>20.95317464</v>
      </c>
      <c r="W38" s="2201" t="n">
        <v>17.67196451</v>
      </c>
      <c r="X38" s="2201" t="n">
        <v>21.75483684</v>
      </c>
      <c r="Y38" s="2201" t="n">
        <v>22.99775376</v>
      </c>
      <c r="Z38" s="2201" t="n">
        <v>19.58713727</v>
      </c>
      <c r="AA38" s="2201" t="n">
        <v>18.97599757</v>
      </c>
      <c r="AB38" s="2201" t="n">
        <v>20.54534875</v>
      </c>
      <c r="AC38" s="2201" t="n">
        <v>20.15052286</v>
      </c>
      <c r="AD38" s="2201" t="n">
        <v>17.69321457</v>
      </c>
      <c r="AE38" s="2201" t="n">
        <v>19.73025892</v>
      </c>
      <c r="AF38" s="2201" t="n">
        <v>18.3225382</v>
      </c>
    </row>
    <row r="39" s="838" customFormat="true" ht="15.75" hidden="false" customHeight="false" outlineLevel="0" collapsed="false">
      <c r="A39" s="499" t="s">
        <v>945</v>
      </c>
      <c r="B39" s="2201" t="s">
        <v>942</v>
      </c>
      <c r="C39" s="2201" t="n">
        <v>0.3</v>
      </c>
      <c r="D39" s="2201" t="n">
        <v>0.3</v>
      </c>
      <c r="E39" s="2201" t="n">
        <v>0.4</v>
      </c>
      <c r="F39" s="2201" t="n">
        <v>0.6</v>
      </c>
      <c r="G39" s="2201" t="n">
        <v>0.7</v>
      </c>
      <c r="H39" s="2201" t="n">
        <v>0.8</v>
      </c>
      <c r="I39" s="2201" t="n">
        <v>0.9</v>
      </c>
      <c r="J39" s="2201" t="n">
        <v>1.1</v>
      </c>
      <c r="K39" s="2201" t="n">
        <v>1.2</v>
      </c>
      <c r="L39" s="2201" t="n">
        <v>1.6</v>
      </c>
      <c r="M39" s="2201" t="n">
        <v>3.3</v>
      </c>
      <c r="N39" s="2201" t="n">
        <v>4.5</v>
      </c>
      <c r="O39" s="2201" t="n">
        <v>6.709651</v>
      </c>
      <c r="P39" s="2201" t="n">
        <v>8.382314</v>
      </c>
      <c r="Q39" s="2201" t="n">
        <v>11.454954</v>
      </c>
      <c r="R39" s="2201" t="n">
        <v>15.0336501</v>
      </c>
      <c r="S39" s="2201" t="n">
        <v>20.09442068</v>
      </c>
      <c r="T39" s="2201" t="n">
        <v>23.34393295</v>
      </c>
      <c r="U39" s="2201" t="n">
        <v>26.56361292</v>
      </c>
      <c r="V39" s="2201" t="n">
        <v>29.177470323</v>
      </c>
      <c r="W39" s="2201" t="n">
        <v>32.135869964</v>
      </c>
      <c r="X39" s="2201" t="n">
        <v>38.252828019</v>
      </c>
      <c r="Y39" s="2201" t="n">
        <v>40.097664286</v>
      </c>
      <c r="Z39" s="2201" t="n">
        <v>42.218705377</v>
      </c>
      <c r="AA39" s="2201" t="n">
        <v>44.558068506</v>
      </c>
      <c r="AB39" s="2201" t="n">
        <v>44.998755276</v>
      </c>
      <c r="AC39" s="2201" t="n">
        <v>44.961176674</v>
      </c>
      <c r="AD39" s="2201" t="n">
        <v>44.737722709917</v>
      </c>
      <c r="AE39" s="2201" t="n">
        <v>44.414096691269</v>
      </c>
      <c r="AF39" s="2201" t="n">
        <v>44.8730657212601</v>
      </c>
    </row>
    <row r="40" s="838" customFormat="true" ht="15.75" hidden="false" customHeight="false" outlineLevel="0" collapsed="false">
      <c r="A40" s="499" t="s">
        <v>923</v>
      </c>
      <c r="B40" s="2201" t="s">
        <v>942</v>
      </c>
      <c r="C40" s="2201" t="n">
        <v>0.001</v>
      </c>
      <c r="D40" s="2201" t="n">
        <v>0.002</v>
      </c>
      <c r="E40" s="2201" t="n">
        <v>0.003</v>
      </c>
      <c r="F40" s="2201" t="n">
        <v>0.004</v>
      </c>
      <c r="G40" s="2201" t="n">
        <v>0.005</v>
      </c>
      <c r="H40" s="2201" t="n">
        <v>0.006</v>
      </c>
      <c r="I40" s="2201" t="n">
        <v>0.011</v>
      </c>
      <c r="J40" s="2201" t="n">
        <v>0.015</v>
      </c>
      <c r="K40" s="2201" t="n">
        <v>0.019</v>
      </c>
      <c r="L40" s="2201" t="n">
        <v>0</v>
      </c>
      <c r="M40" s="2201" t="n">
        <v>0.1</v>
      </c>
      <c r="N40" s="2201" t="n">
        <v>0.2</v>
      </c>
      <c r="O40" s="2201" t="n">
        <v>0.313</v>
      </c>
      <c r="P40" s="2201" t="n">
        <v>0.557</v>
      </c>
      <c r="Q40" s="2201" t="n">
        <v>1.282</v>
      </c>
      <c r="R40" s="2201" t="n">
        <v>2.22</v>
      </c>
      <c r="S40" s="2201" t="n">
        <v>3.075</v>
      </c>
      <c r="T40" s="2201" t="n">
        <v>4.42</v>
      </c>
      <c r="U40" s="2201" t="n">
        <v>6.583</v>
      </c>
      <c r="V40" s="2201" t="n">
        <v>11.729</v>
      </c>
      <c r="W40" s="2201" t="n">
        <v>19.599</v>
      </c>
      <c r="X40" s="2201" t="n">
        <v>26.38</v>
      </c>
      <c r="Y40" s="2201" t="n">
        <v>31.01</v>
      </c>
      <c r="Z40" s="2201" t="n">
        <v>36.056</v>
      </c>
      <c r="AA40" s="2201" t="n">
        <v>38.726</v>
      </c>
      <c r="AB40" s="2201" t="n">
        <v>38.098</v>
      </c>
      <c r="AC40" s="2201" t="n">
        <v>39.401</v>
      </c>
      <c r="AD40" s="2201" t="n">
        <v>45.784</v>
      </c>
      <c r="AE40" s="2201" t="n">
        <v>46.392</v>
      </c>
      <c r="AF40" s="2201" t="n">
        <v>50.6</v>
      </c>
    </row>
    <row r="41" s="838" customFormat="true" ht="15.75" hidden="false" customHeight="false" outlineLevel="0" collapsed="false">
      <c r="A41" s="499" t="s">
        <v>946</v>
      </c>
      <c r="B41" s="2201" t="n">
        <v>0</v>
      </c>
      <c r="C41" s="2201" t="n">
        <v>0</v>
      </c>
      <c r="D41" s="2201" t="n">
        <v>0</v>
      </c>
      <c r="E41" s="2201" t="n">
        <v>0</v>
      </c>
      <c r="F41" s="2201" t="n">
        <v>0</v>
      </c>
      <c r="G41" s="2201" t="n">
        <v>0</v>
      </c>
      <c r="H41" s="2201" t="n">
        <v>0</v>
      </c>
      <c r="I41" s="2201" t="n">
        <v>0</v>
      </c>
      <c r="J41" s="2201" t="n">
        <v>0</v>
      </c>
      <c r="K41" s="2201" t="n">
        <v>0</v>
      </c>
      <c r="L41" s="2201" t="n">
        <v>0</v>
      </c>
      <c r="M41" s="2201" t="n">
        <v>0</v>
      </c>
      <c r="N41" s="2201" t="n">
        <v>0</v>
      </c>
      <c r="O41" s="2201" t="n">
        <v>0</v>
      </c>
      <c r="P41" s="2201" t="n">
        <v>0</v>
      </c>
      <c r="Q41" s="2201" t="n">
        <v>0</v>
      </c>
      <c r="R41" s="2201" t="n">
        <v>0</v>
      </c>
      <c r="S41" s="2201" t="n">
        <v>0</v>
      </c>
      <c r="T41" s="2201" t="n">
        <v>0.018</v>
      </c>
      <c r="U41" s="2201" t="n">
        <v>0.019</v>
      </c>
      <c r="V41" s="2201" t="n">
        <v>0.028</v>
      </c>
      <c r="W41" s="2201" t="n">
        <v>0.019</v>
      </c>
      <c r="X41" s="2201" t="n">
        <v>0.025</v>
      </c>
      <c r="Y41" s="2201" t="n">
        <v>0.08</v>
      </c>
      <c r="Z41" s="2201" t="n">
        <v>0.098</v>
      </c>
      <c r="AA41" s="2201" t="n">
        <v>0.133</v>
      </c>
      <c r="AB41" s="2201" t="n">
        <v>0.175</v>
      </c>
      <c r="AC41" s="2201" t="n">
        <v>0.163</v>
      </c>
      <c r="AD41" s="2201" t="n">
        <v>0.178</v>
      </c>
      <c r="AE41" s="2201" t="n">
        <v>0.197</v>
      </c>
      <c r="AF41" s="2201" t="n">
        <v>0.217</v>
      </c>
    </row>
    <row r="42" s="838" customFormat="true" ht="15.75" hidden="false" customHeight="false" outlineLevel="0" collapsed="false">
      <c r="A42" s="499" t="s">
        <v>947</v>
      </c>
      <c r="B42" s="2201" t="s">
        <v>942</v>
      </c>
      <c r="C42" s="2201" t="n">
        <v>1.211</v>
      </c>
      <c r="D42" s="2201" t="n">
        <v>1.262</v>
      </c>
      <c r="E42" s="2201" t="n">
        <v>1.263</v>
      </c>
      <c r="F42" s="2201" t="n">
        <v>1.306</v>
      </c>
      <c r="G42" s="2201" t="n">
        <v>1.349</v>
      </c>
      <c r="H42" s="2201" t="n">
        <v>1.343</v>
      </c>
      <c r="I42" s="2201" t="n">
        <v>1.397</v>
      </c>
      <c r="J42" s="2201" t="n">
        <v>1.618</v>
      </c>
      <c r="K42" s="2201" t="n">
        <v>1.74</v>
      </c>
      <c r="L42" s="2201" t="n">
        <v>1.8</v>
      </c>
      <c r="M42" s="2201" t="n">
        <v>1.9</v>
      </c>
      <c r="N42" s="2201" t="n">
        <v>1.9</v>
      </c>
      <c r="O42" s="2201" t="n">
        <v>2.239</v>
      </c>
      <c r="P42" s="2201" t="n">
        <v>2.253</v>
      </c>
      <c r="Q42" s="2201" t="n">
        <v>3.2522475</v>
      </c>
      <c r="R42" s="2201" t="n">
        <v>3.9012145</v>
      </c>
      <c r="S42" s="2201" t="n">
        <v>4.5211465</v>
      </c>
      <c r="T42" s="2201" t="n">
        <v>4.671672</v>
      </c>
      <c r="U42" s="2201" t="n">
        <v>4.3217825</v>
      </c>
      <c r="V42" s="2201" t="n">
        <v>4.7469035</v>
      </c>
      <c r="W42" s="2201" t="n">
        <v>4.7546284</v>
      </c>
      <c r="X42" s="2201" t="n">
        <v>4.950637665</v>
      </c>
      <c r="Y42" s="2201" t="n">
        <v>5.41461635</v>
      </c>
      <c r="Z42" s="2201" t="n">
        <v>6.06944137</v>
      </c>
      <c r="AA42" s="2201" t="n">
        <v>5.768426275</v>
      </c>
      <c r="AB42" s="2201" t="n">
        <v>5.929755475</v>
      </c>
      <c r="AC42" s="2201" t="n">
        <v>5.956278465</v>
      </c>
      <c r="AD42" s="2201" t="n">
        <v>6.1627995</v>
      </c>
      <c r="AE42" s="2201" t="n">
        <v>5.805532</v>
      </c>
      <c r="AF42" s="2201" t="n">
        <v>5.8104345</v>
      </c>
    </row>
    <row r="43" s="838" customFormat="true" ht="15.75" hidden="false" customHeight="false" outlineLevel="0" collapsed="false">
      <c r="A43" s="2202" t="s">
        <v>948</v>
      </c>
      <c r="B43" s="2201" t="n">
        <v>19.3</v>
      </c>
      <c r="C43" s="2201" t="n">
        <v>16.16</v>
      </c>
      <c r="D43" s="2201" t="n">
        <v>16.292</v>
      </c>
      <c r="E43" s="2201" t="n">
        <v>15.792</v>
      </c>
      <c r="F43" s="2201" t="n">
        <v>17.355</v>
      </c>
      <c r="G43" s="2201" t="n">
        <v>17.711</v>
      </c>
      <c r="H43" s="2201" t="n">
        <v>17.36</v>
      </c>
      <c r="I43" s="2201" t="n">
        <v>17.447</v>
      </c>
      <c r="J43" s="2201" t="n">
        <v>19.148</v>
      </c>
      <c r="K43" s="2201" t="n">
        <v>19.956</v>
      </c>
      <c r="L43" s="2201" t="n">
        <v>22.55</v>
      </c>
      <c r="M43" s="2201" t="n">
        <v>21.381</v>
      </c>
      <c r="N43" s="2201" t="n">
        <v>18.185</v>
      </c>
      <c r="O43" s="2201" t="n">
        <v>19.60236649</v>
      </c>
      <c r="P43" s="2201" t="n">
        <v>20.4116861</v>
      </c>
      <c r="Q43" s="2201" t="n">
        <v>23.8592198</v>
      </c>
      <c r="R43" s="2201" t="n">
        <v>25.1572065</v>
      </c>
      <c r="S43" s="2201" t="n">
        <v>26.28715013</v>
      </c>
      <c r="T43" s="2201" t="n">
        <v>24.4885383</v>
      </c>
      <c r="U43" s="2201" t="n">
        <v>21.19908527</v>
      </c>
      <c r="V43" s="2201" t="n">
        <v>26.45408281</v>
      </c>
      <c r="W43" s="2201" t="n">
        <v>25.35365055</v>
      </c>
      <c r="X43" s="2201" t="n">
        <v>25.506358245</v>
      </c>
      <c r="Y43" s="2201" t="n">
        <v>26.15316365</v>
      </c>
      <c r="Z43" s="2201" t="n">
        <v>26.95085856</v>
      </c>
      <c r="AA43" s="2201" t="n">
        <v>27.294649565</v>
      </c>
      <c r="AB43" s="2201" t="n">
        <v>27.281706755</v>
      </c>
      <c r="AC43" s="2201" t="n">
        <v>27.530472025</v>
      </c>
      <c r="AD43" s="2201" t="n">
        <v>27.56508633</v>
      </c>
      <c r="AE43" s="2201" t="n">
        <v>25.67876867</v>
      </c>
      <c r="AF43" s="2201" t="n">
        <v>25.3253252585384</v>
      </c>
      <c r="AH43" s="920"/>
    </row>
    <row r="44" customFormat="false" ht="15.75" hidden="false" customHeight="false" outlineLevel="0" collapsed="false">
      <c r="A44" s="1752" t="s">
        <v>949</v>
      </c>
      <c r="B44" s="2203" t="n">
        <v>549.9</v>
      </c>
      <c r="C44" s="2203" t="n">
        <v>540.222</v>
      </c>
      <c r="D44" s="2203" t="n">
        <v>538.166</v>
      </c>
      <c r="E44" s="2203" t="n">
        <v>527.118</v>
      </c>
      <c r="F44" s="2203" t="n">
        <v>528.469</v>
      </c>
      <c r="G44" s="2203" t="n">
        <v>536.821</v>
      </c>
      <c r="H44" s="2203" t="n">
        <v>552.669</v>
      </c>
      <c r="I44" s="2203" t="n">
        <v>552.324</v>
      </c>
      <c r="J44" s="2203" t="n">
        <v>557.217</v>
      </c>
      <c r="K44" s="2203" t="n">
        <v>556.301</v>
      </c>
      <c r="L44" s="2203" t="n">
        <v>576.45</v>
      </c>
      <c r="M44" s="2203" t="n">
        <v>586.481</v>
      </c>
      <c r="N44" s="2203" t="n">
        <v>586.685</v>
      </c>
      <c r="O44" s="2203" t="n">
        <v>608.803094270168</v>
      </c>
      <c r="P44" s="2203" t="n">
        <v>617.535301307544</v>
      </c>
      <c r="Q44" s="2203" t="n">
        <v>622.492107497749</v>
      </c>
      <c r="R44" s="2203" t="n">
        <v>639.464847693862</v>
      </c>
      <c r="S44" s="2203" t="n">
        <v>640.580899282479</v>
      </c>
      <c r="T44" s="2203" t="n">
        <v>640.730464694393</v>
      </c>
      <c r="U44" s="2203" t="n">
        <v>595.670380336464</v>
      </c>
      <c r="V44" s="2203" t="n">
        <v>632.429039832895</v>
      </c>
      <c r="W44" s="2203" t="n">
        <v>612.526861726888</v>
      </c>
      <c r="X44" s="2203" t="n">
        <v>628.560480876431</v>
      </c>
      <c r="Y44" s="2203" t="n">
        <v>638.033708639408</v>
      </c>
      <c r="Z44" s="2203" t="n">
        <v>627.155974310927</v>
      </c>
      <c r="AA44" s="2203" t="n">
        <v>647.621244079065</v>
      </c>
      <c r="AB44" s="2203" t="n">
        <v>649.668339679142</v>
      </c>
      <c r="AC44" s="2203" t="n">
        <v>652.926236999851</v>
      </c>
      <c r="AD44" s="2203" t="n">
        <v>642.88839771182</v>
      </c>
      <c r="AE44" s="2203" t="n">
        <v>609.40584719378</v>
      </c>
      <c r="AF44" s="2203" t="n">
        <v>577.221985240321</v>
      </c>
    </row>
    <row r="45" customFormat="false" ht="15.75" hidden="false" customHeight="false" outlineLevel="0" collapsed="false">
      <c r="B45" s="754"/>
      <c r="C45" s="754"/>
      <c r="D45" s="754"/>
      <c r="E45" s="754"/>
      <c r="F45" s="754"/>
      <c r="G45" s="754"/>
      <c r="H45" s="754"/>
      <c r="I45" s="754"/>
      <c r="J45" s="754"/>
      <c r="K45" s="754"/>
      <c r="L45" s="754"/>
      <c r="M45" s="754"/>
      <c r="N45" s="754"/>
      <c r="O45" s="754"/>
      <c r="P45" s="754"/>
      <c r="Q45" s="754"/>
      <c r="R45" s="754"/>
      <c r="S45" s="754"/>
      <c r="T45" s="754"/>
      <c r="U45" s="754"/>
      <c r="V45" s="754"/>
      <c r="W45" s="754"/>
      <c r="X45" s="754"/>
      <c r="Y45" s="754"/>
      <c r="Z45" s="754"/>
      <c r="AA45" s="754"/>
      <c r="AB45" s="754"/>
      <c r="AC45" s="754"/>
      <c r="AD45" s="754"/>
      <c r="AE45" s="754"/>
    </row>
    <row r="46" customFormat="false" ht="15.75" hidden="false" customHeight="false" outlineLevel="0" collapsed="false">
      <c r="A46" s="86"/>
      <c r="B46" s="114"/>
      <c r="C46" s="2204"/>
      <c r="D46" s="2204"/>
      <c r="E46" s="2204"/>
      <c r="F46" s="2204"/>
      <c r="G46" s="2204"/>
      <c r="H46" s="2204"/>
      <c r="I46" s="2204"/>
      <c r="J46" s="2204"/>
      <c r="K46" s="2204"/>
      <c r="L46" s="2204"/>
      <c r="M46" s="2204"/>
      <c r="N46" s="2204"/>
      <c r="O46" s="2204"/>
      <c r="P46" s="2204"/>
      <c r="Q46" s="2204"/>
      <c r="R46" s="2204"/>
      <c r="S46" s="2204"/>
      <c r="T46" s="2204"/>
      <c r="U46" s="2204"/>
      <c r="V46" s="2204"/>
      <c r="W46" s="2204"/>
      <c r="X46" s="2204"/>
      <c r="Y46" s="2204"/>
      <c r="Z46" s="2204"/>
      <c r="AA46" s="2204"/>
      <c r="AB46" s="2204"/>
      <c r="AC46" s="2204"/>
      <c r="AD46" s="2204"/>
      <c r="AE46" s="2204"/>
    </row>
    <row r="47" customFormat="false" ht="16.5" hidden="false" customHeight="false" outlineLevel="0" collapsed="false">
      <c r="A47" s="2205" t="s">
        <v>950</v>
      </c>
      <c r="B47" s="2205"/>
      <c r="C47" s="2205"/>
      <c r="D47" s="2205"/>
      <c r="E47" s="2205"/>
      <c r="F47" s="2205"/>
      <c r="G47" s="2205"/>
      <c r="H47" s="2205"/>
      <c r="I47" s="2205"/>
      <c r="J47" s="2205"/>
      <c r="K47" s="2205"/>
      <c r="L47" s="2205"/>
      <c r="M47" s="2205"/>
      <c r="N47" s="2205"/>
      <c r="O47" s="2205"/>
      <c r="P47" s="2205"/>
      <c r="Q47" s="2205"/>
      <c r="R47" s="2205"/>
      <c r="AC47" s="2206"/>
      <c r="AD47" s="2206"/>
      <c r="AE47" s="2206"/>
    </row>
    <row r="48" customFormat="false" ht="15.75" hidden="false" customHeight="false" outlineLevel="0" collapsed="false">
      <c r="A48" s="1955"/>
      <c r="B48" s="2207" t="n">
        <v>550.7</v>
      </c>
      <c r="C48" s="2208" t="n">
        <v>539.647</v>
      </c>
      <c r="D48" s="2208" t="n">
        <v>532.8457</v>
      </c>
      <c r="E48" s="2208" t="n">
        <v>527.987</v>
      </c>
      <c r="F48" s="2208" t="n">
        <v>530.8062</v>
      </c>
      <c r="G48" s="2208" t="n">
        <v>541.645</v>
      </c>
      <c r="H48" s="2208" t="n">
        <v>547.402</v>
      </c>
      <c r="I48" s="2208" t="n">
        <v>549.975</v>
      </c>
      <c r="J48" s="2208" t="n">
        <v>556.579</v>
      </c>
      <c r="K48" s="2208" t="n">
        <v>557.341</v>
      </c>
      <c r="L48" s="2208" t="n">
        <v>579.608</v>
      </c>
      <c r="M48" s="2208" t="n">
        <v>585.1005</v>
      </c>
      <c r="N48" s="2208" t="n">
        <v>587.373</v>
      </c>
      <c r="O48" s="2208" t="n">
        <v>605.533530270168</v>
      </c>
      <c r="P48" s="2208" t="n">
        <v>614.914018797544</v>
      </c>
      <c r="Q48" s="2208" t="n">
        <v>617.926936497748</v>
      </c>
      <c r="R48" s="2208" t="n">
        <v>622.487720323862</v>
      </c>
      <c r="S48" s="2208" t="n">
        <v>624.025820782479</v>
      </c>
      <c r="T48" s="2208" t="n">
        <v>620.630988964393</v>
      </c>
      <c r="U48" s="2208" t="n">
        <v>583.397389336464</v>
      </c>
      <c r="V48" s="2208" t="n">
        <v>617.473804832895</v>
      </c>
      <c r="W48" s="2208" t="n">
        <v>608.761111726888</v>
      </c>
      <c r="X48" s="2208" t="n">
        <v>608.019471876431</v>
      </c>
      <c r="Y48" s="2208" t="n">
        <v>605.839550639408</v>
      </c>
      <c r="Z48" s="2208" t="n">
        <v>593.269066310927</v>
      </c>
      <c r="AA48" s="2208" t="n">
        <v>599.338628079065</v>
      </c>
      <c r="AB48" s="2208" t="n">
        <v>599.143518679142</v>
      </c>
      <c r="AC48" s="2208" t="n">
        <v>600.467088999851</v>
      </c>
      <c r="AD48" s="2208" t="n">
        <v>594.15301671182</v>
      </c>
      <c r="AE48" s="2208" t="n">
        <v>576.73855419378</v>
      </c>
      <c r="AF48" s="2208" t="n">
        <v>558.338005240321</v>
      </c>
      <c r="AI48" s="2209"/>
    </row>
    <row r="49" customFormat="false" ht="15.75" hidden="false" customHeight="false" outlineLevel="0" collapsed="false">
      <c r="A49" s="715"/>
      <c r="B49" s="1524"/>
      <c r="C49" s="1524"/>
      <c r="D49" s="1524"/>
      <c r="E49" s="1524"/>
      <c r="F49" s="1524"/>
      <c r="G49" s="1524"/>
      <c r="H49" s="1524"/>
      <c r="I49" s="1524"/>
      <c r="J49" s="1524"/>
      <c r="K49" s="1524"/>
      <c r="L49" s="1524"/>
      <c r="M49" s="1524"/>
      <c r="N49" s="1524"/>
      <c r="O49" s="1524"/>
      <c r="P49" s="1524"/>
      <c r="Q49" s="1524"/>
      <c r="R49" s="1524"/>
      <c r="S49" s="471"/>
      <c r="T49" s="471"/>
      <c r="U49" s="471"/>
      <c r="V49" s="471"/>
      <c r="W49" s="471"/>
      <c r="X49" s="471"/>
      <c r="Y49" s="471"/>
      <c r="Z49" s="471"/>
      <c r="AA49" s="471"/>
      <c r="AB49" s="471"/>
      <c r="AC49" s="471"/>
      <c r="AD49" s="489"/>
      <c r="AE49" s="489"/>
      <c r="AF49" s="489"/>
    </row>
    <row r="50" customFormat="false" ht="15.75" hidden="false" customHeight="false" outlineLevel="0" collapsed="false">
      <c r="A50" s="2205" t="s">
        <v>951</v>
      </c>
      <c r="B50" s="2205"/>
      <c r="C50" s="2205"/>
      <c r="D50" s="2205"/>
      <c r="E50" s="2205"/>
      <c r="F50" s="2205"/>
      <c r="G50" s="2205"/>
      <c r="H50" s="2205"/>
      <c r="I50" s="2205"/>
      <c r="J50" s="2205"/>
      <c r="K50" s="2205"/>
      <c r="L50" s="2205"/>
      <c r="M50" s="2205"/>
      <c r="N50" s="2205"/>
      <c r="O50" s="2205"/>
      <c r="P50" s="2205"/>
      <c r="Q50" s="2205"/>
      <c r="R50" s="2205"/>
      <c r="S50" s="717"/>
      <c r="T50" s="717"/>
      <c r="U50" s="717"/>
      <c r="V50" s="717"/>
      <c r="W50" s="717"/>
      <c r="X50" s="717"/>
      <c r="Y50" s="717"/>
      <c r="Z50" s="717"/>
      <c r="AA50" s="717"/>
      <c r="AB50" s="717"/>
      <c r="AC50" s="717"/>
      <c r="AD50" s="448"/>
      <c r="AE50" s="448"/>
      <c r="AF50" s="448"/>
    </row>
    <row r="51" customFormat="false" ht="15.75" hidden="false" customHeight="false" outlineLevel="0" collapsed="false">
      <c r="A51" s="1955"/>
      <c r="B51" s="2207" t="n">
        <v>0.8</v>
      </c>
      <c r="C51" s="2208" t="n">
        <v>-0.6</v>
      </c>
      <c r="D51" s="2208" t="n">
        <v>-5.3</v>
      </c>
      <c r="E51" s="2208" t="n">
        <v>0.8</v>
      </c>
      <c r="F51" s="2208" t="n">
        <v>2.3</v>
      </c>
      <c r="G51" s="2208" t="n">
        <v>4.8</v>
      </c>
      <c r="H51" s="2208" t="n">
        <v>-5.3</v>
      </c>
      <c r="I51" s="2208" t="n">
        <v>-2.4</v>
      </c>
      <c r="J51" s="2208" t="n">
        <v>-0.637999999999998</v>
      </c>
      <c r="K51" s="2208" t="n">
        <v>1</v>
      </c>
      <c r="L51" s="2208" t="n">
        <v>3.058</v>
      </c>
      <c r="M51" s="2208" t="n">
        <v>-1.28</v>
      </c>
      <c r="N51" s="2208" t="n">
        <v>0.687999999999995</v>
      </c>
      <c r="O51" s="2208" t="n">
        <v>-3.269564</v>
      </c>
      <c r="P51" s="2208" t="n">
        <v>-2.62128250999999</v>
      </c>
      <c r="Q51" s="2208" t="n">
        <v>-4.565171</v>
      </c>
      <c r="R51" s="2208" t="n">
        <v>-16.97712737</v>
      </c>
      <c r="S51" s="2208" t="n">
        <v>-16.5550785</v>
      </c>
      <c r="T51" s="2208" t="n">
        <v>-20.09947573</v>
      </c>
      <c r="U51" s="2208" t="n">
        <v>-12.272991</v>
      </c>
      <c r="V51" s="2208" t="n">
        <v>-14.955235</v>
      </c>
      <c r="W51" s="2208" t="n">
        <v>-3.76575</v>
      </c>
      <c r="X51" s="2208" t="n">
        <v>-20.541009</v>
      </c>
      <c r="Y51" s="2208" t="n">
        <v>-32.194158</v>
      </c>
      <c r="Z51" s="2208" t="n">
        <v>-33.886908</v>
      </c>
      <c r="AA51" s="2208" t="n">
        <v>-48.282616</v>
      </c>
      <c r="AB51" s="2208" t="n">
        <v>-50.524821</v>
      </c>
      <c r="AC51" s="2208" t="n">
        <v>-52.459148</v>
      </c>
      <c r="AD51" s="2208" t="n">
        <v>-48.735381</v>
      </c>
      <c r="AE51" s="2208" t="n">
        <v>-32.667293</v>
      </c>
      <c r="AF51" s="2208" t="n">
        <v>-18.88398</v>
      </c>
    </row>
    <row r="52" s="179" customFormat="true" ht="15.75" hidden="false" customHeight="false" outlineLevel="0" collapsed="false">
      <c r="A52" s="2210"/>
      <c r="B52" s="2211"/>
      <c r="C52" s="2211"/>
      <c r="D52" s="2211"/>
      <c r="E52" s="2211"/>
      <c r="F52" s="2211"/>
      <c r="G52" s="2211"/>
      <c r="H52" s="2211"/>
      <c r="I52" s="2211"/>
      <c r="J52" s="2211"/>
      <c r="K52" s="2211"/>
      <c r="L52" s="2211"/>
      <c r="M52" s="2211"/>
      <c r="N52" s="2211"/>
      <c r="O52" s="2211"/>
      <c r="P52" s="2211"/>
      <c r="Q52" s="2211"/>
      <c r="R52" s="2211"/>
      <c r="S52" s="2211"/>
      <c r="T52" s="2211"/>
      <c r="U52" s="2211"/>
      <c r="V52" s="2211"/>
      <c r="W52" s="2211"/>
      <c r="X52" s="2211"/>
      <c r="Y52" s="2211"/>
      <c r="Z52" s="2211"/>
      <c r="AA52" s="2211"/>
      <c r="AB52" s="2211"/>
      <c r="AC52" s="2211"/>
      <c r="AD52" s="2211"/>
      <c r="AE52" s="2211"/>
      <c r="AF52" s="2211"/>
    </row>
    <row r="53" customFormat="false" ht="15.75" hidden="false" customHeight="false" outlineLevel="0" collapsed="false">
      <c r="A53" s="1828" t="s">
        <v>952</v>
      </c>
      <c r="B53" s="1828"/>
      <c r="C53" s="1828"/>
      <c r="D53" s="1828"/>
      <c r="E53" s="1828"/>
      <c r="F53" s="1828"/>
      <c r="G53" s="1828"/>
      <c r="H53" s="1828"/>
      <c r="I53" s="1828"/>
      <c r="J53" s="1828"/>
      <c r="K53" s="1828"/>
      <c r="L53" s="1828"/>
      <c r="M53" s="1828"/>
      <c r="N53" s="1828"/>
      <c r="O53" s="1828"/>
      <c r="P53" s="1828"/>
      <c r="Q53" s="1828"/>
      <c r="R53" s="1828"/>
      <c r="S53" s="1524"/>
      <c r="T53" s="1524"/>
      <c r="U53" s="1524"/>
      <c r="V53" s="1524"/>
      <c r="W53" s="1524"/>
      <c r="X53" s="1524"/>
      <c r="Y53" s="1524"/>
      <c r="Z53" s="1524"/>
      <c r="AA53" s="1524"/>
      <c r="AB53" s="1524"/>
      <c r="AC53" s="1524"/>
      <c r="AD53" s="1524"/>
      <c r="AE53" s="1524"/>
      <c r="AF53" s="1524"/>
    </row>
    <row r="54" customFormat="false" ht="15.75" hidden="false" customHeight="false" outlineLevel="0" collapsed="false">
      <c r="A54" s="2212" t="s">
        <v>953</v>
      </c>
      <c r="B54" s="2213" t="n">
        <v>31.9</v>
      </c>
      <c r="C54" s="2213" t="n">
        <v>30.416</v>
      </c>
      <c r="D54" s="2213" t="n">
        <v>28.418</v>
      </c>
      <c r="E54" s="2213" t="n">
        <v>33.628</v>
      </c>
      <c r="F54" s="2213" t="n">
        <v>35.908</v>
      </c>
      <c r="G54" s="2213" t="n">
        <v>39.735</v>
      </c>
      <c r="H54" s="2213" t="n">
        <v>37.403</v>
      </c>
      <c r="I54" s="2213" t="n">
        <v>38.012</v>
      </c>
      <c r="J54" s="2213" t="n">
        <v>38.311</v>
      </c>
      <c r="K54" s="2213" t="n">
        <v>40.598</v>
      </c>
      <c r="L54" s="2213" t="n">
        <v>45.134</v>
      </c>
      <c r="M54" s="2213" t="n">
        <v>43.494</v>
      </c>
      <c r="N54" s="2213" t="n">
        <v>46.217</v>
      </c>
      <c r="O54" s="2213" t="n">
        <v>49.109749</v>
      </c>
      <c r="P54" s="2213" t="n">
        <v>48.186394</v>
      </c>
      <c r="Q54" s="2213" t="n">
        <v>56.862291</v>
      </c>
      <c r="R54" s="2213" t="n">
        <v>48.46408463</v>
      </c>
      <c r="S54" s="2213" t="n">
        <v>45.9531305</v>
      </c>
      <c r="T54" s="2213" t="n">
        <v>41.67047027</v>
      </c>
      <c r="U54" s="2213" t="n">
        <v>41.8593</v>
      </c>
      <c r="V54" s="2213" t="n">
        <v>42.961985</v>
      </c>
      <c r="W54" s="2213" t="n">
        <v>51.00296</v>
      </c>
      <c r="X54" s="2213" t="n">
        <v>46.268986</v>
      </c>
      <c r="Y54" s="2213" t="n">
        <v>39.222319</v>
      </c>
      <c r="Z54" s="2213" t="n">
        <v>40.434954</v>
      </c>
      <c r="AA54" s="2213" t="n">
        <v>37.007699</v>
      </c>
      <c r="AB54" s="2213" t="n">
        <v>28.337842</v>
      </c>
      <c r="AC54" s="2213" t="n">
        <v>27.842337</v>
      </c>
      <c r="AD54" s="2213" t="n">
        <v>31.726917</v>
      </c>
      <c r="AE54" s="2213" t="n">
        <v>40.125397</v>
      </c>
      <c r="AF54" s="2213" t="n">
        <v>48.046986</v>
      </c>
    </row>
    <row r="55" customFormat="false" ht="15.75" hidden="false" customHeight="false" outlineLevel="0" collapsed="false">
      <c r="A55" s="2214" t="s">
        <v>954</v>
      </c>
      <c r="B55" s="2091" t="n">
        <v>31.1</v>
      </c>
      <c r="C55" s="2091" t="n">
        <v>30.991</v>
      </c>
      <c r="D55" s="2091" t="n">
        <v>33.738</v>
      </c>
      <c r="E55" s="2091" t="n">
        <v>32.759</v>
      </c>
      <c r="F55" s="2091" t="n">
        <v>33.571</v>
      </c>
      <c r="G55" s="2091" t="n">
        <v>34.911</v>
      </c>
      <c r="H55" s="2091" t="n">
        <v>42.67</v>
      </c>
      <c r="I55" s="2091" t="n">
        <v>40.361</v>
      </c>
      <c r="J55" s="2091" t="n">
        <v>38.949</v>
      </c>
      <c r="K55" s="2091" t="n">
        <v>39.558</v>
      </c>
      <c r="L55" s="2091" t="n">
        <v>42.076</v>
      </c>
      <c r="M55" s="2091" t="n">
        <v>44.774</v>
      </c>
      <c r="N55" s="2091" t="n">
        <v>45.529</v>
      </c>
      <c r="O55" s="2091" t="n">
        <v>52.379313</v>
      </c>
      <c r="P55" s="2091" t="n">
        <v>50.80767651</v>
      </c>
      <c r="Q55" s="2091" t="n">
        <v>61.427462</v>
      </c>
      <c r="R55" s="2091" t="n">
        <v>65.441212</v>
      </c>
      <c r="S55" s="2091" t="n">
        <v>62.508209</v>
      </c>
      <c r="T55" s="2091" t="n">
        <v>61.769946</v>
      </c>
      <c r="U55" s="2091" t="n">
        <v>54.132291</v>
      </c>
      <c r="V55" s="2091" t="n">
        <v>57.91722</v>
      </c>
      <c r="W55" s="2091" t="n">
        <v>54.76871</v>
      </c>
      <c r="X55" s="2091" t="n">
        <v>66.809995</v>
      </c>
      <c r="Y55" s="2091" t="n">
        <v>71.416477</v>
      </c>
      <c r="Z55" s="2091" t="n">
        <v>74.321862</v>
      </c>
      <c r="AA55" s="2091" t="n">
        <v>85.290315</v>
      </c>
      <c r="AB55" s="2091" t="n">
        <v>78.862663</v>
      </c>
      <c r="AC55" s="2091" t="n">
        <v>80.301485</v>
      </c>
      <c r="AD55" s="2091" t="n">
        <v>80.462298</v>
      </c>
      <c r="AE55" s="2091" t="n">
        <v>72.79269</v>
      </c>
      <c r="AF55" s="2091" t="n">
        <v>66.930966</v>
      </c>
    </row>
    <row r="56" customFormat="false" ht="15.75" hidden="false" customHeight="false" outlineLevel="0" collapsed="false">
      <c r="A56" s="715"/>
      <c r="B56" s="2215"/>
      <c r="C56" s="2215"/>
      <c r="D56" s="2215"/>
      <c r="E56" s="2215"/>
      <c r="F56" s="2215"/>
      <c r="G56" s="2215"/>
      <c r="H56" s="2215"/>
      <c r="I56" s="2215"/>
      <c r="J56" s="2215"/>
      <c r="K56" s="2215"/>
      <c r="L56" s="2215"/>
      <c r="M56" s="2215"/>
      <c r="N56" s="2215"/>
      <c r="O56" s="2215"/>
      <c r="P56" s="2215"/>
      <c r="Q56" s="2215"/>
      <c r="R56" s="2215"/>
      <c r="S56" s="2215"/>
      <c r="T56" s="2215"/>
      <c r="U56" s="2215"/>
      <c r="V56" s="2215"/>
      <c r="W56" s="2215"/>
      <c r="X56" s="2215"/>
      <c r="Y56" s="2215"/>
      <c r="Z56" s="2215"/>
      <c r="AA56" s="2215"/>
      <c r="AB56" s="2215"/>
      <c r="AC56" s="2215"/>
      <c r="AD56" s="2215"/>
      <c r="AE56" s="2215"/>
    </row>
    <row r="57" customFormat="false" ht="15.75" hidden="false" customHeight="false" outlineLevel="0" collapsed="false">
      <c r="A57" s="86" t="s">
        <v>955</v>
      </c>
      <c r="D57" s="470"/>
      <c r="U57" s="754" t="s">
        <v>4</v>
      </c>
      <c r="V57" s="754"/>
      <c r="W57" s="754"/>
      <c r="X57" s="754"/>
      <c r="Y57" s="754"/>
      <c r="Z57" s="754"/>
      <c r="AA57" s="754"/>
      <c r="AB57" s="754"/>
      <c r="AC57" s="754"/>
      <c r="AD57" s="754"/>
      <c r="AE57" s="754"/>
    </row>
    <row r="58" customFormat="false" ht="15.75" hidden="false" customHeight="false" outlineLevel="0" collapsed="false">
      <c r="A58" s="86" t="s">
        <v>956</v>
      </c>
      <c r="D58" s="470"/>
      <c r="U58" s="754"/>
    </row>
    <row r="59" customFormat="false" ht="15.75" hidden="false" customHeight="false" outlineLevel="0" collapsed="false">
      <c r="A59" s="86" t="s">
        <v>957</v>
      </c>
    </row>
    <row r="60" customFormat="false" ht="15.75" hidden="false" customHeight="false" outlineLevel="0" collapsed="false">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row>
  </sheetData>
  <mergeCells count="11">
    <mergeCell ref="B2:AD2"/>
    <mergeCell ref="AE2:AF2"/>
    <mergeCell ref="B3:AD3"/>
    <mergeCell ref="AE3:AF3"/>
    <mergeCell ref="B4:AD4"/>
    <mergeCell ref="AE4:AF4"/>
    <mergeCell ref="A7:R7"/>
    <mergeCell ref="A29:R29"/>
    <mergeCell ref="A47:R47"/>
    <mergeCell ref="A50:R50"/>
    <mergeCell ref="A53:R53"/>
  </mergeCells>
  <printOptions headings="false" gridLines="false" gridLinesSet="true" horizontalCentered="false" verticalCentered="false"/>
  <pageMargins left="0.708333333333333" right="0.708333333333333"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V3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6" activeCellId="1" sqref="AD8:AF76 A6"/>
    </sheetView>
  </sheetViews>
  <sheetFormatPr defaultColWidth="10.4609375" defaultRowHeight="15.75" zeroHeight="false" outlineLevelRow="0" outlineLevelCol="0"/>
  <cols>
    <col collapsed="false" customWidth="true" hidden="false" outlineLevel="0" max="1" min="1" style="0" width="36.75"/>
    <col collapsed="false" customWidth="true" hidden="false" outlineLevel="0" max="12" min="3" style="0" width="13.62"/>
    <col collapsed="false" customWidth="true" hidden="false" outlineLevel="0" max="18" min="18" style="0" width="11"/>
    <col collapsed="false" customWidth="true" hidden="false" outlineLevel="0" max="20" min="20" style="0" width="11"/>
  </cols>
  <sheetData>
    <row r="1" s="780" customFormat="true" ht="13.15" hidden="false" customHeight="true" outlineLevel="0" collapsed="false">
      <c r="A1" s="1004"/>
      <c r="B1" s="2141"/>
      <c r="C1" s="1515"/>
      <c r="D1" s="1515"/>
      <c r="E1" s="2142"/>
      <c r="F1" s="2142"/>
      <c r="G1" s="2142"/>
      <c r="H1" s="2142"/>
      <c r="I1" s="2142"/>
      <c r="J1" s="2142"/>
      <c r="K1" s="2142"/>
      <c r="L1" s="2142"/>
      <c r="M1" s="2142"/>
      <c r="N1" s="2142"/>
      <c r="O1" s="2142"/>
      <c r="P1" s="2142"/>
      <c r="Q1" s="2142"/>
      <c r="R1" s="2142"/>
      <c r="S1" s="1004"/>
      <c r="T1" s="740"/>
      <c r="U1" s="741"/>
      <c r="V1" s="741"/>
    </row>
    <row r="2" s="780" customFormat="true" ht="20.85" hidden="false" customHeight="true" outlineLevel="0" collapsed="false">
      <c r="A2" s="1005"/>
      <c r="B2" s="1971" t="s">
        <v>958</v>
      </c>
      <c r="C2" s="1971"/>
      <c r="D2" s="1971"/>
      <c r="E2" s="1971"/>
      <c r="F2" s="1971"/>
      <c r="G2" s="1971"/>
      <c r="H2" s="1971"/>
      <c r="I2" s="1971"/>
      <c r="J2" s="1971"/>
      <c r="K2" s="1971"/>
      <c r="L2" s="1971"/>
      <c r="M2" s="1971"/>
      <c r="N2" s="1971"/>
      <c r="O2" s="1971"/>
      <c r="P2" s="1971"/>
      <c r="Q2" s="1971"/>
      <c r="R2" s="1971"/>
      <c r="S2" s="375" t="s">
        <v>75</v>
      </c>
      <c r="T2" s="225"/>
      <c r="U2" s="241"/>
      <c r="V2" s="241"/>
    </row>
    <row r="3" s="780" customFormat="true" ht="20.85" hidden="false" customHeight="true" outlineLevel="0" collapsed="false">
      <c r="A3" s="1005"/>
      <c r="B3" s="1971"/>
      <c r="C3" s="2217"/>
      <c r="D3" s="2217"/>
      <c r="E3" s="2217"/>
      <c r="F3" s="2217"/>
      <c r="G3" s="2217"/>
      <c r="H3" s="2217"/>
      <c r="I3" s="2217"/>
      <c r="J3" s="2217"/>
      <c r="K3" s="2217"/>
      <c r="L3" s="2217"/>
      <c r="M3" s="2217"/>
      <c r="N3" s="2217"/>
      <c r="O3" s="2217"/>
      <c r="P3" s="2217"/>
      <c r="Q3" s="2217"/>
      <c r="R3" s="2217"/>
      <c r="S3" s="375" t="s">
        <v>959</v>
      </c>
      <c r="T3" s="225"/>
      <c r="U3" s="241"/>
      <c r="V3" s="241"/>
    </row>
    <row r="4" s="780" customFormat="true" ht="20.85" hidden="false" customHeight="true" outlineLevel="0" collapsed="false">
      <c r="A4" s="1005"/>
      <c r="B4" s="1827" t="s">
        <v>276</v>
      </c>
      <c r="C4" s="1827"/>
      <c r="D4" s="1827"/>
      <c r="E4" s="1827"/>
      <c r="F4" s="1827"/>
      <c r="G4" s="1827"/>
      <c r="H4" s="1827"/>
      <c r="I4" s="1827"/>
      <c r="J4" s="1827"/>
      <c r="K4" s="1827"/>
      <c r="L4" s="1827"/>
      <c r="M4" s="1827"/>
      <c r="N4" s="1827"/>
      <c r="O4" s="1827"/>
      <c r="P4" s="1827"/>
      <c r="Q4" s="1827"/>
      <c r="R4" s="1827"/>
      <c r="S4" s="1769" t="s">
        <v>504</v>
      </c>
      <c r="T4" s="225"/>
      <c r="U4" s="241"/>
      <c r="V4" s="241"/>
    </row>
    <row r="5" s="780" customFormat="true" ht="20.85" hidden="false" customHeight="true" outlineLevel="0" collapsed="false">
      <c r="A5" s="1011"/>
      <c r="B5" s="2143"/>
      <c r="C5" s="2144"/>
      <c r="D5" s="2144"/>
      <c r="E5" s="2144"/>
      <c r="F5" s="2144"/>
      <c r="G5" s="2144"/>
      <c r="H5" s="2144"/>
      <c r="I5" s="2144"/>
      <c r="J5" s="2144"/>
      <c r="K5" s="2144"/>
      <c r="L5" s="2144"/>
      <c r="M5" s="2144"/>
      <c r="N5" s="2144"/>
      <c r="O5" s="2144"/>
      <c r="P5" s="2144"/>
      <c r="Q5" s="2144"/>
      <c r="R5" s="2144"/>
      <c r="S5" s="1432"/>
      <c r="T5" s="1015"/>
      <c r="U5" s="741"/>
      <c r="V5" s="741"/>
    </row>
    <row r="6" s="427" customFormat="true" ht="10.15" hidden="false" customHeight="true" outlineLevel="0" collapsed="false">
      <c r="A6" s="239"/>
      <c r="B6" s="2145"/>
      <c r="C6" s="239"/>
      <c r="D6" s="239"/>
      <c r="E6" s="239"/>
      <c r="F6" s="239"/>
      <c r="G6" s="239"/>
      <c r="H6" s="239"/>
      <c r="I6" s="239"/>
      <c r="J6" s="239"/>
      <c r="K6" s="239"/>
      <c r="L6" s="239"/>
      <c r="M6" s="239"/>
      <c r="N6" s="239"/>
    </row>
    <row r="7" s="427" customFormat="true" ht="17.45" hidden="false" customHeight="true" outlineLevel="0" collapsed="false">
      <c r="A7" s="2218" t="s">
        <v>960</v>
      </c>
      <c r="B7" s="2218"/>
      <c r="C7" s="2218"/>
      <c r="D7" s="2218"/>
      <c r="E7" s="2218"/>
      <c r="F7" s="2218"/>
      <c r="G7" s="2218"/>
      <c r="H7" s="2218"/>
      <c r="I7" s="2218"/>
      <c r="J7" s="2218"/>
      <c r="K7" s="2218"/>
      <c r="L7" s="2218"/>
      <c r="M7" s="2219"/>
      <c r="N7" s="2219"/>
      <c r="O7" s="2219"/>
      <c r="P7" s="2219"/>
      <c r="Q7" s="2219"/>
      <c r="R7" s="2219"/>
      <c r="S7" s="2219"/>
      <c r="T7" s="2219"/>
    </row>
    <row r="8" s="1524" customFormat="true" ht="18" hidden="false" customHeight="true" outlineLevel="0" collapsed="false">
      <c r="A8" s="2147"/>
      <c r="B8" s="2148"/>
      <c r="C8" s="243" t="n">
        <v>2003</v>
      </c>
      <c r="D8" s="243" t="n">
        <v>2004</v>
      </c>
      <c r="E8" s="243" t="n">
        <v>2005</v>
      </c>
      <c r="F8" s="243" t="n">
        <v>2006</v>
      </c>
      <c r="G8" s="243" t="n">
        <v>2007</v>
      </c>
      <c r="H8" s="243" t="n">
        <v>2008</v>
      </c>
      <c r="I8" s="243" t="n">
        <v>2009</v>
      </c>
      <c r="J8" s="243" t="n">
        <v>2010</v>
      </c>
      <c r="K8" s="243" t="n">
        <v>2011</v>
      </c>
      <c r="L8" s="243" t="n">
        <v>2012</v>
      </c>
      <c r="M8" s="243" t="n">
        <v>2013</v>
      </c>
      <c r="N8" s="243" t="n">
        <v>2014</v>
      </c>
      <c r="O8" s="243" t="n">
        <v>2015</v>
      </c>
      <c r="P8" s="243" t="n">
        <v>2016</v>
      </c>
      <c r="Q8" s="243" t="n">
        <v>2017</v>
      </c>
      <c r="R8" s="243" t="n">
        <v>2018</v>
      </c>
      <c r="S8" s="243" t="n">
        <v>2019</v>
      </c>
      <c r="T8" s="243" t="n">
        <v>2020</v>
      </c>
    </row>
    <row r="9" s="427" customFormat="true" ht="18" hidden="false" customHeight="true" outlineLevel="0" collapsed="false">
      <c r="A9" s="256" t="s">
        <v>961</v>
      </c>
      <c r="B9" s="2220"/>
      <c r="C9" s="2153" t="n">
        <v>568.557</v>
      </c>
      <c r="D9" s="2153" t="n">
        <v>576.749</v>
      </c>
      <c r="E9" s="2153" t="n">
        <v>581.559</v>
      </c>
      <c r="F9" s="2153" t="n">
        <v>597.367</v>
      </c>
      <c r="G9" s="2153" t="n">
        <v>598.532</v>
      </c>
      <c r="H9" s="2153" t="n">
        <v>598.916</v>
      </c>
      <c r="I9" s="2153" t="n">
        <v>557.561</v>
      </c>
      <c r="J9" s="2153" t="n">
        <v>591.366</v>
      </c>
      <c r="K9" s="2153" t="n">
        <v>574.04</v>
      </c>
      <c r="L9" s="2153" t="n">
        <v>592.752</v>
      </c>
      <c r="M9" s="2153" t="n">
        <v>601.838</v>
      </c>
      <c r="N9" s="2153" t="n">
        <v>591.955</v>
      </c>
      <c r="O9" s="2153" t="n">
        <v>610.075</v>
      </c>
      <c r="P9" s="2153" t="n">
        <v>614.332</v>
      </c>
      <c r="Q9" s="2153" t="n">
        <v>619.063</v>
      </c>
      <c r="R9" s="2153" t="n">
        <v>609.48</v>
      </c>
      <c r="S9" s="2154" t="n">
        <v>579.164</v>
      </c>
      <c r="T9" s="2156" t="n">
        <v>549.801</v>
      </c>
    </row>
    <row r="10" s="427" customFormat="true" ht="18" hidden="false" customHeight="true" outlineLevel="0" collapsed="false">
      <c r="A10" s="256" t="s">
        <v>962</v>
      </c>
      <c r="B10" s="256"/>
      <c r="C10" s="2159"/>
      <c r="D10" s="2159"/>
      <c r="E10" s="2159"/>
      <c r="F10" s="2159"/>
      <c r="G10" s="2159"/>
      <c r="H10" s="2159"/>
      <c r="I10" s="2159"/>
      <c r="J10" s="2159"/>
      <c r="K10" s="2159"/>
      <c r="L10" s="2159"/>
      <c r="M10" s="2159"/>
      <c r="N10" s="2159"/>
      <c r="O10" s="2159"/>
      <c r="P10" s="2159"/>
      <c r="Q10" s="2159"/>
      <c r="R10" s="2159"/>
      <c r="S10" s="2158"/>
      <c r="T10" s="2161"/>
    </row>
    <row r="11" s="780" customFormat="true" ht="18" hidden="false" customHeight="true" outlineLevel="0" collapsed="false">
      <c r="A11" s="2221" t="s">
        <v>963</v>
      </c>
      <c r="B11" s="1760"/>
      <c r="C11" s="2222" t="n">
        <v>77.697</v>
      </c>
      <c r="D11" s="2222" t="n">
        <v>79.835</v>
      </c>
      <c r="E11" s="2222" t="n">
        <v>83.23</v>
      </c>
      <c r="F11" s="2222" t="n">
        <v>87.178</v>
      </c>
      <c r="G11" s="2222" t="n">
        <v>88.005</v>
      </c>
      <c r="H11" s="2222" t="n">
        <v>91.249</v>
      </c>
      <c r="I11" s="2222" t="n">
        <v>91.813</v>
      </c>
      <c r="J11" s="2222" t="n">
        <v>100.058</v>
      </c>
      <c r="K11" s="2222" t="n">
        <v>98.161</v>
      </c>
      <c r="L11" s="2222" t="n">
        <v>101.249</v>
      </c>
      <c r="M11" s="2222" t="n">
        <v>102.758</v>
      </c>
      <c r="N11" s="2222" t="n">
        <v>102.271</v>
      </c>
      <c r="O11" s="2222" t="n">
        <v>108.013</v>
      </c>
      <c r="P11" s="2222" t="n">
        <v>117.874</v>
      </c>
      <c r="Q11" s="2222" t="n">
        <v>125.086</v>
      </c>
      <c r="R11" s="2222" t="n">
        <v>114.83</v>
      </c>
      <c r="S11" s="2223" t="n">
        <v>113.689</v>
      </c>
      <c r="T11" s="2224" t="n">
        <v>111.136</v>
      </c>
    </row>
    <row r="12" s="427" customFormat="true" ht="18" hidden="false" customHeight="true" outlineLevel="0" collapsed="false">
      <c r="A12" s="256" t="s">
        <v>964</v>
      </c>
      <c r="B12" s="256"/>
      <c r="C12" s="2159"/>
      <c r="D12" s="2159"/>
      <c r="E12" s="2159"/>
      <c r="F12" s="2159"/>
      <c r="G12" s="2159"/>
      <c r="H12" s="2159"/>
      <c r="I12" s="2159"/>
      <c r="J12" s="2159"/>
      <c r="K12" s="2159"/>
      <c r="L12" s="2159"/>
      <c r="M12" s="2159"/>
      <c r="N12" s="2159"/>
      <c r="O12" s="2159"/>
      <c r="P12" s="2159"/>
      <c r="Q12" s="2159"/>
      <c r="R12" s="2159"/>
      <c r="S12" s="2158"/>
      <c r="T12" s="2161"/>
    </row>
    <row r="13" s="780" customFormat="true" ht="18" hidden="false" customHeight="true" outlineLevel="0" collapsed="false">
      <c r="A13" s="2221" t="s">
        <v>965</v>
      </c>
      <c r="B13" s="1760"/>
      <c r="C13" s="2222" t="n">
        <v>182.906</v>
      </c>
      <c r="D13" s="2222" t="n">
        <v>186.463</v>
      </c>
      <c r="E13" s="2222" t="n">
        <v>189.966</v>
      </c>
      <c r="F13" s="2222" t="n">
        <v>192.551</v>
      </c>
      <c r="G13" s="2222" t="n">
        <v>192.312</v>
      </c>
      <c r="H13" s="2222" t="n">
        <v>196.66</v>
      </c>
      <c r="I13" s="2222" t="n">
        <v>195.838</v>
      </c>
      <c r="J13" s="2222" t="n">
        <v>212.116</v>
      </c>
      <c r="K13" s="2222" t="n">
        <v>202.652</v>
      </c>
      <c r="L13" s="2222" t="n">
        <v>208.622</v>
      </c>
      <c r="M13" s="2222" t="n">
        <v>212.084</v>
      </c>
      <c r="N13" s="2222" t="n">
        <v>206.116</v>
      </c>
      <c r="O13" s="2222" t="n">
        <v>214.725</v>
      </c>
      <c r="P13" s="2222" t="n">
        <v>222.681</v>
      </c>
      <c r="Q13" s="2222" t="n">
        <v>224.957</v>
      </c>
      <c r="R13" s="2222" t="n">
        <v>227.995</v>
      </c>
      <c r="S13" s="2223" t="n">
        <v>224.616</v>
      </c>
      <c r="T13" s="2224" t="n">
        <v>215.754</v>
      </c>
    </row>
    <row r="14" s="780" customFormat="true" ht="18" hidden="false" customHeight="true" outlineLevel="0" collapsed="false">
      <c r="A14" s="2225" t="s">
        <v>966</v>
      </c>
      <c r="B14" s="1752"/>
      <c r="C14" s="2226" t="n">
        <v>260.603</v>
      </c>
      <c r="D14" s="2226" t="n">
        <v>266.298</v>
      </c>
      <c r="E14" s="2226" t="n">
        <v>273.196</v>
      </c>
      <c r="F14" s="2226" t="n">
        <v>279.729</v>
      </c>
      <c r="G14" s="2226" t="n">
        <v>280.317</v>
      </c>
      <c r="H14" s="2226" t="n">
        <v>287.909</v>
      </c>
      <c r="I14" s="2226" t="n">
        <v>287.651</v>
      </c>
      <c r="J14" s="2226" t="n">
        <v>312.174</v>
      </c>
      <c r="K14" s="2226" t="n">
        <v>300.813</v>
      </c>
      <c r="L14" s="2226" t="n">
        <v>309.871</v>
      </c>
      <c r="M14" s="2226" t="n">
        <v>314.842</v>
      </c>
      <c r="N14" s="2226" t="n">
        <v>308.387</v>
      </c>
      <c r="O14" s="2226" t="n">
        <v>322.738</v>
      </c>
      <c r="P14" s="2226" t="n">
        <v>340.555</v>
      </c>
      <c r="Q14" s="2226" t="n">
        <v>350.043</v>
      </c>
      <c r="R14" s="2226" t="n">
        <v>342.825</v>
      </c>
      <c r="S14" s="2227" t="n">
        <v>338.305</v>
      </c>
      <c r="T14" s="2228" t="n">
        <v>326.89</v>
      </c>
    </row>
    <row r="15" s="448" customFormat="true" ht="18" hidden="false" customHeight="true" outlineLevel="0" collapsed="false">
      <c r="A15" s="245" t="s">
        <v>967</v>
      </c>
      <c r="B15" s="245"/>
      <c r="C15" s="245"/>
      <c r="D15" s="245"/>
      <c r="E15" s="245"/>
      <c r="F15" s="245"/>
      <c r="G15" s="245"/>
      <c r="H15" s="245"/>
      <c r="I15" s="245"/>
      <c r="J15" s="245"/>
      <c r="K15" s="245"/>
      <c r="L15" s="245"/>
    </row>
    <row r="16" s="427" customFormat="true" ht="18" hidden="false" customHeight="true" outlineLevel="0" collapsed="false">
      <c r="A16" s="2220" t="s">
        <v>968</v>
      </c>
      <c r="B16" s="2220"/>
      <c r="C16" s="1434" t="n">
        <v>5459.076</v>
      </c>
      <c r="D16" s="1434" t="n">
        <v>5488.263</v>
      </c>
      <c r="E16" s="1434" t="n">
        <v>5536.801</v>
      </c>
      <c r="F16" s="1434" t="n">
        <v>5744.437</v>
      </c>
      <c r="G16" s="1434" t="n">
        <v>5674.551</v>
      </c>
      <c r="H16" s="1434" t="n">
        <v>5634.905</v>
      </c>
      <c r="I16" s="1434" t="n">
        <v>5253.54</v>
      </c>
      <c r="J16" s="1434" t="n">
        <v>5510.586</v>
      </c>
      <c r="K16" s="1434" t="n">
        <v>5185.799</v>
      </c>
      <c r="L16" s="1434" t="n">
        <v>5061.232</v>
      </c>
      <c r="M16" s="1434" t="n">
        <v>5119.467</v>
      </c>
      <c r="N16" s="1434" t="n">
        <v>5012.469</v>
      </c>
      <c r="O16" s="1434" t="n">
        <v>4962.029</v>
      </c>
      <c r="P16" s="1434" t="n">
        <v>4934.751</v>
      </c>
      <c r="Q16" s="1434" t="n">
        <v>4768.787</v>
      </c>
      <c r="R16" s="1434" t="n">
        <v>4655.279</v>
      </c>
      <c r="S16" s="1435" t="n">
        <v>4257.779</v>
      </c>
      <c r="T16" s="1436" t="n">
        <v>3875.835</v>
      </c>
    </row>
    <row r="17" s="427" customFormat="true" ht="18" hidden="false" customHeight="true" outlineLevel="0" collapsed="false">
      <c r="A17" s="499" t="s">
        <v>962</v>
      </c>
      <c r="B17" s="499"/>
      <c r="C17" s="2176"/>
      <c r="D17" s="2176"/>
      <c r="E17" s="2176"/>
      <c r="F17" s="2176"/>
      <c r="G17" s="2176"/>
      <c r="H17" s="2176"/>
      <c r="I17" s="2176"/>
      <c r="J17" s="2176"/>
      <c r="K17" s="2176"/>
      <c r="L17" s="2176"/>
      <c r="M17" s="2176"/>
      <c r="N17" s="2176"/>
      <c r="O17" s="2176"/>
      <c r="P17" s="2176"/>
      <c r="Q17" s="2176"/>
      <c r="R17" s="2176"/>
      <c r="S17" s="2175"/>
      <c r="T17" s="2178"/>
    </row>
    <row r="18" s="427" customFormat="true" ht="18" hidden="false" customHeight="true" outlineLevel="0" collapsed="false">
      <c r="A18" s="2221" t="s">
        <v>969</v>
      </c>
      <c r="B18" s="1760"/>
      <c r="C18" s="2222" t="n">
        <v>552.647</v>
      </c>
      <c r="D18" s="2222" t="n">
        <v>571.147</v>
      </c>
      <c r="E18" s="2222" t="n">
        <v>582.404</v>
      </c>
      <c r="F18" s="2222" t="n">
        <v>601.543</v>
      </c>
      <c r="G18" s="2222" t="n">
        <v>603.648</v>
      </c>
      <c r="H18" s="2222" t="n">
        <v>633.397</v>
      </c>
      <c r="I18" s="2222" t="n">
        <v>642.069</v>
      </c>
      <c r="J18" s="2222" t="n">
        <v>694.572</v>
      </c>
      <c r="K18" s="2222" t="n">
        <v>681.106</v>
      </c>
      <c r="L18" s="2222" t="n">
        <v>698.206</v>
      </c>
      <c r="M18" s="2222" t="n">
        <v>705.546</v>
      </c>
      <c r="N18" s="2222" t="n">
        <v>700.645</v>
      </c>
      <c r="O18" s="2222" t="n">
        <v>738.476</v>
      </c>
      <c r="P18" s="2222" t="n">
        <v>804.011</v>
      </c>
      <c r="Q18" s="2222" t="n">
        <v>855.348</v>
      </c>
      <c r="R18" s="2222" t="n">
        <v>749.626</v>
      </c>
      <c r="S18" s="2223" t="n">
        <v>742.196</v>
      </c>
      <c r="T18" s="2224" t="n">
        <v>727.151</v>
      </c>
    </row>
    <row r="19" s="427" customFormat="true" ht="18" hidden="false" customHeight="true" outlineLevel="0" collapsed="false">
      <c r="A19" s="2225" t="s">
        <v>970</v>
      </c>
      <c r="B19" s="2061"/>
      <c r="C19" s="2229" t="n">
        <v>668.569</v>
      </c>
      <c r="D19" s="2229" t="n">
        <v>688.217</v>
      </c>
      <c r="E19" s="2229" t="n">
        <v>692.903</v>
      </c>
      <c r="F19" s="2229" t="n">
        <v>697.861</v>
      </c>
      <c r="G19" s="2229" t="n">
        <v>691.464</v>
      </c>
      <c r="H19" s="2229" t="n">
        <v>718.287</v>
      </c>
      <c r="I19" s="2229" t="n">
        <v>719.948</v>
      </c>
      <c r="J19" s="2229" t="n">
        <v>774.72</v>
      </c>
      <c r="K19" s="2229" t="n">
        <v>739.209</v>
      </c>
      <c r="L19" s="2229" t="n">
        <v>755.076</v>
      </c>
      <c r="M19" s="2229" t="n">
        <v>767.881</v>
      </c>
      <c r="N19" s="2229" t="n">
        <v>743.921</v>
      </c>
      <c r="O19" s="2229" t="n">
        <v>768.818</v>
      </c>
      <c r="P19" s="2229" t="n">
        <v>798.625</v>
      </c>
      <c r="Q19" s="2229" t="n">
        <v>806.549</v>
      </c>
      <c r="R19" s="2229" t="n">
        <v>791.19</v>
      </c>
      <c r="S19" s="2230" t="n">
        <v>781.481</v>
      </c>
      <c r="T19" s="2231" t="n">
        <v>754.509</v>
      </c>
    </row>
    <row r="20" s="1186" customFormat="true" ht="21.2" hidden="false" customHeight="true" outlineLevel="0" collapsed="false">
      <c r="A20" s="499" t="s">
        <v>971</v>
      </c>
      <c r="B20" s="2232"/>
      <c r="C20" s="2233" t="n">
        <v>1221.216</v>
      </c>
      <c r="D20" s="2233" t="n">
        <v>1259.364</v>
      </c>
      <c r="E20" s="2233" t="n">
        <v>1275.307</v>
      </c>
      <c r="F20" s="2233" t="n">
        <v>1299.404</v>
      </c>
      <c r="G20" s="2233" t="n">
        <v>1295.112</v>
      </c>
      <c r="H20" s="2233" t="n">
        <v>1351.684</v>
      </c>
      <c r="I20" s="2233" t="n">
        <v>1362.017</v>
      </c>
      <c r="J20" s="2233" t="n">
        <v>1469.292</v>
      </c>
      <c r="K20" s="2233" t="n">
        <v>1420.315</v>
      </c>
      <c r="L20" s="2233" t="n">
        <v>1453.282</v>
      </c>
      <c r="M20" s="2233" t="n">
        <v>1473.427</v>
      </c>
      <c r="N20" s="2233" t="n">
        <v>1444.566</v>
      </c>
      <c r="O20" s="2233" t="n">
        <v>1507.294</v>
      </c>
      <c r="P20" s="2233" t="n">
        <v>1602.636</v>
      </c>
      <c r="Q20" s="2233" t="n">
        <v>1661.897</v>
      </c>
      <c r="R20" s="2233" t="n">
        <v>1540.816</v>
      </c>
      <c r="S20" s="2234" t="n">
        <v>1523.677</v>
      </c>
      <c r="T20" s="2235" t="n">
        <v>1481.66</v>
      </c>
    </row>
    <row r="21" s="1186" customFormat="true" ht="21.2" hidden="false" customHeight="true" outlineLevel="0" collapsed="false">
      <c r="A21" s="499" t="s">
        <v>972</v>
      </c>
      <c r="B21" s="2232"/>
      <c r="C21" s="2233" t="n">
        <v>321.259</v>
      </c>
      <c r="D21" s="2233" t="n">
        <v>305.123</v>
      </c>
      <c r="E21" s="2233" t="n">
        <v>262.751</v>
      </c>
      <c r="F21" s="2233" t="n">
        <v>238.085</v>
      </c>
      <c r="G21" s="2233" t="n">
        <v>211.143</v>
      </c>
      <c r="H21" s="2233" t="n">
        <v>224.872</v>
      </c>
      <c r="I21" s="2233" t="n">
        <v>222.28</v>
      </c>
      <c r="J21" s="2233" t="n">
        <v>241.469</v>
      </c>
      <c r="K21" s="2233" t="n">
        <v>217.768</v>
      </c>
      <c r="L21" s="2233" t="n">
        <v>215.605</v>
      </c>
      <c r="M21" s="2233" t="n">
        <v>231.436</v>
      </c>
      <c r="N21" s="2233" t="n">
        <v>199.43</v>
      </c>
      <c r="O21" s="2233" t="n">
        <v>199.401</v>
      </c>
      <c r="P21" s="2233" t="n">
        <v>195.058</v>
      </c>
      <c r="Q21" s="2233" t="n">
        <v>215.26</v>
      </c>
      <c r="R21" s="2233" t="n">
        <v>193.17</v>
      </c>
      <c r="S21" s="2234" t="n">
        <v>166.836</v>
      </c>
      <c r="T21" s="2235" t="n">
        <v>133.885</v>
      </c>
    </row>
    <row r="22" s="1186" customFormat="true" ht="21.2" hidden="false" customHeight="true" outlineLevel="0" collapsed="false">
      <c r="A22" s="499" t="s">
        <v>973</v>
      </c>
      <c r="B22" s="2232"/>
      <c r="C22" s="2233" t="n">
        <v>95.219</v>
      </c>
      <c r="D22" s="2233" t="n">
        <v>98.854</v>
      </c>
      <c r="E22" s="2233" t="n">
        <v>101.166</v>
      </c>
      <c r="F22" s="2233" t="n">
        <v>99.743</v>
      </c>
      <c r="G22" s="2233" t="n">
        <v>97.119</v>
      </c>
      <c r="H22" s="2233" t="n">
        <v>100.338</v>
      </c>
      <c r="I22" s="2233" t="n">
        <v>97.275</v>
      </c>
      <c r="J22" s="2233" t="n">
        <v>105.937</v>
      </c>
      <c r="K22" s="2233" t="n">
        <v>106.698</v>
      </c>
      <c r="L22" s="2233" t="n">
        <v>111.653</v>
      </c>
      <c r="M22" s="2233" t="n">
        <v>115.914</v>
      </c>
      <c r="N22" s="2233" t="n">
        <v>103.508</v>
      </c>
      <c r="O22" s="2233" t="n">
        <v>106.199</v>
      </c>
      <c r="P22" s="2233" t="n">
        <v>106.071</v>
      </c>
      <c r="Q22" s="2233" t="n">
        <v>97.718</v>
      </c>
      <c r="R22" s="2233" t="n">
        <v>91.529</v>
      </c>
      <c r="S22" s="2234" t="n">
        <v>82.619</v>
      </c>
      <c r="T22" s="2235" t="n">
        <v>74.767</v>
      </c>
    </row>
    <row r="23" s="1186" customFormat="true" ht="21.2" hidden="false" customHeight="true" outlineLevel="0" collapsed="false">
      <c r="A23" s="499" t="s">
        <v>974</v>
      </c>
      <c r="B23" s="2232"/>
      <c r="C23" s="2233" t="n">
        <v>79.563</v>
      </c>
      <c r="D23" s="2233" t="n">
        <v>74.967</v>
      </c>
      <c r="E23" s="2233" t="n">
        <v>72.921</v>
      </c>
      <c r="F23" s="2233" t="n">
        <v>73.722</v>
      </c>
      <c r="G23" s="2233" t="n">
        <v>67.486</v>
      </c>
      <c r="H23" s="2233" t="n">
        <v>64.291</v>
      </c>
      <c r="I23" s="2233" t="n">
        <v>62.726</v>
      </c>
      <c r="J23" s="2233" t="n">
        <v>61.255</v>
      </c>
      <c r="K23" s="2233" t="n">
        <v>55.206</v>
      </c>
      <c r="L23" s="2233" t="n">
        <v>61.663</v>
      </c>
      <c r="M23" s="2233" t="n">
        <v>55.721</v>
      </c>
      <c r="N23" s="2233" t="n">
        <v>50.56</v>
      </c>
      <c r="O23" s="2233" t="n">
        <v>50.4</v>
      </c>
      <c r="P23" s="2233" t="n">
        <v>51.832</v>
      </c>
      <c r="Q23" s="2233" t="n">
        <v>50.954</v>
      </c>
      <c r="R23" s="2233" t="n">
        <v>51.248</v>
      </c>
      <c r="S23" s="2234" t="n">
        <v>52.943</v>
      </c>
      <c r="T23" s="2235" t="n">
        <v>52.471</v>
      </c>
    </row>
    <row r="24" s="1186" customFormat="true" ht="21.2" hidden="false" customHeight="true" outlineLevel="0" collapsed="false">
      <c r="A24" s="499" t="s">
        <v>389</v>
      </c>
      <c r="B24" s="2232"/>
      <c r="C24" s="2233" t="n">
        <v>577.396</v>
      </c>
      <c r="D24" s="2233" t="n">
        <v>608.849</v>
      </c>
      <c r="E24" s="2233" t="n">
        <v>629.161</v>
      </c>
      <c r="F24" s="2233" t="n">
        <v>643.017</v>
      </c>
      <c r="G24" s="2233" t="n">
        <v>635.33</v>
      </c>
      <c r="H24" s="2233" t="n">
        <v>652.846</v>
      </c>
      <c r="I24" s="2233" t="n">
        <v>634.632</v>
      </c>
      <c r="J24" s="2233" t="n">
        <v>668.956</v>
      </c>
      <c r="K24" s="2233" t="n">
        <v>647.731</v>
      </c>
      <c r="L24" s="2233" t="n">
        <v>636.988</v>
      </c>
      <c r="M24" s="2233" t="n">
        <v>618.907</v>
      </c>
      <c r="N24" s="2233" t="n">
        <v>609.965</v>
      </c>
      <c r="O24" s="2233" t="n">
        <v>645.358</v>
      </c>
      <c r="P24" s="2233" t="n">
        <v>727.065</v>
      </c>
      <c r="Q24" s="2233" t="n">
        <v>756.363</v>
      </c>
      <c r="R24" s="2233" t="n">
        <v>695.112</v>
      </c>
      <c r="S24" s="2234" t="n">
        <v>717.042</v>
      </c>
      <c r="T24" s="2235" t="n">
        <v>718.018</v>
      </c>
    </row>
    <row r="25" s="1186" customFormat="true" ht="21.2" hidden="false" customHeight="true" outlineLevel="0" collapsed="false">
      <c r="A25" s="499" t="s">
        <v>975</v>
      </c>
      <c r="B25" s="2232"/>
      <c r="C25" s="2233" t="n">
        <v>88.249</v>
      </c>
      <c r="D25" s="2233" t="n">
        <v>114.833</v>
      </c>
      <c r="E25" s="2233" t="n">
        <v>142.232</v>
      </c>
      <c r="F25" s="2233" t="n">
        <v>178.281</v>
      </c>
      <c r="G25" s="2233" t="n">
        <v>208.896</v>
      </c>
      <c r="H25" s="2233" t="n">
        <v>236.763</v>
      </c>
      <c r="I25" s="2233" t="n">
        <v>266.163</v>
      </c>
      <c r="J25" s="2233" t="n">
        <v>301.283</v>
      </c>
      <c r="K25" s="2233" t="n">
        <v>307.668</v>
      </c>
      <c r="L25" s="2233" t="n">
        <v>336.053</v>
      </c>
      <c r="M25" s="2233" t="n">
        <v>361.114</v>
      </c>
      <c r="N25" s="2233" t="n">
        <v>381.028</v>
      </c>
      <c r="O25" s="2233" t="n">
        <v>405.365</v>
      </c>
      <c r="P25" s="2233" t="n">
        <v>413.211</v>
      </c>
      <c r="Q25" s="2233" t="n">
        <v>427.884</v>
      </c>
      <c r="R25" s="2233" t="n">
        <v>415.069</v>
      </c>
      <c r="S25" s="2234" t="n">
        <v>414.34</v>
      </c>
      <c r="T25" s="2235" t="n">
        <v>419.891</v>
      </c>
    </row>
    <row r="26" s="1186" customFormat="true" ht="21.2" hidden="false" customHeight="true" outlineLevel="0" collapsed="false">
      <c r="A26" s="2236" t="s">
        <v>976</v>
      </c>
      <c r="B26" s="2184"/>
      <c r="C26" s="2237" t="n">
        <v>59.53</v>
      </c>
      <c r="D26" s="2237" t="n">
        <v>56.738</v>
      </c>
      <c r="E26" s="2237" t="n">
        <v>67.076</v>
      </c>
      <c r="F26" s="2237" t="n">
        <v>66.556</v>
      </c>
      <c r="G26" s="2237" t="n">
        <v>75.138</v>
      </c>
      <c r="H26" s="2237" t="n">
        <v>72.574</v>
      </c>
      <c r="I26" s="2237" t="n">
        <v>78.941</v>
      </c>
      <c r="J26" s="2237" t="n">
        <v>90.392</v>
      </c>
      <c r="K26" s="2237" t="n">
        <v>85.244</v>
      </c>
      <c r="L26" s="2237" t="n">
        <v>91.32</v>
      </c>
      <c r="M26" s="2237" t="n">
        <v>90.335</v>
      </c>
      <c r="N26" s="2237" t="n">
        <v>100.075</v>
      </c>
      <c r="O26" s="2237" t="n">
        <v>100.571</v>
      </c>
      <c r="P26" s="2237" t="n">
        <v>109.399</v>
      </c>
      <c r="Q26" s="2237" t="n">
        <v>113.718</v>
      </c>
      <c r="R26" s="2237" t="n">
        <v>94.688</v>
      </c>
      <c r="S26" s="2238" t="n">
        <v>89.897</v>
      </c>
      <c r="T26" s="2239" t="n">
        <v>82.628</v>
      </c>
    </row>
    <row r="27" customFormat="false" ht="15.75" hidden="false" customHeight="false" outlineLevel="0" collapsed="false">
      <c r="A27" s="245" t="s">
        <v>977</v>
      </c>
      <c r="B27" s="245"/>
      <c r="C27" s="245"/>
      <c r="D27" s="245"/>
      <c r="E27" s="245"/>
      <c r="F27" s="245"/>
      <c r="G27" s="245"/>
      <c r="H27" s="245"/>
      <c r="I27" s="245"/>
      <c r="J27" s="245"/>
      <c r="K27" s="245"/>
      <c r="L27" s="245"/>
    </row>
    <row r="28" s="427" customFormat="true" ht="18" hidden="false" customHeight="true" outlineLevel="0" collapsed="false">
      <c r="A28" s="2220" t="s">
        <v>978</v>
      </c>
      <c r="B28" s="2013"/>
      <c r="C28" s="1434" t="n">
        <v>40.053</v>
      </c>
      <c r="D28" s="1434" t="n">
        <v>40.359</v>
      </c>
      <c r="E28" s="1434" t="n">
        <v>40.349</v>
      </c>
      <c r="F28" s="1434" t="n">
        <v>39.917</v>
      </c>
      <c r="G28" s="1434" t="n">
        <v>40.426</v>
      </c>
      <c r="H28" s="1434" t="n">
        <v>40.712</v>
      </c>
      <c r="I28" s="1434" t="n">
        <v>40.648</v>
      </c>
      <c r="J28" s="1434" t="n">
        <v>41.033</v>
      </c>
      <c r="K28" s="1434" t="n">
        <v>42.268</v>
      </c>
      <c r="L28" s="1434" t="n">
        <v>44.798</v>
      </c>
      <c r="M28" s="1434" t="n">
        <v>44.915</v>
      </c>
      <c r="N28" s="1434" t="n">
        <v>45.089</v>
      </c>
      <c r="O28" s="1434" t="n">
        <v>46.932</v>
      </c>
      <c r="P28" s="1434" t="n">
        <v>47.462</v>
      </c>
      <c r="Q28" s="1434" t="n">
        <v>49.351</v>
      </c>
      <c r="R28" s="1434" t="n">
        <v>49.759</v>
      </c>
      <c r="S28" s="1435" t="n">
        <v>51.517</v>
      </c>
      <c r="T28" s="1436" t="n">
        <v>53.586</v>
      </c>
    </row>
    <row r="29" s="427" customFormat="true" ht="18" hidden="false" customHeight="true" outlineLevel="0" collapsed="false">
      <c r="A29" s="2221" t="s">
        <v>979</v>
      </c>
      <c r="B29" s="2240"/>
      <c r="C29" s="2222" t="n">
        <v>76.823</v>
      </c>
      <c r="D29" s="2222" t="n">
        <v>76.124</v>
      </c>
      <c r="E29" s="2222" t="n">
        <v>77.119</v>
      </c>
      <c r="F29" s="2222" t="n">
        <v>77.499</v>
      </c>
      <c r="G29" s="2222" t="n">
        <v>77.919</v>
      </c>
      <c r="H29" s="2222" t="n">
        <v>76.68</v>
      </c>
      <c r="I29" s="2222" t="n">
        <v>76.03</v>
      </c>
      <c r="J29" s="2222" t="n">
        <v>76.488</v>
      </c>
      <c r="K29" s="2222" t="n">
        <v>76.246</v>
      </c>
      <c r="L29" s="2222" t="n">
        <v>76.76</v>
      </c>
      <c r="M29" s="2222" t="n">
        <v>76.925</v>
      </c>
      <c r="N29" s="2222" t="n">
        <v>76.853</v>
      </c>
      <c r="O29" s="2222" t="n">
        <v>77.082</v>
      </c>
      <c r="P29" s="2222" t="n">
        <v>76.499</v>
      </c>
      <c r="Q29" s="2222" t="n">
        <v>75.826</v>
      </c>
      <c r="R29" s="2222" t="n">
        <v>80.098</v>
      </c>
      <c r="S29" s="2223" t="n">
        <v>79.932</v>
      </c>
      <c r="T29" s="2224" t="n">
        <v>79.425</v>
      </c>
    </row>
    <row r="30" s="761" customFormat="true" ht="18" hidden="false" customHeight="true" outlineLevel="0" collapsed="false">
      <c r="A30" s="348"/>
      <c r="B30" s="2241"/>
      <c r="C30" s="2242"/>
      <c r="D30" s="2242"/>
      <c r="E30" s="2242"/>
      <c r="F30" s="2242"/>
      <c r="G30" s="2242"/>
      <c r="H30" s="2242"/>
      <c r="I30" s="2242"/>
      <c r="J30" s="2242"/>
      <c r="K30" s="2242"/>
      <c r="L30" s="2242"/>
      <c r="M30" s="2242"/>
      <c r="N30" s="2242"/>
      <c r="O30" s="2242"/>
      <c r="P30" s="2242"/>
      <c r="Q30" s="2242"/>
      <c r="R30" s="2242"/>
      <c r="S30" s="2243"/>
      <c r="T30" s="2244"/>
    </row>
    <row r="31" s="1186" customFormat="true" ht="27" hidden="false" customHeight="true" outlineLevel="0" collapsed="false">
      <c r="A31" s="2245" t="s">
        <v>980</v>
      </c>
      <c r="B31" s="2214"/>
      <c r="C31" s="2226" t="n">
        <v>13.666</v>
      </c>
      <c r="D31" s="2226" t="n">
        <v>13.842</v>
      </c>
      <c r="E31" s="2226" t="n">
        <v>14.312</v>
      </c>
      <c r="F31" s="2226" t="n">
        <v>14.594</v>
      </c>
      <c r="G31" s="2226" t="n">
        <v>14.703</v>
      </c>
      <c r="H31" s="2226" t="n">
        <v>15.236</v>
      </c>
      <c r="I31" s="2226" t="n">
        <v>16.467</v>
      </c>
      <c r="J31" s="2226" t="n">
        <v>16.92</v>
      </c>
      <c r="K31" s="2226" t="n">
        <v>17.1</v>
      </c>
      <c r="L31" s="2226" t="n">
        <v>17.081</v>
      </c>
      <c r="M31" s="2226" t="n">
        <v>17.074</v>
      </c>
      <c r="N31" s="2226" t="n">
        <v>17.277</v>
      </c>
      <c r="O31" s="2226" t="n">
        <v>17.705</v>
      </c>
      <c r="P31" s="2226" t="n">
        <v>19.187</v>
      </c>
      <c r="Q31" s="2226" t="n">
        <v>20.206</v>
      </c>
      <c r="R31" s="2226" t="n">
        <v>18.841</v>
      </c>
      <c r="S31" s="2227" t="n">
        <v>19.63</v>
      </c>
      <c r="T31" s="2228" t="n">
        <v>20.214</v>
      </c>
    </row>
    <row r="32" customFormat="false" ht="15.75" hidden="false" customHeight="false" outlineLevel="0" collapsed="false">
      <c r="A32" s="2246" t="s">
        <v>981</v>
      </c>
    </row>
    <row r="33" customFormat="false" ht="15.75" hidden="false" customHeight="false" outlineLevel="0" collapsed="false">
      <c r="A33" s="2247"/>
    </row>
    <row r="34" customFormat="false" ht="15.75" hidden="false" customHeight="false" outlineLevel="0" collapsed="false">
      <c r="A34" s="2247" t="s">
        <v>982</v>
      </c>
    </row>
    <row r="36" customFormat="false" ht="15.75" hidden="false" customHeight="false" outlineLevel="0" collapsed="false">
      <c r="C36" s="357"/>
      <c r="D36" s="357"/>
      <c r="E36" s="357"/>
      <c r="F36" s="357"/>
      <c r="G36" s="357"/>
      <c r="H36" s="357"/>
      <c r="I36" s="357"/>
      <c r="J36" s="357"/>
      <c r="K36" s="357"/>
      <c r="L36" s="357"/>
      <c r="M36" s="357"/>
      <c r="N36" s="357"/>
      <c r="O36" s="357"/>
    </row>
  </sheetData>
  <mergeCells count="5">
    <mergeCell ref="B2:R2"/>
    <mergeCell ref="B4:R4"/>
    <mergeCell ref="A7:L7"/>
    <mergeCell ref="A15:L15"/>
    <mergeCell ref="A27:L27"/>
  </mergeCells>
  <printOptions headings="false" gridLines="false" gridLinesSet="true" horizontalCentered="true" verticalCentered="true"/>
  <pageMargins left="0" right="0" top="0" bottom="0"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H4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427" width="27.5"/>
    <col collapsed="false" customWidth="true" hidden="false" outlineLevel="0" max="34" min="2" style="427" width="5.75"/>
    <col collapsed="false" customWidth="false" hidden="false" outlineLevel="0" max="1024" min="35" style="427" width="9"/>
  </cols>
  <sheetData>
    <row r="1" s="780" customFormat="true" ht="13.15" hidden="false" customHeight="true" outlineLevel="0" collapsed="false">
      <c r="A1" s="1427"/>
      <c r="B1" s="2248"/>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766"/>
      <c r="AD1" s="739"/>
      <c r="AE1" s="739"/>
      <c r="AF1" s="740"/>
      <c r="AG1" s="741"/>
      <c r="AH1" s="741"/>
    </row>
    <row r="2" s="780" customFormat="true" ht="18" hidden="false" customHeight="true" outlineLevel="0" collapsed="false">
      <c r="A2" s="101"/>
      <c r="B2" s="1516" t="s">
        <v>41</v>
      </c>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375" t="s">
        <v>75</v>
      </c>
      <c r="AE2" s="741"/>
      <c r="AF2" s="376"/>
      <c r="AG2" s="741"/>
      <c r="AH2" s="741"/>
    </row>
    <row r="3" s="780" customFormat="true" ht="18" hidden="false" customHeight="true" outlineLevel="0" collapsed="false">
      <c r="A3" s="101"/>
      <c r="B3" s="1516" t="s">
        <v>4</v>
      </c>
      <c r="C3" s="1516"/>
      <c r="D3" s="1516"/>
      <c r="E3" s="1516"/>
      <c r="F3" s="1516"/>
      <c r="G3" s="1516"/>
      <c r="H3" s="1516"/>
      <c r="I3" s="1516"/>
      <c r="J3" s="1516"/>
      <c r="K3" s="1516"/>
      <c r="L3" s="1516"/>
      <c r="M3" s="1516"/>
      <c r="N3" s="1516"/>
      <c r="O3" s="1516"/>
      <c r="P3" s="1516"/>
      <c r="Q3" s="1516"/>
      <c r="R3" s="1516"/>
      <c r="S3" s="1516"/>
      <c r="T3" s="1516"/>
      <c r="U3" s="1516"/>
      <c r="V3" s="1516"/>
      <c r="W3" s="1516"/>
      <c r="X3" s="1516"/>
      <c r="Y3" s="1516"/>
      <c r="Z3" s="1516"/>
      <c r="AA3" s="1516"/>
      <c r="AB3" s="1516"/>
      <c r="AC3" s="1516"/>
      <c r="AD3" s="375" t="s">
        <v>983</v>
      </c>
      <c r="AE3" s="741"/>
      <c r="AF3" s="376"/>
      <c r="AG3" s="741"/>
      <c r="AH3" s="741"/>
    </row>
    <row r="4" s="780" customFormat="true" ht="18" hidden="false" customHeight="true" outlineLevel="0" collapsed="false">
      <c r="A4" s="101"/>
      <c r="B4" s="2249" t="s">
        <v>276</v>
      </c>
      <c r="C4" s="2249"/>
      <c r="D4" s="2249"/>
      <c r="E4" s="2249"/>
      <c r="F4" s="2249"/>
      <c r="G4" s="2249"/>
      <c r="H4" s="2249"/>
      <c r="I4" s="2249"/>
      <c r="J4" s="2249"/>
      <c r="K4" s="2249"/>
      <c r="L4" s="2249"/>
      <c r="M4" s="2249"/>
      <c r="N4" s="2249"/>
      <c r="O4" s="2249"/>
      <c r="P4" s="2249"/>
      <c r="Q4" s="2249"/>
      <c r="R4" s="2249"/>
      <c r="S4" s="2249"/>
      <c r="T4" s="2249"/>
      <c r="U4" s="2249"/>
      <c r="V4" s="2249"/>
      <c r="W4" s="2249"/>
      <c r="X4" s="2249"/>
      <c r="Y4" s="2249"/>
      <c r="Z4" s="2249"/>
      <c r="AA4" s="2249"/>
      <c r="AB4" s="2249"/>
      <c r="AC4" s="2249"/>
      <c r="AD4" s="1769" t="s">
        <v>984</v>
      </c>
      <c r="AE4" s="744"/>
      <c r="AF4" s="382"/>
      <c r="AG4" s="744"/>
      <c r="AH4" s="744"/>
    </row>
    <row r="5" s="780" customFormat="true" ht="13.15" hidden="false" customHeight="true" outlineLevel="0" collapsed="false">
      <c r="A5" s="1770"/>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771"/>
      <c r="AD5" s="1014"/>
      <c r="AE5" s="1014"/>
      <c r="AF5" s="1015"/>
      <c r="AG5" s="741"/>
      <c r="AH5" s="741"/>
    </row>
    <row r="6" customFormat="false" ht="8.1" hidden="false" customHeight="true" outlineLevel="0" collapsed="false">
      <c r="A6" s="715"/>
    </row>
    <row r="7" customFormat="false" ht="18" hidden="false" customHeight="true" outlineLevel="0" collapsed="false">
      <c r="A7" s="2110"/>
      <c r="B7" s="2110"/>
      <c r="C7" s="2110"/>
      <c r="D7" s="2110"/>
      <c r="E7" s="2110"/>
      <c r="F7" s="2110"/>
      <c r="G7" s="2110"/>
      <c r="H7" s="2110"/>
      <c r="I7" s="2110"/>
      <c r="J7" s="2110"/>
      <c r="K7" s="2110"/>
      <c r="L7" s="2110"/>
      <c r="M7" s="2110"/>
      <c r="N7" s="2110"/>
      <c r="O7" s="2110"/>
      <c r="P7" s="2110"/>
      <c r="Q7" s="2110"/>
      <c r="R7" s="2110"/>
    </row>
    <row r="8" customFormat="false" ht="18" hidden="false" customHeight="true" outlineLevel="0" collapsed="false">
      <c r="B8" s="243" t="n">
        <v>1990</v>
      </c>
      <c r="C8" s="243" t="n">
        <v>1991</v>
      </c>
      <c r="D8" s="243" t="n">
        <v>1992</v>
      </c>
      <c r="E8" s="243" t="n">
        <v>1993</v>
      </c>
      <c r="F8" s="243" t="n">
        <v>1994</v>
      </c>
      <c r="G8" s="243" t="n">
        <v>1995</v>
      </c>
      <c r="H8" s="243" t="n">
        <v>1996</v>
      </c>
      <c r="I8" s="243" t="n">
        <v>1997</v>
      </c>
      <c r="J8" s="243" t="n">
        <v>1998</v>
      </c>
      <c r="K8" s="243" t="n">
        <v>1999</v>
      </c>
      <c r="L8" s="243" t="n">
        <v>2000</v>
      </c>
      <c r="M8" s="243" t="n">
        <v>2001</v>
      </c>
      <c r="N8" s="243" t="n">
        <v>2002</v>
      </c>
      <c r="O8" s="243" t="n">
        <v>2003</v>
      </c>
      <c r="P8" s="243" t="n">
        <v>2004</v>
      </c>
      <c r="Q8" s="243" t="n">
        <v>2005</v>
      </c>
      <c r="R8" s="243" t="n">
        <v>2006</v>
      </c>
      <c r="S8" s="243" t="n">
        <v>2007</v>
      </c>
      <c r="T8" s="243" t="n">
        <v>2008</v>
      </c>
      <c r="U8" s="243" t="n">
        <v>2009</v>
      </c>
      <c r="V8" s="243" t="n">
        <v>2010</v>
      </c>
      <c r="W8" s="243" t="n">
        <v>2011</v>
      </c>
      <c r="X8" s="243" t="n">
        <v>2012</v>
      </c>
      <c r="Y8" s="243" t="n">
        <v>2013</v>
      </c>
      <c r="Z8" s="243" t="n">
        <v>2014</v>
      </c>
      <c r="AA8" s="243" t="n">
        <v>2015</v>
      </c>
      <c r="AB8" s="243" t="n">
        <v>2016</v>
      </c>
      <c r="AC8" s="243" t="n">
        <v>2017</v>
      </c>
      <c r="AD8" s="243" t="n">
        <v>2018</v>
      </c>
      <c r="AE8" s="243" t="n">
        <v>2019</v>
      </c>
      <c r="AF8" s="243" t="n">
        <v>2020</v>
      </c>
    </row>
    <row r="9" customFormat="false" ht="18" hidden="false" customHeight="true" outlineLevel="0" collapsed="false">
      <c r="A9" s="1731"/>
      <c r="B9" s="245" t="s">
        <v>324</v>
      </c>
      <c r="C9" s="245"/>
      <c r="D9" s="245"/>
      <c r="E9" s="245"/>
      <c r="F9" s="245"/>
      <c r="G9" s="245"/>
      <c r="H9" s="245"/>
      <c r="I9" s="245"/>
      <c r="J9" s="245"/>
      <c r="K9" s="245"/>
      <c r="L9" s="245"/>
      <c r="M9" s="245"/>
      <c r="N9" s="245"/>
      <c r="O9" s="245"/>
      <c r="P9" s="245"/>
      <c r="Q9" s="245"/>
      <c r="R9" s="245"/>
      <c r="S9" s="245"/>
      <c r="T9" s="245"/>
      <c r="U9" s="245"/>
      <c r="V9" s="245"/>
      <c r="W9" s="245"/>
      <c r="X9" s="245"/>
      <c r="Y9" s="245"/>
      <c r="Z9" s="245"/>
    </row>
    <row r="10" customFormat="false" ht="18" hidden="false" customHeight="true" outlineLevel="0" collapsed="false">
      <c r="A10" s="2246" t="s">
        <v>985</v>
      </c>
      <c r="B10" s="2250" t="n">
        <v>1269.986</v>
      </c>
      <c r="C10" s="2251" t="n">
        <v>1354.421</v>
      </c>
      <c r="D10" s="2251" t="n">
        <v>1285.369</v>
      </c>
      <c r="E10" s="2251" t="n">
        <v>1322.761</v>
      </c>
      <c r="F10" s="2251" t="n">
        <v>1308.247</v>
      </c>
      <c r="G10" s="2251" t="n">
        <v>1332.371</v>
      </c>
      <c r="H10" s="2251" t="n">
        <v>1370.106</v>
      </c>
      <c r="I10" s="2251" t="n">
        <v>1280.706</v>
      </c>
      <c r="J10" s="2251" t="n">
        <v>1364.641</v>
      </c>
      <c r="K10" s="2251" t="n">
        <v>1272.907</v>
      </c>
      <c r="L10" s="2251" t="n">
        <v>1267.634</v>
      </c>
      <c r="M10" s="2251" t="n">
        <v>1230.854</v>
      </c>
      <c r="N10" s="2251" t="n">
        <v>1199.84</v>
      </c>
      <c r="O10" s="2251" t="n">
        <v>1229.539</v>
      </c>
      <c r="P10" s="2251" t="n">
        <v>1181.638786</v>
      </c>
      <c r="Q10" s="2251" t="n">
        <v>1161.127528</v>
      </c>
      <c r="R10" s="2251" t="n">
        <v>1233.74922</v>
      </c>
      <c r="S10" s="2251" t="n">
        <v>1258.947055</v>
      </c>
      <c r="T10" s="2251" t="n">
        <v>1083.121889</v>
      </c>
      <c r="U10" s="2251" t="n">
        <v>942.482598</v>
      </c>
      <c r="V10" s="2251" t="n">
        <v>1011.674</v>
      </c>
      <c r="W10" s="2251" t="n">
        <v>961.193</v>
      </c>
      <c r="X10" s="2251" t="n">
        <v>1007.215</v>
      </c>
      <c r="Y10" s="2251" t="n">
        <v>1115.475</v>
      </c>
      <c r="Z10" s="2251" t="n">
        <v>1041.169</v>
      </c>
      <c r="AA10" s="2251" t="n">
        <v>981.288</v>
      </c>
      <c r="AB10" s="2251" t="n">
        <v>939.025</v>
      </c>
      <c r="AC10" s="2251" t="n">
        <v>755.004</v>
      </c>
      <c r="AD10" s="2252" t="n">
        <v>669.63</v>
      </c>
      <c r="AE10" s="2252" t="n">
        <v>472.462</v>
      </c>
      <c r="AF10" s="2253" t="n">
        <v>344.341826</v>
      </c>
      <c r="AG10" s="1398"/>
    </row>
    <row r="11" customFormat="false" ht="18" hidden="false" customHeight="true" outlineLevel="0" collapsed="false">
      <c r="A11" s="256" t="s">
        <v>986</v>
      </c>
      <c r="B11" s="2045" t="n">
        <v>1795.674</v>
      </c>
      <c r="C11" s="2046" t="n">
        <v>1678.526</v>
      </c>
      <c r="D11" s="2046" t="n">
        <v>1617.416</v>
      </c>
      <c r="E11" s="2046" t="n">
        <v>1531.936</v>
      </c>
      <c r="F11" s="2046" t="n">
        <v>1505.301</v>
      </c>
      <c r="G11" s="2046" t="n">
        <v>1454.519</v>
      </c>
      <c r="H11" s="2046" t="n">
        <v>1432.951</v>
      </c>
      <c r="I11" s="2046" t="n">
        <v>1392.148</v>
      </c>
      <c r="J11" s="2046" t="n">
        <v>1346.049</v>
      </c>
      <c r="K11" s="2046" t="n">
        <v>1334.64</v>
      </c>
      <c r="L11" s="2046" t="n">
        <v>1419.749</v>
      </c>
      <c r="M11" s="2046" t="n">
        <v>1507.333</v>
      </c>
      <c r="N11" s="2046" t="n">
        <v>1536.915</v>
      </c>
      <c r="O11" s="2046" t="n">
        <v>1506.905</v>
      </c>
      <c r="P11" s="2046" t="n">
        <v>1487.114556</v>
      </c>
      <c r="Q11" s="2046" t="n">
        <v>1457.63592276</v>
      </c>
      <c r="R11" s="2046" t="n">
        <v>1432.909012575</v>
      </c>
      <c r="S11" s="2046" t="n">
        <v>1475.16457461</v>
      </c>
      <c r="T11" s="2046" t="n">
        <v>1416.241004</v>
      </c>
      <c r="U11" s="2046" t="n">
        <v>1369.13515938</v>
      </c>
      <c r="V11" s="2046" t="n">
        <v>1364.225</v>
      </c>
      <c r="W11" s="2046" t="n">
        <v>1409.747</v>
      </c>
      <c r="X11" s="2046" t="n">
        <v>1494.716</v>
      </c>
      <c r="Y11" s="2046" t="n">
        <v>1472.517</v>
      </c>
      <c r="Z11" s="2046" t="n">
        <v>1432.148</v>
      </c>
      <c r="AA11" s="2046" t="n">
        <v>1421.24</v>
      </c>
      <c r="AB11" s="2046" t="n">
        <v>1375.789</v>
      </c>
      <c r="AC11" s="2046" t="n">
        <v>1356.808</v>
      </c>
      <c r="AD11" s="2047" t="n">
        <v>1332.305</v>
      </c>
      <c r="AE11" s="2047" t="n">
        <v>1037.097</v>
      </c>
      <c r="AF11" s="2048" t="n">
        <v>848.44519</v>
      </c>
      <c r="AG11" s="1398"/>
    </row>
    <row r="12" customFormat="false" ht="18" hidden="false" customHeight="true" outlineLevel="0" collapsed="false">
      <c r="A12" s="256" t="s">
        <v>987</v>
      </c>
      <c r="B12" s="2045" t="n">
        <v>64.218</v>
      </c>
      <c r="C12" s="2046" t="n">
        <v>62.719</v>
      </c>
      <c r="D12" s="2046" t="n">
        <v>60.994</v>
      </c>
      <c r="E12" s="2046" t="n">
        <v>60.997</v>
      </c>
      <c r="F12" s="2046" t="n">
        <v>70.861</v>
      </c>
      <c r="G12" s="2046" t="n">
        <v>60.061</v>
      </c>
      <c r="H12" s="2046" t="n">
        <v>64.743</v>
      </c>
      <c r="I12" s="2046" t="n">
        <v>70.032</v>
      </c>
      <c r="J12" s="2046" t="n">
        <v>86.289</v>
      </c>
      <c r="K12" s="2046" t="n">
        <v>84.164</v>
      </c>
      <c r="L12" s="2046" t="n">
        <v>56.491</v>
      </c>
      <c r="M12" s="2046" t="n">
        <v>48.091</v>
      </c>
      <c r="N12" s="2046" t="n">
        <v>47.786</v>
      </c>
      <c r="O12" s="2046" t="n">
        <v>109.89788470497</v>
      </c>
      <c r="P12" s="2046" t="n">
        <v>130.861812436626</v>
      </c>
      <c r="Q12" s="2046" t="n">
        <v>179.836084455997</v>
      </c>
      <c r="R12" s="2046" t="n">
        <v>249.834234450152</v>
      </c>
      <c r="S12" s="2046" t="n">
        <v>338.675234666412</v>
      </c>
      <c r="T12" s="2046" t="n">
        <v>389.792923128331</v>
      </c>
      <c r="U12" s="2046" t="n">
        <v>429.019612729366</v>
      </c>
      <c r="V12" s="2046" t="n">
        <v>472.387</v>
      </c>
      <c r="W12" s="2046" t="n">
        <v>522.711</v>
      </c>
      <c r="X12" s="2046" t="n">
        <v>362.153</v>
      </c>
      <c r="Y12" s="2046" t="n">
        <v>383.95</v>
      </c>
      <c r="Z12" s="2046" t="n">
        <v>406.705</v>
      </c>
      <c r="AA12" s="2046" t="n">
        <v>404.27</v>
      </c>
      <c r="AB12" s="2046" t="n">
        <v>410.908</v>
      </c>
      <c r="AC12" s="2046" t="n">
        <v>410.556</v>
      </c>
      <c r="AD12" s="2047" t="n">
        <v>390.263</v>
      </c>
      <c r="AE12" s="2047" t="n">
        <v>389.12</v>
      </c>
      <c r="AF12" s="2048" t="n">
        <v>394.608</v>
      </c>
      <c r="AG12" s="1398"/>
    </row>
    <row r="13" customFormat="false" ht="18" hidden="false" customHeight="true" outlineLevel="0" collapsed="false">
      <c r="A13" s="256" t="s">
        <v>988</v>
      </c>
      <c r="B13" s="2045" t="n">
        <v>0</v>
      </c>
      <c r="C13" s="2046" t="n">
        <v>0</v>
      </c>
      <c r="D13" s="2046" t="n">
        <v>0</v>
      </c>
      <c r="E13" s="2046" t="n">
        <v>0</v>
      </c>
      <c r="F13" s="2046" t="n">
        <v>0</v>
      </c>
      <c r="G13" s="2046" t="n">
        <v>0</v>
      </c>
      <c r="H13" s="2046" t="n">
        <v>0</v>
      </c>
      <c r="I13" s="2046" t="n">
        <v>0</v>
      </c>
      <c r="J13" s="2046" t="n">
        <v>0</v>
      </c>
      <c r="K13" s="2046" t="n">
        <v>0</v>
      </c>
      <c r="L13" s="2046" t="n">
        <v>39.838</v>
      </c>
      <c r="M13" s="2046" t="n">
        <v>36.478</v>
      </c>
      <c r="N13" s="2046" t="n">
        <v>28.25</v>
      </c>
      <c r="O13" s="2046" t="n">
        <v>50.274916</v>
      </c>
      <c r="P13" s="2046" t="n">
        <v>48.382007</v>
      </c>
      <c r="Q13" s="2046" t="n">
        <v>69.945888</v>
      </c>
      <c r="R13" s="2046" t="n">
        <v>76.56568</v>
      </c>
      <c r="S13" s="2046" t="n">
        <v>86.5978935</v>
      </c>
      <c r="T13" s="2046" t="n">
        <v>83.5070725</v>
      </c>
      <c r="U13" s="2046" t="n">
        <v>89.651745</v>
      </c>
      <c r="V13" s="2046" t="n">
        <v>96.599</v>
      </c>
      <c r="W13" s="2046" t="n">
        <v>85.103</v>
      </c>
      <c r="X13" s="2046" t="n">
        <v>83.328</v>
      </c>
      <c r="Y13" s="2046" t="n">
        <v>81.231</v>
      </c>
      <c r="Z13" s="2046" t="n">
        <v>88.362</v>
      </c>
      <c r="AA13" s="2046" t="n">
        <v>85.171</v>
      </c>
      <c r="AB13" s="2046" t="n">
        <v>88.727</v>
      </c>
      <c r="AC13" s="2046" t="n">
        <v>87.48</v>
      </c>
      <c r="AD13" s="2047" t="n">
        <v>80.606</v>
      </c>
      <c r="AE13" s="2047" t="n">
        <v>81.462</v>
      </c>
      <c r="AF13" s="2048" t="n">
        <v>83.005046</v>
      </c>
      <c r="AG13" s="1398"/>
    </row>
    <row r="14" customFormat="false" ht="18" hidden="false" customHeight="true" outlineLevel="0" collapsed="false">
      <c r="A14" s="256" t="s">
        <v>989</v>
      </c>
      <c r="B14" s="2254" t="n">
        <v>0</v>
      </c>
      <c r="C14" s="2255" t="n">
        <v>0</v>
      </c>
      <c r="D14" s="2255" t="n">
        <v>0</v>
      </c>
      <c r="E14" s="2255" t="n">
        <v>0</v>
      </c>
      <c r="F14" s="2255" t="n">
        <v>0</v>
      </c>
      <c r="G14" s="2255" t="n">
        <v>0</v>
      </c>
      <c r="H14" s="2255" t="n">
        <v>0</v>
      </c>
      <c r="I14" s="2255" t="n">
        <v>0</v>
      </c>
      <c r="J14" s="2255" t="n">
        <v>0</v>
      </c>
      <c r="K14" s="2255" t="n">
        <v>0</v>
      </c>
      <c r="L14" s="2255" t="n">
        <v>0</v>
      </c>
      <c r="M14" s="2255" t="n">
        <v>0</v>
      </c>
      <c r="N14" s="2255" t="n">
        <v>0</v>
      </c>
      <c r="O14" s="2255" t="n">
        <v>0</v>
      </c>
      <c r="P14" s="2255" t="n">
        <v>0</v>
      </c>
      <c r="Q14" s="2255" t="n">
        <v>0.00072</v>
      </c>
      <c r="R14" s="2255" t="n">
        <v>0.001</v>
      </c>
      <c r="S14" s="2255" t="n">
        <v>0.00144</v>
      </c>
      <c r="T14" s="2255" t="n">
        <v>0.0648</v>
      </c>
      <c r="U14" s="2255" t="n">
        <v>0.06768</v>
      </c>
      <c r="V14" s="2255" t="n">
        <v>0.1</v>
      </c>
      <c r="W14" s="2255" t="n">
        <v>0.068</v>
      </c>
      <c r="X14" s="2255" t="n">
        <v>0.914</v>
      </c>
      <c r="Y14" s="2255" t="n">
        <v>2.875</v>
      </c>
      <c r="Z14" s="2255" t="n">
        <v>3.533</v>
      </c>
      <c r="AA14" s="2255" t="n">
        <v>4.828</v>
      </c>
      <c r="AB14" s="2255" t="n">
        <v>6.288</v>
      </c>
      <c r="AC14" s="2255" t="n">
        <v>5.852</v>
      </c>
      <c r="AD14" s="2256" t="n">
        <v>6.412</v>
      </c>
      <c r="AE14" s="2256" t="n">
        <v>7.102</v>
      </c>
      <c r="AF14" s="2257" t="n">
        <v>7.801</v>
      </c>
      <c r="AG14" s="1398"/>
    </row>
    <row r="15" customFormat="false" ht="18" hidden="false" customHeight="true" outlineLevel="0" collapsed="false">
      <c r="A15" s="256" t="s">
        <v>990</v>
      </c>
      <c r="B15" s="2045" t="n">
        <v>121.47</v>
      </c>
      <c r="C15" s="2046" t="n">
        <v>136.872</v>
      </c>
      <c r="D15" s="2046" t="n">
        <v>129.112</v>
      </c>
      <c r="E15" s="2046" t="n">
        <v>102.336</v>
      </c>
      <c r="F15" s="2046" t="n">
        <v>103.645</v>
      </c>
      <c r="G15" s="2046" t="n">
        <v>97.301</v>
      </c>
      <c r="H15" s="2046" t="n">
        <v>89.952</v>
      </c>
      <c r="I15" s="2046" t="n">
        <v>83.32</v>
      </c>
      <c r="J15" s="2046" t="n">
        <v>81.212</v>
      </c>
      <c r="K15" s="2046" t="n">
        <v>83.006</v>
      </c>
      <c r="L15" s="2046" t="n">
        <v>82.482</v>
      </c>
      <c r="M15" s="2046" t="n">
        <v>89.961</v>
      </c>
      <c r="N15" s="2046" t="n">
        <v>85.201</v>
      </c>
      <c r="O15" s="2046" t="n">
        <v>90.763</v>
      </c>
      <c r="P15" s="2046" t="n">
        <v>95.284</v>
      </c>
      <c r="Q15" s="2046" t="n">
        <v>103.498</v>
      </c>
      <c r="R15" s="2046" t="n">
        <v>89.113</v>
      </c>
      <c r="S15" s="2046" t="n">
        <v>85.272</v>
      </c>
      <c r="T15" s="2046" t="n">
        <v>82.865</v>
      </c>
      <c r="U15" s="2046" t="n">
        <v>87.461</v>
      </c>
      <c r="V15" s="2046" t="n">
        <v>72.391</v>
      </c>
      <c r="W15" s="2046" t="n">
        <v>60.857</v>
      </c>
      <c r="X15" s="2046" t="n">
        <v>56.495</v>
      </c>
      <c r="Y15" s="2046" t="n">
        <v>60.935</v>
      </c>
      <c r="Z15" s="2046" t="n">
        <v>60.774</v>
      </c>
      <c r="AA15" s="2046" t="n">
        <v>51.024</v>
      </c>
      <c r="AB15" s="2046" t="n">
        <v>47.261</v>
      </c>
      <c r="AC15" s="2046" t="n">
        <v>46.233</v>
      </c>
      <c r="AD15" s="2047" t="n">
        <v>45.71</v>
      </c>
      <c r="AE15" s="2047" t="n">
        <v>44.067</v>
      </c>
      <c r="AF15" s="2048" t="n">
        <v>35.185328</v>
      </c>
      <c r="AG15" s="1398"/>
    </row>
    <row r="16" customFormat="false" ht="18" hidden="false" customHeight="true" outlineLevel="0" collapsed="false">
      <c r="A16" s="256" t="s">
        <v>991</v>
      </c>
      <c r="B16" s="2045" t="n">
        <v>422.418</v>
      </c>
      <c r="C16" s="2046" t="n">
        <v>404.264</v>
      </c>
      <c r="D16" s="2046" t="n">
        <v>357.667</v>
      </c>
      <c r="E16" s="2046" t="n">
        <v>348.74</v>
      </c>
      <c r="F16" s="2046" t="n">
        <v>400.156</v>
      </c>
      <c r="G16" s="2046" t="n">
        <v>418.481</v>
      </c>
      <c r="H16" s="2046" t="n">
        <v>443.117</v>
      </c>
      <c r="I16" s="2046" t="n">
        <v>461.632</v>
      </c>
      <c r="J16" s="2046" t="n">
        <v>477.226</v>
      </c>
      <c r="K16" s="2046" t="n">
        <v>471.359</v>
      </c>
      <c r="L16" s="2046" t="n">
        <v>469.36414</v>
      </c>
      <c r="M16" s="2046" t="n">
        <v>476.723182</v>
      </c>
      <c r="N16" s="2046" t="n">
        <v>493.525</v>
      </c>
      <c r="O16" s="2046" t="n">
        <v>511.598</v>
      </c>
      <c r="P16" s="2046" t="n">
        <v>523.500848</v>
      </c>
      <c r="Q16" s="2046" t="n">
        <v>578.781368</v>
      </c>
      <c r="R16" s="2046" t="n">
        <v>613.424932</v>
      </c>
      <c r="S16" s="2046" t="n">
        <v>633.394106</v>
      </c>
      <c r="T16" s="2046" t="n">
        <v>692.108457792657</v>
      </c>
      <c r="U16" s="2046" t="n">
        <v>604.968282</v>
      </c>
      <c r="V16" s="2046" t="n">
        <v>675.298</v>
      </c>
      <c r="W16" s="2046" t="n">
        <v>630.988</v>
      </c>
      <c r="X16" s="2046" t="n">
        <v>586.466</v>
      </c>
      <c r="Y16" s="2046" t="n">
        <v>532.413</v>
      </c>
      <c r="Z16" s="2046" t="n">
        <v>484.583</v>
      </c>
      <c r="AA16" s="2046" t="n">
        <v>491.039</v>
      </c>
      <c r="AB16" s="2046" t="n">
        <v>617.118</v>
      </c>
      <c r="AC16" s="2046" t="n">
        <v>650.04</v>
      </c>
      <c r="AD16" s="2047" t="n">
        <v>645.81</v>
      </c>
      <c r="AE16" s="2047" t="n">
        <v>687.202</v>
      </c>
      <c r="AF16" s="2048" t="n">
        <v>708.921824</v>
      </c>
      <c r="AG16" s="1398"/>
    </row>
    <row r="17" customFormat="false" ht="18" hidden="false" customHeight="true" outlineLevel="0" collapsed="false">
      <c r="A17" s="256" t="s">
        <v>992</v>
      </c>
      <c r="B17" s="2045" t="n">
        <v>336.093</v>
      </c>
      <c r="C17" s="2046" t="n">
        <v>325.85</v>
      </c>
      <c r="D17" s="2046" t="n">
        <v>281.322</v>
      </c>
      <c r="E17" s="2046" t="n">
        <v>281.681</v>
      </c>
      <c r="F17" s="2046" t="n">
        <v>327.049</v>
      </c>
      <c r="G17" s="2046" t="n">
        <v>345.812</v>
      </c>
      <c r="H17" s="2046" t="n">
        <v>373.669</v>
      </c>
      <c r="I17" s="2046" t="n">
        <v>384.177</v>
      </c>
      <c r="J17" s="2046" t="n">
        <v>394.955</v>
      </c>
      <c r="K17" s="2046" t="n">
        <v>395.548</v>
      </c>
      <c r="L17" s="2046" t="n">
        <v>395.74014</v>
      </c>
      <c r="M17" s="2046" t="n">
        <v>402.340182</v>
      </c>
      <c r="N17" s="2046" t="n">
        <v>411.183</v>
      </c>
      <c r="O17" s="2046" t="n">
        <v>436.413</v>
      </c>
      <c r="P17" s="2046" t="n">
        <v>449.674</v>
      </c>
      <c r="Q17" s="2046" t="n">
        <v>503.536</v>
      </c>
      <c r="R17" s="2046" t="n">
        <v>532.208</v>
      </c>
      <c r="S17" s="2046" t="n">
        <v>527.85</v>
      </c>
      <c r="T17" s="2046" t="n">
        <v>600.243372792657</v>
      </c>
      <c r="U17" s="2046" t="n">
        <v>548.422319</v>
      </c>
      <c r="V17" s="2046" t="n">
        <v>584.63</v>
      </c>
      <c r="W17" s="2046" t="n">
        <v>547.656</v>
      </c>
      <c r="X17" s="2046" t="n">
        <v>501.841</v>
      </c>
      <c r="Y17" s="2046" t="n">
        <v>440.125</v>
      </c>
      <c r="Z17" s="2046" t="n">
        <v>397.359</v>
      </c>
      <c r="AA17" s="2046" t="n">
        <v>398.667</v>
      </c>
      <c r="AB17" s="2046" t="n">
        <v>519.303</v>
      </c>
      <c r="AC17" s="2046" t="n">
        <v>551.186</v>
      </c>
      <c r="AD17" s="2046" t="n">
        <v>552.005</v>
      </c>
      <c r="AE17" s="2047" t="n">
        <v>599.082</v>
      </c>
      <c r="AF17" s="2048" t="n">
        <v>627.244594</v>
      </c>
      <c r="AG17" s="1398"/>
    </row>
    <row r="18" customFormat="false" ht="18" hidden="false" customHeight="true" outlineLevel="0" collapsed="false">
      <c r="A18" s="256" t="s">
        <v>993</v>
      </c>
      <c r="B18" s="2045" t="n">
        <v>332.047</v>
      </c>
      <c r="C18" s="2046" t="n">
        <v>321.676</v>
      </c>
      <c r="D18" s="2046" t="n">
        <v>277.691</v>
      </c>
      <c r="E18" s="2046" t="n">
        <v>276.803</v>
      </c>
      <c r="F18" s="2046" t="n">
        <v>321.835</v>
      </c>
      <c r="G18" s="2046" t="n">
        <v>340.582</v>
      </c>
      <c r="H18" s="2046" t="n">
        <v>367.479</v>
      </c>
      <c r="I18" s="2046" t="n">
        <v>378.579</v>
      </c>
      <c r="J18" s="2046" t="n">
        <v>388.957</v>
      </c>
      <c r="K18" s="2046" t="n">
        <v>390.782</v>
      </c>
      <c r="L18" s="2046" t="n">
        <v>390.782</v>
      </c>
      <c r="M18" s="2046" t="n">
        <v>397.494</v>
      </c>
      <c r="N18" s="2046" t="n">
        <v>405.713</v>
      </c>
      <c r="O18" s="2046" t="n">
        <v>430.915</v>
      </c>
      <c r="P18" s="2046" t="n">
        <v>444.529</v>
      </c>
      <c r="Q18" s="2046" t="n">
        <v>497.286</v>
      </c>
      <c r="R18" s="2046" t="n">
        <v>523.879</v>
      </c>
      <c r="S18" s="2046" t="n">
        <v>520.401</v>
      </c>
      <c r="T18" s="2046" t="n">
        <v>593.63</v>
      </c>
      <c r="U18" s="2046" t="n">
        <v>542.809</v>
      </c>
      <c r="V18" s="2046" t="n">
        <v>575.518</v>
      </c>
      <c r="W18" s="2046" t="n">
        <v>538.106</v>
      </c>
      <c r="X18" s="2046" t="n">
        <v>491.51</v>
      </c>
      <c r="Y18" s="2046" t="n">
        <v>429.041</v>
      </c>
      <c r="Z18" s="2046" t="n">
        <v>388.857</v>
      </c>
      <c r="AA18" s="2046" t="n">
        <v>391.646</v>
      </c>
      <c r="AB18" s="2046" t="n">
        <v>511.923</v>
      </c>
      <c r="AC18" s="2046" t="n">
        <v>544.561</v>
      </c>
      <c r="AD18" s="2046" t="n">
        <v>545.196</v>
      </c>
      <c r="AE18" s="2047" t="n">
        <v>592.568</v>
      </c>
      <c r="AF18" s="2048" t="n">
        <v>617.253612</v>
      </c>
      <c r="AG18" s="1398"/>
    </row>
    <row r="19" customFormat="false" ht="18" hidden="false" customHeight="true" outlineLevel="0" collapsed="false">
      <c r="A19" s="256" t="s">
        <v>994</v>
      </c>
      <c r="B19" s="2045" t="n">
        <v>57.867</v>
      </c>
      <c r="C19" s="2046" t="n">
        <v>52.747</v>
      </c>
      <c r="D19" s="2046" t="n">
        <v>62.342</v>
      </c>
      <c r="E19" s="2046" t="n">
        <v>63.634</v>
      </c>
      <c r="F19" s="2046" t="n">
        <v>66.621</v>
      </c>
      <c r="G19" s="2046" t="n">
        <v>83.236</v>
      </c>
      <c r="H19" s="2046" t="n">
        <v>73.286</v>
      </c>
      <c r="I19" s="2046" t="n">
        <v>77.47</v>
      </c>
      <c r="J19" s="2046" t="n">
        <v>79.918</v>
      </c>
      <c r="K19" s="2046" t="n">
        <v>91.195</v>
      </c>
      <c r="L19" s="2046" t="n">
        <v>126.868</v>
      </c>
      <c r="M19" s="2046" t="n">
        <v>124.068</v>
      </c>
      <c r="N19" s="2046" t="n">
        <v>145.462</v>
      </c>
      <c r="O19" s="2046" t="n">
        <v>132.1776</v>
      </c>
      <c r="P19" s="2046" t="n">
        <v>165.5136</v>
      </c>
      <c r="Q19" s="2046" t="n">
        <v>173.1312</v>
      </c>
      <c r="R19" s="2046" t="n">
        <v>190.6992</v>
      </c>
      <c r="S19" s="2046" t="n">
        <v>230.2452</v>
      </c>
      <c r="T19" s="2046" t="n">
        <v>235.584</v>
      </c>
      <c r="U19" s="2046" t="n">
        <v>231.3936</v>
      </c>
      <c r="V19" s="2046" t="n">
        <v>253.555</v>
      </c>
      <c r="W19" s="2046" t="n">
        <v>309.226</v>
      </c>
      <c r="X19" s="2046" t="n">
        <v>355.698</v>
      </c>
      <c r="Y19" s="2046" t="n">
        <v>380.578</v>
      </c>
      <c r="Z19" s="2046" t="n">
        <v>406.802</v>
      </c>
      <c r="AA19" s="2046" t="n">
        <v>492.875</v>
      </c>
      <c r="AB19" s="2046" t="n">
        <v>499.367</v>
      </c>
      <c r="AC19" s="2046" t="n">
        <v>594.487</v>
      </c>
      <c r="AD19" s="2047" t="n">
        <v>625.354</v>
      </c>
      <c r="AE19" s="2047" t="n">
        <v>691.26</v>
      </c>
      <c r="AF19" s="2048" t="n">
        <v>719.598</v>
      </c>
      <c r="AG19" s="1398"/>
    </row>
    <row r="20" customFormat="false" ht="18" hidden="false" customHeight="true" outlineLevel="0" collapsed="false">
      <c r="A20" s="256" t="s">
        <v>995</v>
      </c>
      <c r="B20" s="2045" t="n">
        <v>17.928</v>
      </c>
      <c r="C20" s="2046" t="n">
        <v>18.587</v>
      </c>
      <c r="D20" s="2046" t="n">
        <v>18.464</v>
      </c>
      <c r="E20" s="2046" t="n">
        <v>18.454</v>
      </c>
      <c r="F20" s="2046" t="n">
        <v>18.882</v>
      </c>
      <c r="G20" s="2046" t="n">
        <v>21.244</v>
      </c>
      <c r="H20" s="2046" t="n">
        <v>20.984</v>
      </c>
      <c r="I20" s="2046" t="n">
        <v>20.246</v>
      </c>
      <c r="J20" s="2046" t="n">
        <v>19.343</v>
      </c>
      <c r="K20" s="2046" t="n">
        <v>19.098</v>
      </c>
      <c r="L20" s="2046" t="n">
        <v>21.755</v>
      </c>
      <c r="M20" s="2046" t="n">
        <v>21.722</v>
      </c>
      <c r="N20" s="2046" t="n">
        <v>22.748</v>
      </c>
      <c r="O20" s="2046" t="n">
        <v>27.821</v>
      </c>
      <c r="P20" s="2046" t="n">
        <v>33.516</v>
      </c>
      <c r="Q20" s="2046" t="n">
        <v>34.2504</v>
      </c>
      <c r="R20" s="2046" t="n">
        <v>32.4504</v>
      </c>
      <c r="S20" s="2046" t="n">
        <v>33.149</v>
      </c>
      <c r="T20" s="2046" t="n">
        <v>28.613</v>
      </c>
      <c r="U20" s="2046" t="n">
        <v>27.385</v>
      </c>
      <c r="V20" s="2046" t="n">
        <v>31.028</v>
      </c>
      <c r="W20" s="2046" t="n">
        <v>28.051</v>
      </c>
      <c r="X20" s="2046" t="n">
        <v>29.236</v>
      </c>
      <c r="Y20" s="2046" t="n">
        <v>28.148</v>
      </c>
      <c r="Z20" s="2046" t="n">
        <v>28.811</v>
      </c>
      <c r="AA20" s="2046" t="n">
        <v>28.996</v>
      </c>
      <c r="AB20" s="2046" t="n">
        <v>26.989</v>
      </c>
      <c r="AC20" s="2046" t="n">
        <v>29.707</v>
      </c>
      <c r="AD20" s="2047" t="n">
        <v>30.053</v>
      </c>
      <c r="AE20" s="2047" t="n">
        <v>29.056</v>
      </c>
      <c r="AF20" s="2048" t="n">
        <v>31.5756</v>
      </c>
      <c r="AG20" s="1398"/>
    </row>
    <row r="21" customFormat="false" ht="18" hidden="false" customHeight="true" outlineLevel="0" collapsed="false">
      <c r="A21" s="256" t="s">
        <v>996</v>
      </c>
      <c r="B21" s="2045" t="n">
        <v>1663.274</v>
      </c>
      <c r="C21" s="2046" t="n">
        <v>1608.303</v>
      </c>
      <c r="D21" s="2046" t="n">
        <v>1732.393</v>
      </c>
      <c r="E21" s="2046" t="n">
        <v>1674.27</v>
      </c>
      <c r="F21" s="2046" t="n">
        <v>1649.474</v>
      </c>
      <c r="G21" s="2046" t="n">
        <v>1680.979</v>
      </c>
      <c r="H21" s="2046" t="n">
        <v>1763.036</v>
      </c>
      <c r="I21" s="2046" t="n">
        <v>1858.108</v>
      </c>
      <c r="J21" s="2046" t="n">
        <v>1763.374</v>
      </c>
      <c r="K21" s="2046" t="n">
        <v>1854.578</v>
      </c>
      <c r="L21" s="2046" t="n">
        <v>1850.57</v>
      </c>
      <c r="M21" s="2046" t="n">
        <v>1867.724</v>
      </c>
      <c r="N21" s="2046" t="n">
        <v>1797.585</v>
      </c>
      <c r="O21" s="2046" t="n">
        <v>1800.1</v>
      </c>
      <c r="P21" s="2046" t="n">
        <v>1822.451856411</v>
      </c>
      <c r="Q21" s="2046" t="n">
        <v>1778.594</v>
      </c>
      <c r="R21" s="2046" t="n">
        <v>1825.689</v>
      </c>
      <c r="S21" s="2046" t="n">
        <v>1533.075</v>
      </c>
      <c r="T21" s="2046" t="n">
        <v>1623.007</v>
      </c>
      <c r="U21" s="2046" t="n">
        <v>1471.974</v>
      </c>
      <c r="V21" s="2046" t="n">
        <v>1533.33</v>
      </c>
      <c r="W21" s="2046" t="n">
        <v>1177.858</v>
      </c>
      <c r="X21" s="2046" t="n">
        <v>1085.011</v>
      </c>
      <c r="Y21" s="2046" t="n">
        <v>1061.345</v>
      </c>
      <c r="Z21" s="2046" t="n">
        <v>1059.583</v>
      </c>
      <c r="AA21" s="2046" t="n">
        <v>1001.297</v>
      </c>
      <c r="AB21" s="2046" t="n">
        <v>923.276</v>
      </c>
      <c r="AC21" s="2046" t="n">
        <v>832.623</v>
      </c>
      <c r="AD21" s="2047" t="n">
        <v>829.136</v>
      </c>
      <c r="AE21" s="2047" t="n">
        <v>818.952</v>
      </c>
      <c r="AF21" s="2048" t="n">
        <v>702.353422</v>
      </c>
      <c r="AG21" s="1398"/>
    </row>
    <row r="22" customFormat="false" ht="18" hidden="false" customHeight="true" outlineLevel="0" collapsed="false">
      <c r="A22" s="1752" t="s">
        <v>603</v>
      </c>
      <c r="B22" s="2258" t="n">
        <v>5412.835</v>
      </c>
      <c r="C22" s="2259" t="n">
        <v>5316.439</v>
      </c>
      <c r="D22" s="2259" t="n">
        <v>5263.757</v>
      </c>
      <c r="E22" s="2259" t="n">
        <v>5123.128</v>
      </c>
      <c r="F22" s="2259" t="n">
        <v>5123.187</v>
      </c>
      <c r="G22" s="2259" t="n">
        <v>5148.192</v>
      </c>
      <c r="H22" s="2259" t="n">
        <v>5258.175</v>
      </c>
      <c r="I22" s="2259" t="n">
        <v>5243.662</v>
      </c>
      <c r="J22" s="2259" t="n">
        <v>5218.052</v>
      </c>
      <c r="K22" s="2259" t="n">
        <v>5210.947</v>
      </c>
      <c r="L22" s="2259" t="n">
        <v>5334.75114</v>
      </c>
      <c r="M22" s="2259" t="n">
        <v>5402.954182</v>
      </c>
      <c r="N22" s="2259" t="n">
        <v>5357.312</v>
      </c>
      <c r="O22" s="2259" t="n">
        <v>5459.07640070497</v>
      </c>
      <c r="P22" s="2259" t="n">
        <v>5488.26346584763</v>
      </c>
      <c r="Q22" s="2259" t="n">
        <v>5536.801111216</v>
      </c>
      <c r="R22" s="2259" t="n">
        <v>5744.43567902515</v>
      </c>
      <c r="S22" s="2259" t="n">
        <v>5674.52150377641</v>
      </c>
      <c r="T22" s="2259" t="n">
        <v>5634.90514642099</v>
      </c>
      <c r="U22" s="2259" t="n">
        <v>5253.53867710937</v>
      </c>
      <c r="V22" s="2259" t="n">
        <v>5510.587</v>
      </c>
      <c r="W22" s="2259" t="n">
        <v>5185.802</v>
      </c>
      <c r="X22" s="2259" t="n">
        <v>5061.232</v>
      </c>
      <c r="Y22" s="2259" t="n">
        <v>5119.467</v>
      </c>
      <c r="Z22" s="2259" t="n">
        <v>5012.47</v>
      </c>
      <c r="AA22" s="2259" t="n">
        <v>4962.028</v>
      </c>
      <c r="AB22" s="2259" t="n">
        <v>4934.748</v>
      </c>
      <c r="AC22" s="2259" t="n">
        <v>4768.79</v>
      </c>
      <c r="AD22" s="2260" t="n">
        <v>4655.279</v>
      </c>
      <c r="AE22" s="2260" t="n">
        <v>4257.78</v>
      </c>
      <c r="AF22" s="2261" t="n">
        <v>3875.835236</v>
      </c>
      <c r="AG22" s="1398"/>
    </row>
    <row r="23" customFormat="false" ht="18.75" hidden="false" customHeight="true" outlineLevel="0" collapsed="false">
      <c r="A23" s="1524"/>
      <c r="B23" s="2262"/>
      <c r="C23" s="2262"/>
      <c r="D23" s="2262"/>
      <c r="E23" s="2262"/>
      <c r="F23" s="2262"/>
      <c r="G23" s="2262"/>
      <c r="H23" s="2262"/>
      <c r="I23" s="2262"/>
      <c r="J23" s="2262"/>
      <c r="K23" s="2262"/>
      <c r="L23" s="2262"/>
      <c r="M23" s="2262"/>
      <c r="N23" s="2262"/>
      <c r="O23" s="2262"/>
      <c r="P23" s="2262"/>
      <c r="Q23" s="2262"/>
      <c r="R23" s="2262"/>
      <c r="S23" s="2262"/>
      <c r="T23" s="2262"/>
      <c r="U23" s="2262"/>
      <c r="V23" s="2262"/>
      <c r="W23" s="2262"/>
      <c r="X23" s="2262"/>
      <c r="Y23" s="2262"/>
      <c r="Z23" s="2262"/>
      <c r="AA23" s="2262"/>
      <c r="AB23" s="2262"/>
      <c r="AC23" s="2262"/>
      <c r="AD23" s="2262"/>
      <c r="AE23" s="2262"/>
      <c r="AF23" s="2262"/>
    </row>
    <row r="24" customFormat="false" ht="18" hidden="false" customHeight="true" outlineLevel="0" collapsed="false">
      <c r="A24" s="2110" t="s">
        <v>997</v>
      </c>
      <c r="B24" s="2110"/>
      <c r="C24" s="2110"/>
      <c r="D24" s="2110"/>
      <c r="E24" s="2110"/>
      <c r="F24" s="2110"/>
      <c r="G24" s="2110"/>
      <c r="H24" s="2110"/>
      <c r="I24" s="2110"/>
      <c r="J24" s="2110"/>
      <c r="K24" s="2110"/>
      <c r="L24" s="2110"/>
      <c r="M24" s="2110"/>
      <c r="N24" s="2110"/>
      <c r="O24" s="2110"/>
      <c r="P24" s="2110"/>
      <c r="Q24" s="2110"/>
      <c r="R24" s="2110"/>
    </row>
    <row r="25" customFormat="false" ht="18" hidden="false" customHeight="true" outlineLevel="0" collapsed="false">
      <c r="A25" s="2013" t="s">
        <v>985</v>
      </c>
      <c r="B25" s="2263" t="n">
        <v>23.4624923907712</v>
      </c>
      <c r="C25" s="2263" t="n">
        <v>25.4760940546859</v>
      </c>
      <c r="D25" s="2263" t="n">
        <v>24.4192313588944</v>
      </c>
      <c r="E25" s="2263" t="n">
        <v>25.8194017404992</v>
      </c>
      <c r="F25" s="2263" t="n">
        <v>25.5358041781415</v>
      </c>
      <c r="G25" s="2263" t="n">
        <v>25.8803673211877</v>
      </c>
      <c r="H25" s="2263" t="n">
        <v>26.0566831647863</v>
      </c>
      <c r="I25" s="2263" t="n">
        <v>24.4238854449429</v>
      </c>
      <c r="J25" s="2263" t="n">
        <v>26.1523074128046</v>
      </c>
      <c r="K25" s="2263" t="n">
        <v>24.4275560661047</v>
      </c>
      <c r="L25" s="2263" t="n">
        <v>23.7618206872908</v>
      </c>
      <c r="M25" s="2263" t="n">
        <v>22.781129703091</v>
      </c>
      <c r="N25" s="2263" t="n">
        <v>22.396306207292</v>
      </c>
      <c r="O25" s="2263" t="n">
        <v>22.5228392085009</v>
      </c>
      <c r="P25" s="2263" t="n">
        <v>21.5302853690079</v>
      </c>
      <c r="Q25" s="2264" t="n">
        <v>20.9710897082412</v>
      </c>
      <c r="R25" s="2263" t="n">
        <v>21.4772919210294</v>
      </c>
      <c r="S25" s="2263" t="n">
        <v>22.185959717699</v>
      </c>
      <c r="T25" s="2263" t="n">
        <v>19.221652554133</v>
      </c>
      <c r="U25" s="2263" t="n">
        <v>17.9399573492543</v>
      </c>
      <c r="V25" s="2263" t="n">
        <v>18.3587338336188</v>
      </c>
      <c r="W25" s="2263" t="n">
        <v>18.5350886902354</v>
      </c>
      <c r="X25" s="2263" t="n">
        <v>19.900589421706</v>
      </c>
      <c r="Y25" s="2263" t="n">
        <v>21.7888893511766</v>
      </c>
      <c r="Z25" s="2263" t="n">
        <v>20.7715756902286</v>
      </c>
      <c r="AA25" s="2263" t="n">
        <v>19.7759464477024</v>
      </c>
      <c r="AB25" s="2263" t="n">
        <v>19.0288338938483</v>
      </c>
      <c r="AC25" s="2263" t="n">
        <v>15.8321922332499</v>
      </c>
      <c r="AD25" s="2264" t="n">
        <v>14.384315096904</v>
      </c>
      <c r="AE25" s="2264" t="n">
        <v>11.0964399287892</v>
      </c>
      <c r="AF25" s="2265" t="n">
        <v>8.88432570099066</v>
      </c>
    </row>
    <row r="26" customFormat="false" ht="18" hidden="false" customHeight="true" outlineLevel="0" collapsed="false">
      <c r="A26" s="498" t="s">
        <v>986</v>
      </c>
      <c r="B26" s="1452" t="n">
        <v>33.1743716555188</v>
      </c>
      <c r="C26" s="1452" t="n">
        <v>31.5723739141933</v>
      </c>
      <c r="D26" s="1452" t="n">
        <v>30.7274062993409</v>
      </c>
      <c r="E26" s="1452" t="n">
        <v>29.902356529058</v>
      </c>
      <c r="F26" s="1452" t="n">
        <v>29.3821209337079</v>
      </c>
      <c r="G26" s="1452" t="n">
        <v>28.2530061038905</v>
      </c>
      <c r="H26" s="1452" t="n">
        <v>27.2518697076457</v>
      </c>
      <c r="I26" s="1452" t="n">
        <v>26.5491559143209</v>
      </c>
      <c r="J26" s="1452" t="n">
        <v>25.7960058657905</v>
      </c>
      <c r="K26" s="1452" t="n">
        <v>25.6122351657002</v>
      </c>
      <c r="L26" s="1452" t="n">
        <v>26.6132189251475</v>
      </c>
      <c r="M26" s="1452" t="n">
        <v>27.8983117240138</v>
      </c>
      <c r="N26" s="1452" t="n">
        <v>28.6881742187127</v>
      </c>
      <c r="O26" s="1452" t="n">
        <v>27.6036620371425</v>
      </c>
      <c r="P26" s="1452" t="n">
        <v>27.0962676127707</v>
      </c>
      <c r="Q26" s="1453" t="n">
        <v>26.3263189968525</v>
      </c>
      <c r="R26" s="1437" t="n">
        <v>24.9442955346689</v>
      </c>
      <c r="S26" s="1437" t="n">
        <v>25.9962813362902</v>
      </c>
      <c r="T26" s="1437" t="n">
        <v>25.1333601400465</v>
      </c>
      <c r="U26" s="1437" t="n">
        <v>26.0611988133936</v>
      </c>
      <c r="V26" s="1437" t="n">
        <v>24.7564370184156</v>
      </c>
      <c r="W26" s="1437" t="n">
        <v>27.1847440376628</v>
      </c>
      <c r="X26" s="1437" t="n">
        <v>29.5326513386464</v>
      </c>
      <c r="Y26" s="1437" t="n">
        <v>28.7630919390632</v>
      </c>
      <c r="Z26" s="1437" t="n">
        <v>28.5717021747761</v>
      </c>
      <c r="AA26" s="1437" t="n">
        <v>28.6423212444589</v>
      </c>
      <c r="AB26" s="1437" t="n">
        <v>27.879620195398</v>
      </c>
      <c r="AC26" s="1437" t="n">
        <v>28.4518294997263</v>
      </c>
      <c r="AD26" s="1438" t="n">
        <v>28.6192299108174</v>
      </c>
      <c r="AE26" s="1438" t="n">
        <v>24.3576934458802</v>
      </c>
      <c r="AF26" s="1439" t="n">
        <v>21.8906413285934</v>
      </c>
    </row>
    <row r="27" customFormat="false" ht="18" hidden="false" customHeight="true" outlineLevel="0" collapsed="false">
      <c r="A27" s="498" t="s">
        <v>987</v>
      </c>
      <c r="B27" s="1452" t="n">
        <v>1.18640231967167</v>
      </c>
      <c r="C27" s="1452" t="n">
        <v>1.17971822868653</v>
      </c>
      <c r="D27" s="1452" t="n">
        <v>1.15875409902091</v>
      </c>
      <c r="E27" s="1452" t="n">
        <v>1.19062026168388</v>
      </c>
      <c r="F27" s="1452" t="n">
        <v>1.38314295379029</v>
      </c>
      <c r="G27" s="1452" t="n">
        <v>1.1666425805409</v>
      </c>
      <c r="H27" s="1452" t="n">
        <v>1.23128271691224</v>
      </c>
      <c r="I27" s="1452" t="n">
        <v>1.33555519024682</v>
      </c>
      <c r="J27" s="1452" t="n">
        <v>1.65366309113056</v>
      </c>
      <c r="K27" s="1452" t="n">
        <v>1.61513828484535</v>
      </c>
      <c r="L27" s="1452" t="n">
        <v>1.05892474676897</v>
      </c>
      <c r="M27" s="1452" t="n">
        <v>0.890087133446656</v>
      </c>
      <c r="N27" s="1452" t="n">
        <v>0.891977170640799</v>
      </c>
      <c r="O27" s="1452" t="n">
        <v>2.01312230564822</v>
      </c>
      <c r="P27" s="1452" t="n">
        <v>2.3843937750247</v>
      </c>
      <c r="Q27" s="1453" t="n">
        <v>3.24801416636946</v>
      </c>
      <c r="R27" s="1437" t="n">
        <v>4.34915191691291</v>
      </c>
      <c r="S27" s="1437" t="n">
        <v>5.96834877515263</v>
      </c>
      <c r="T27" s="1437" t="n">
        <v>6.91747088903365</v>
      </c>
      <c r="U27" s="1437" t="n">
        <v>8.16629778702655</v>
      </c>
      <c r="V27" s="1437" t="n">
        <v>8.57235354418685</v>
      </c>
      <c r="W27" s="1437" t="n">
        <v>10.0796559529269</v>
      </c>
      <c r="X27" s="1437" t="n">
        <v>7.15543172097229</v>
      </c>
      <c r="Y27" s="1437" t="n">
        <v>7.49980417883346</v>
      </c>
      <c r="Z27" s="1437" t="n">
        <v>8.11386402312632</v>
      </c>
      <c r="AA27" s="1437" t="n">
        <v>8.14727365504588</v>
      </c>
      <c r="AB27" s="1437" t="n">
        <v>8.32682844189815</v>
      </c>
      <c r="AC27" s="1437" t="n">
        <v>8.6092279173543</v>
      </c>
      <c r="AD27" s="1438" t="n">
        <v>8.38323546236434</v>
      </c>
      <c r="AE27" s="1438" t="n">
        <v>9.13903489611958</v>
      </c>
      <c r="AF27" s="1439" t="n">
        <v>10.1812377454737</v>
      </c>
    </row>
    <row r="28" customFormat="false" ht="18" hidden="false" customHeight="true" outlineLevel="0" collapsed="false">
      <c r="A28" s="498" t="s">
        <v>988</v>
      </c>
      <c r="B28" s="1452" t="n">
        <v>0</v>
      </c>
      <c r="C28" s="1452" t="n">
        <v>0</v>
      </c>
      <c r="D28" s="1452" t="n">
        <v>0</v>
      </c>
      <c r="E28" s="1452" t="n">
        <v>0</v>
      </c>
      <c r="F28" s="1452" t="n">
        <v>0</v>
      </c>
      <c r="G28" s="1452" t="n">
        <v>0</v>
      </c>
      <c r="H28" s="1452" t="n">
        <v>0</v>
      </c>
      <c r="I28" s="1452" t="n">
        <v>0</v>
      </c>
      <c r="J28" s="1452" t="n">
        <v>0</v>
      </c>
      <c r="K28" s="1452" t="n">
        <v>0</v>
      </c>
      <c r="L28" s="1452" t="n">
        <v>0.746763981196694</v>
      </c>
      <c r="M28" s="1452" t="n">
        <v>0.675149164165168</v>
      </c>
      <c r="N28" s="1452" t="n">
        <v>0.527316684187891</v>
      </c>
      <c r="O28" s="1452" t="n">
        <v>0.920941791426616</v>
      </c>
      <c r="P28" s="1452" t="n">
        <v>0.881554016148671</v>
      </c>
      <c r="Q28" s="1453" t="n">
        <v>1.26329060038493</v>
      </c>
      <c r="R28" s="1437" t="n">
        <v>1.33286686940489</v>
      </c>
      <c r="S28" s="1437" t="n">
        <v>1.52608274446346</v>
      </c>
      <c r="T28" s="1437" t="n">
        <v>1.48196057129798</v>
      </c>
      <c r="U28" s="1437" t="n">
        <v>1.70650204576639</v>
      </c>
      <c r="V28" s="1437" t="n">
        <v>1.75297114445339</v>
      </c>
      <c r="W28" s="1437" t="n">
        <v>1.64107692503493</v>
      </c>
      <c r="X28" s="1437" t="n">
        <v>1.64639755695846</v>
      </c>
      <c r="Y28" s="1437" t="n">
        <v>1.58670814754739</v>
      </c>
      <c r="Z28" s="1437" t="n">
        <v>1.76284346838984</v>
      </c>
      <c r="AA28" s="1437" t="n">
        <v>1.71645544926389</v>
      </c>
      <c r="AB28" s="1437" t="n">
        <v>1.79800468027952</v>
      </c>
      <c r="AC28" s="1437" t="n">
        <v>1.83442760113152</v>
      </c>
      <c r="AD28" s="1438" t="n">
        <v>1.73149665143593</v>
      </c>
      <c r="AE28" s="1438" t="n">
        <v>1.91325056719699</v>
      </c>
      <c r="AF28" s="1439" t="n">
        <v>2.14160409165546</v>
      </c>
    </row>
    <row r="29" customFormat="false" ht="18" hidden="false" customHeight="true" outlineLevel="0" collapsed="false">
      <c r="A29" s="498" t="s">
        <v>989</v>
      </c>
      <c r="B29" s="1452" t="n">
        <v>0</v>
      </c>
      <c r="C29" s="1452" t="n">
        <v>0</v>
      </c>
      <c r="D29" s="1452" t="n">
        <v>0</v>
      </c>
      <c r="E29" s="1452" t="n">
        <v>0</v>
      </c>
      <c r="F29" s="1452" t="n">
        <v>0</v>
      </c>
      <c r="G29" s="1452" t="n">
        <v>0</v>
      </c>
      <c r="H29" s="1452" t="n">
        <v>0</v>
      </c>
      <c r="I29" s="1452" t="n">
        <v>0</v>
      </c>
      <c r="J29" s="1452" t="n">
        <v>0</v>
      </c>
      <c r="K29" s="1452" t="n">
        <v>0</v>
      </c>
      <c r="L29" s="1452" t="n">
        <v>0</v>
      </c>
      <c r="M29" s="1452" t="n">
        <v>0</v>
      </c>
      <c r="N29" s="1452" t="n">
        <v>0</v>
      </c>
      <c r="O29" s="1452" t="n">
        <v>0</v>
      </c>
      <c r="P29" s="1452" t="n">
        <v>0</v>
      </c>
      <c r="Q29" s="1453" t="n">
        <v>1.30038985605151E-005</v>
      </c>
      <c r="R29" s="1437" t="n">
        <v>1.74081503541128E-005</v>
      </c>
      <c r="S29" s="1437" t="n">
        <v>2.53765890047588E-005</v>
      </c>
      <c r="T29" s="1437" t="n">
        <v>0.00114997499187999</v>
      </c>
      <c r="U29" s="1437" t="n">
        <v>0.00128827451665854</v>
      </c>
      <c r="V29" s="1437" t="n">
        <v>0.00181468870739179</v>
      </c>
      <c r="W29" s="1437" t="n">
        <v>0.00131127258618821</v>
      </c>
      <c r="X29" s="1437" t="n">
        <v>0.0180588441707474</v>
      </c>
      <c r="Y29" s="1437" t="n">
        <v>0.0561581899053163</v>
      </c>
      <c r="Z29" s="1437" t="n">
        <v>0.0704842123743384</v>
      </c>
      <c r="AA29" s="1437" t="n">
        <v>0.0972989269709885</v>
      </c>
      <c r="AB29" s="1437" t="n">
        <v>0.127422920076162</v>
      </c>
      <c r="AC29" s="1437" t="n">
        <v>0.122714567007564</v>
      </c>
      <c r="AD29" s="1438" t="n">
        <v>0.137736105612574</v>
      </c>
      <c r="AE29" s="1438" t="n">
        <v>0.166800539248153</v>
      </c>
      <c r="AF29" s="1439" t="n">
        <v>0.201272745743725</v>
      </c>
    </row>
    <row r="30" customFormat="false" ht="18" hidden="false" customHeight="true" outlineLevel="0" collapsed="false">
      <c r="A30" s="498" t="s">
        <v>990</v>
      </c>
      <c r="B30" s="1452" t="n">
        <v>2.24411052618452</v>
      </c>
      <c r="C30" s="1452" t="n">
        <v>2.57450522802951</v>
      </c>
      <c r="D30" s="1452" t="n">
        <v>2.45284879222198</v>
      </c>
      <c r="E30" s="1452" t="n">
        <v>1.99752963423908</v>
      </c>
      <c r="F30" s="1452" t="n">
        <v>2.02305713221087</v>
      </c>
      <c r="G30" s="1452" t="n">
        <v>1.8900033254393</v>
      </c>
      <c r="H30" s="1452" t="n">
        <v>1.71070761243207</v>
      </c>
      <c r="I30" s="1452" t="n">
        <v>1.58896587918901</v>
      </c>
      <c r="J30" s="1452" t="n">
        <v>1.55636624548778</v>
      </c>
      <c r="K30" s="1452" t="n">
        <v>1.59291583660321</v>
      </c>
      <c r="L30" s="1452" t="n">
        <v>1.5461264796693</v>
      </c>
      <c r="M30" s="1452" t="n">
        <v>1.66503355330508</v>
      </c>
      <c r="N30" s="1452" t="n">
        <v>1.59036845343336</v>
      </c>
      <c r="O30" s="1452" t="n">
        <v>1.66260724961239</v>
      </c>
      <c r="P30" s="1452" t="n">
        <v>1.73614114178252</v>
      </c>
      <c r="Q30" s="1453" t="n">
        <v>1.8692742961336</v>
      </c>
      <c r="R30" s="1437" t="n">
        <v>1.55129250250606</v>
      </c>
      <c r="S30" s="1437" t="n">
        <v>1.5027170122318</v>
      </c>
      <c r="T30" s="1437" t="n">
        <v>1.47056601392184</v>
      </c>
      <c r="U30" s="1437" t="n">
        <v>1.66480167703121</v>
      </c>
      <c r="V30" s="1437" t="n">
        <v>1.31367130216799</v>
      </c>
      <c r="W30" s="1437" t="n">
        <v>1.17353111437729</v>
      </c>
      <c r="X30" s="1437" t="n">
        <v>1.11623019849712</v>
      </c>
      <c r="Y30" s="1437" t="n">
        <v>1.19026062674103</v>
      </c>
      <c r="Z30" s="1437" t="n">
        <v>1.2124561344008</v>
      </c>
      <c r="AA30" s="1437" t="n">
        <v>1.02828923980276</v>
      </c>
      <c r="AB30" s="1437" t="n">
        <v>0.957718610960479</v>
      </c>
      <c r="AC30" s="1437" t="n">
        <v>0.969491212655621</v>
      </c>
      <c r="AD30" s="1438" t="n">
        <v>0.981896036735929</v>
      </c>
      <c r="AE30" s="1438" t="n">
        <v>1.03497597339459</v>
      </c>
      <c r="AF30" s="1439" t="n">
        <v>0.907812790213252</v>
      </c>
    </row>
    <row r="31" customFormat="false" ht="18" hidden="false" customHeight="true" outlineLevel="0" collapsed="false">
      <c r="A31" s="498" t="s">
        <v>991</v>
      </c>
      <c r="B31" s="1452" t="n">
        <v>7.8040065880449</v>
      </c>
      <c r="C31" s="1452" t="n">
        <v>7.60403721363115</v>
      </c>
      <c r="D31" s="1452" t="n">
        <v>6.79489953658575</v>
      </c>
      <c r="E31" s="1452" t="n">
        <v>6.80716936996304</v>
      </c>
      <c r="F31" s="1452" t="n">
        <v>7.81068502867454</v>
      </c>
      <c r="G31" s="1452" t="n">
        <v>8.12869838576339</v>
      </c>
      <c r="H31" s="1452" t="n">
        <v>8.4272014529756</v>
      </c>
      <c r="I31" s="1452" t="n">
        <v>8.80361853986775</v>
      </c>
      <c r="J31" s="1452" t="n">
        <v>9.14567351954331</v>
      </c>
      <c r="K31" s="1452" t="n">
        <v>9.0455535241483</v>
      </c>
      <c r="L31" s="1452" t="n">
        <v>8.79823871221854</v>
      </c>
      <c r="M31" s="1452" t="n">
        <v>8.82338006100826</v>
      </c>
      <c r="N31" s="1452" t="n">
        <v>9.21217580756917</v>
      </c>
      <c r="O31" s="1452" t="n">
        <v>9.37151200034375</v>
      </c>
      <c r="P31" s="1452" t="n">
        <v>9.53855169777548</v>
      </c>
      <c r="Q31" s="1453" t="n">
        <v>10.4533530530391</v>
      </c>
      <c r="R31" s="1437" t="n">
        <v>10.6785934472174</v>
      </c>
      <c r="S31" s="1437" t="n">
        <v>11.1620707680546</v>
      </c>
      <c r="T31" s="1437" t="n">
        <v>12.2825218847251</v>
      </c>
      <c r="U31" s="1437" t="n">
        <v>11.5154435739849</v>
      </c>
      <c r="V31" s="1437" t="n">
        <v>12.2545565472426</v>
      </c>
      <c r="W31" s="1437" t="n">
        <v>12.1676068619666</v>
      </c>
      <c r="X31" s="1437" t="n">
        <v>11.5874158702861</v>
      </c>
      <c r="Y31" s="1437" t="n">
        <v>10.3997740389771</v>
      </c>
      <c r="Z31" s="1437" t="n">
        <v>9.66754913246364</v>
      </c>
      <c r="AA31" s="1437" t="n">
        <v>9.89593367872975</v>
      </c>
      <c r="AB31" s="1437" t="n">
        <v>12.5055625940778</v>
      </c>
      <c r="AC31" s="1437" t="n">
        <v>13.6311307480514</v>
      </c>
      <c r="AD31" s="1438" t="n">
        <v>13.8726379235272</v>
      </c>
      <c r="AE31" s="1438" t="n">
        <v>16.1399132881455</v>
      </c>
      <c r="AF31" s="1439" t="n">
        <v>18.2908142589578</v>
      </c>
    </row>
    <row r="32" customFormat="false" ht="18" hidden="false" customHeight="true" outlineLevel="0" collapsed="false">
      <c r="A32" s="498" t="s">
        <v>992</v>
      </c>
      <c r="B32" s="1437" t="n">
        <v>6.20918612889549</v>
      </c>
      <c r="C32" s="1437" t="n">
        <v>6.12910258163406</v>
      </c>
      <c r="D32" s="1437" t="n">
        <v>5.34450963446831</v>
      </c>
      <c r="E32" s="1437" t="n">
        <v>5.49822296065997</v>
      </c>
      <c r="F32" s="1437" t="n">
        <v>6.3837021760088</v>
      </c>
      <c r="G32" s="1437" t="n">
        <v>6.71715429416774</v>
      </c>
      <c r="H32" s="1437" t="n">
        <v>7.10643902114327</v>
      </c>
      <c r="I32" s="1437" t="n">
        <v>7.32650197514638</v>
      </c>
      <c r="J32" s="1437" t="n">
        <v>7.56901234407016</v>
      </c>
      <c r="K32" s="1437" t="n">
        <v>7.59071239834142</v>
      </c>
      <c r="L32" s="1437" t="n">
        <v>7.41815559179017</v>
      </c>
      <c r="M32" s="1437" t="n">
        <v>7.44667025569828</v>
      </c>
      <c r="N32" s="1437" t="n">
        <v>7.67517366918335</v>
      </c>
      <c r="O32" s="1437" t="n">
        <v>7.99426437672942</v>
      </c>
      <c r="P32" s="1437" t="n">
        <v>8.19337487710333</v>
      </c>
      <c r="Q32" s="1438" t="n">
        <v>9.09434870217711</v>
      </c>
      <c r="R32" s="1437" t="n">
        <v>9.26475688366167</v>
      </c>
      <c r="S32" s="1437" t="n">
        <v>9.30210590705691</v>
      </c>
      <c r="T32" s="1437" t="n">
        <v>10.6522356134761</v>
      </c>
      <c r="U32" s="1437" t="n">
        <v>10.4391031018688</v>
      </c>
      <c r="V32" s="1437" t="n">
        <v>10.6092145900246</v>
      </c>
      <c r="W32" s="1437" t="n">
        <v>10.5606808744337</v>
      </c>
      <c r="X32" s="1437" t="n">
        <v>9.91539214167618</v>
      </c>
      <c r="Y32" s="1437" t="n">
        <v>8.59708637637473</v>
      </c>
      <c r="Z32" s="1437" t="n">
        <v>7.92740904184963</v>
      </c>
      <c r="AA32" s="1437" t="n">
        <v>8.03435611407271</v>
      </c>
      <c r="AB32" s="1437" t="n">
        <v>10.5233945076831</v>
      </c>
      <c r="AC32" s="1437" t="n">
        <v>11.5581940072849</v>
      </c>
      <c r="AD32" s="1438" t="n">
        <v>11.8576136897488</v>
      </c>
      <c r="AE32" s="1438" t="n">
        <v>14.0702901512056</v>
      </c>
      <c r="AF32" s="1439" t="n">
        <v>16.1834690023443</v>
      </c>
    </row>
    <row r="33" customFormat="false" ht="18" hidden="false" customHeight="true" outlineLevel="0" collapsed="false">
      <c r="A33" s="498" t="s">
        <v>998</v>
      </c>
      <c r="B33" s="2150" t="n">
        <v>6.13443786851068</v>
      </c>
      <c r="C33" s="2150" t="n">
        <v>6.05059138269056</v>
      </c>
      <c r="D33" s="2150" t="n">
        <v>5.27552848659237</v>
      </c>
      <c r="E33" s="2150" t="n">
        <v>5.40300769373711</v>
      </c>
      <c r="F33" s="2150" t="n">
        <v>6.28192958796936</v>
      </c>
      <c r="G33" s="2150" t="n">
        <v>6.61556523144436</v>
      </c>
      <c r="H33" s="2150" t="n">
        <v>6.98871756835784</v>
      </c>
      <c r="I33" s="2150" t="n">
        <v>7.21974452205348</v>
      </c>
      <c r="J33" s="2150" t="n">
        <v>7.45406523353926</v>
      </c>
      <c r="K33" s="2150" t="n">
        <v>7.49925109581809</v>
      </c>
      <c r="L33" s="2150" t="n">
        <v>7.32521517395467</v>
      </c>
      <c r="M33" s="2150" t="n">
        <v>7.35697521412</v>
      </c>
      <c r="N33" s="2150" t="n">
        <v>7.57307022626272</v>
      </c>
      <c r="O33" s="2150" t="n">
        <v>7.89355136968504</v>
      </c>
      <c r="P33" s="2150" t="n">
        <v>8.09962937760214</v>
      </c>
      <c r="Q33" s="2151" t="n">
        <v>8.98146763828375</v>
      </c>
      <c r="R33" s="1437" t="n">
        <v>9.11976439936227</v>
      </c>
      <c r="S33" s="1437" t="n">
        <v>9.17083492685104</v>
      </c>
      <c r="T33" s="1437" t="n">
        <v>10.5348712103352</v>
      </c>
      <c r="U33" s="1437" t="n">
        <v>10.3322547593514</v>
      </c>
      <c r="V33" s="1437" t="n">
        <v>10.4438601550071</v>
      </c>
      <c r="W33" s="1437" t="n">
        <v>10.3765242097558</v>
      </c>
      <c r="X33" s="1437" t="n">
        <v>9.71127188004818</v>
      </c>
      <c r="Y33" s="1437" t="n">
        <v>8.38057946266672</v>
      </c>
      <c r="Z33" s="1437" t="n">
        <v>7.75779206658594</v>
      </c>
      <c r="AA33" s="1437" t="n">
        <v>7.89286154773814</v>
      </c>
      <c r="AB33" s="1437" t="n">
        <v>10.3738427980517</v>
      </c>
      <c r="AC33" s="1437" t="n">
        <v>11.4192698776839</v>
      </c>
      <c r="AD33" s="1438" t="n">
        <v>11.7113496312466</v>
      </c>
      <c r="AE33" s="1438" t="n">
        <v>13.9172996256265</v>
      </c>
      <c r="AF33" s="1439" t="n">
        <v>15.9256927711155</v>
      </c>
    </row>
    <row r="34" customFormat="false" ht="18" hidden="false" customHeight="true" outlineLevel="0" collapsed="false">
      <c r="A34" s="498" t="s">
        <v>994</v>
      </c>
      <c r="B34" s="2150" t="n">
        <v>1.0690700898882</v>
      </c>
      <c r="C34" s="2150" t="n">
        <v>0.992149068201478</v>
      </c>
      <c r="D34" s="2150" t="n">
        <v>1.18436318393877</v>
      </c>
      <c r="E34" s="2150" t="n">
        <v>1.24209272147797</v>
      </c>
      <c r="F34" s="2150" t="n">
        <v>1.3003819692703</v>
      </c>
      <c r="G34" s="2150" t="n">
        <v>1.61680061660482</v>
      </c>
      <c r="H34" s="2150" t="n">
        <v>1.39375353616036</v>
      </c>
      <c r="I34" s="2150" t="n">
        <v>1.47740262434917</v>
      </c>
      <c r="J34" s="2150" t="n">
        <v>1.53156771914117</v>
      </c>
      <c r="K34" s="2150" t="n">
        <v>1.75006577499253</v>
      </c>
      <c r="L34" s="2150" t="n">
        <v>2.37814279749139</v>
      </c>
      <c r="M34" s="2150" t="n">
        <v>2.29629931738703</v>
      </c>
      <c r="N34" s="2150" t="n">
        <v>2.71520493859607</v>
      </c>
      <c r="O34" s="2150" t="n">
        <v>2.42124473625119</v>
      </c>
      <c r="P34" s="2150" t="n">
        <v>3.01577358721858</v>
      </c>
      <c r="Q34" s="2151" t="n">
        <v>3.12691744786146</v>
      </c>
      <c r="R34" s="1437" t="n">
        <v>3.31972034600903</v>
      </c>
      <c r="S34" s="1437" t="n">
        <v>4.0575262574434</v>
      </c>
      <c r="T34" s="1437" t="n">
        <v>4.18079797047926</v>
      </c>
      <c r="U34" s="1437" t="n">
        <v>4.40452834216724</v>
      </c>
      <c r="V34" s="1437" t="n">
        <v>4.60123395202725</v>
      </c>
      <c r="W34" s="1437" t="n">
        <v>5.96293495200935</v>
      </c>
      <c r="X34" s="1437" t="n">
        <v>7.02789360377078</v>
      </c>
      <c r="Y34" s="1437" t="n">
        <v>7.43393794705582</v>
      </c>
      <c r="Z34" s="1437" t="n">
        <v>8.11579919680317</v>
      </c>
      <c r="AA34" s="1437" t="n">
        <v>9.93293467912716</v>
      </c>
      <c r="AB34" s="1437" t="n">
        <v>10.1194022470854</v>
      </c>
      <c r="AC34" s="1437" t="n">
        <v>12.4662021183571</v>
      </c>
      <c r="AD34" s="1438" t="n">
        <v>13.4332227993209</v>
      </c>
      <c r="AE34" s="1438" t="n">
        <v>16.2352211715965</v>
      </c>
      <c r="AF34" s="1439" t="n">
        <v>18.56626910546</v>
      </c>
    </row>
    <row r="35" customFormat="false" ht="18" hidden="false" customHeight="true" outlineLevel="0" collapsed="false">
      <c r="A35" s="2266" t="s">
        <v>995</v>
      </c>
      <c r="B35" s="2150" t="n">
        <v>0.33121275634672</v>
      </c>
      <c r="C35" s="2150" t="n">
        <v>0.349613717001173</v>
      </c>
      <c r="D35" s="2150" t="n">
        <v>0.35077607115982</v>
      </c>
      <c r="E35" s="2150" t="n">
        <v>0.3602096219341</v>
      </c>
      <c r="F35" s="2150" t="n">
        <v>0.36855964851566</v>
      </c>
      <c r="G35" s="2150" t="n">
        <v>0.412649722465673</v>
      </c>
      <c r="H35" s="2150" t="n">
        <v>0.39907382314206</v>
      </c>
      <c r="I35" s="2150" t="n">
        <v>0.386104214955121</v>
      </c>
      <c r="J35" s="2150" t="n">
        <v>0.370693891130253</v>
      </c>
      <c r="K35" s="2150" t="n">
        <v>0.366497682666893</v>
      </c>
      <c r="L35" s="2150" t="n">
        <v>0.407797841531554</v>
      </c>
      <c r="M35" s="2150" t="n">
        <v>0.402039315313224</v>
      </c>
      <c r="N35" s="2150" t="n">
        <v>0.424615926793138</v>
      </c>
      <c r="O35" s="2150" t="n">
        <v>0.50962833193555</v>
      </c>
      <c r="P35" s="2150" t="n">
        <v>0.610684968179159</v>
      </c>
      <c r="Q35" s="2150" t="n">
        <v>0.618595454523702</v>
      </c>
      <c r="R35" s="2150" t="n">
        <v>0.564901442251103</v>
      </c>
      <c r="S35" s="2150" t="n">
        <v>0.584172603415799</v>
      </c>
      <c r="T35" s="2150" t="n">
        <v>0.507781395720096</v>
      </c>
      <c r="U35" s="2150" t="n">
        <v>0.521267695607182</v>
      </c>
      <c r="V35" s="2150" t="n">
        <v>0.563061612129525</v>
      </c>
      <c r="W35" s="2150" t="n">
        <v>0.540919225223022</v>
      </c>
      <c r="X35" s="2150" t="n">
        <v>0.577645917041542</v>
      </c>
      <c r="Y35" s="2150" t="n">
        <v>0.549822862419076</v>
      </c>
      <c r="Z35" s="2150" t="n">
        <v>0.574786482512614</v>
      </c>
      <c r="AA35" s="2150" t="n">
        <v>0.584357847235042</v>
      </c>
      <c r="AB35" s="2150" t="n">
        <v>0.546917492038094</v>
      </c>
      <c r="AC35" s="2150" t="n">
        <v>0.622946281970898</v>
      </c>
      <c r="AD35" s="2150" t="n">
        <v>0.645568181842592</v>
      </c>
      <c r="AE35" s="1438" t="n">
        <v>0.682421355729981</v>
      </c>
      <c r="AF35" s="1439" t="n">
        <v>0.814678593834838</v>
      </c>
    </row>
    <row r="36" customFormat="false" ht="18" hidden="false" customHeight="true" outlineLevel="0" collapsed="false">
      <c r="A36" s="2267" t="s">
        <v>996</v>
      </c>
      <c r="B36" s="1442" t="n">
        <v>30.728333673574</v>
      </c>
      <c r="C36" s="1442" t="n">
        <v>30.251508575571</v>
      </c>
      <c r="D36" s="1442" t="n">
        <v>32.9117206588374</v>
      </c>
      <c r="E36" s="1442" t="n">
        <v>32.6806201211447</v>
      </c>
      <c r="F36" s="1442" t="n">
        <v>32.196248155689</v>
      </c>
      <c r="G36" s="1442" t="n">
        <v>32.6518319441078</v>
      </c>
      <c r="H36" s="1442" t="n">
        <v>33.5294279859457</v>
      </c>
      <c r="I36" s="1442" t="n">
        <v>35.4353121921283</v>
      </c>
      <c r="J36" s="1442" t="n">
        <v>33.7937222549718</v>
      </c>
      <c r="K36" s="1442" t="n">
        <v>35.5900376649388</v>
      </c>
      <c r="L36" s="1442" t="n">
        <v>34.6889658286853</v>
      </c>
      <c r="M36" s="1442" t="n">
        <v>34.5685700282698</v>
      </c>
      <c r="N36" s="1442" t="n">
        <v>33.5538605927749</v>
      </c>
      <c r="O36" s="1442" t="n">
        <v>32.9744423391389</v>
      </c>
      <c r="P36" s="1442" t="n">
        <v>33.2063478320922</v>
      </c>
      <c r="Q36" s="1443" t="n">
        <v>32.1231332726955</v>
      </c>
      <c r="R36" s="1442" t="n">
        <v>31.7818686118499</v>
      </c>
      <c r="S36" s="1442" t="n">
        <v>27.0168154086602</v>
      </c>
      <c r="T36" s="1442" t="n">
        <v>28.8027386056508</v>
      </c>
      <c r="U36" s="1442" t="n">
        <v>28.018714441252</v>
      </c>
      <c r="V36" s="1442" t="n">
        <v>27.8251663570505</v>
      </c>
      <c r="W36" s="1442" t="n">
        <v>22.7131309679776</v>
      </c>
      <c r="X36" s="1442" t="n">
        <v>21.4376855279505</v>
      </c>
      <c r="Y36" s="1442" t="n">
        <v>20.731552718281</v>
      </c>
      <c r="Z36" s="1442" t="n">
        <v>21.1389394849246</v>
      </c>
      <c r="AA36" s="1442" t="n">
        <v>20.1791888316632</v>
      </c>
      <c r="AB36" s="1442" t="n">
        <v>18.7096889243382</v>
      </c>
      <c r="AC36" s="1442" t="n">
        <v>17.4598378204953</v>
      </c>
      <c r="AD36" s="1443" t="n">
        <v>17.8106618314391</v>
      </c>
      <c r="AE36" s="1443" t="n">
        <v>19.2342488338994</v>
      </c>
      <c r="AF36" s="1444" t="n">
        <v>18.1213436390772</v>
      </c>
    </row>
    <row r="37" customFormat="false" ht="2.85" hidden="false" customHeight="true" outlineLevel="0" collapsed="false">
      <c r="A37" s="489"/>
      <c r="B37" s="2195"/>
      <c r="C37" s="2195"/>
      <c r="D37" s="2195"/>
      <c r="E37" s="2195"/>
      <c r="F37" s="2268"/>
      <c r="G37" s="2268"/>
      <c r="H37" s="2268"/>
      <c r="I37" s="2268"/>
      <c r="J37" s="2268"/>
      <c r="K37" s="448"/>
      <c r="L37" s="448"/>
      <c r="M37" s="448"/>
      <c r="N37" s="448"/>
    </row>
    <row r="38" s="114" customFormat="true" ht="15" hidden="false" customHeight="true" outlineLevel="0" collapsed="false">
      <c r="A38" s="2269" t="s">
        <v>999</v>
      </c>
    </row>
    <row r="39" s="114" customFormat="true" ht="15" hidden="false" customHeight="true" outlineLevel="0" collapsed="false">
      <c r="A39" s="2269" t="s">
        <v>1000</v>
      </c>
      <c r="B39" s="1479"/>
      <c r="C39" s="1479"/>
      <c r="D39" s="1479"/>
      <c r="E39" s="1479"/>
      <c r="F39" s="1479"/>
      <c r="G39" s="1479"/>
      <c r="H39" s="1479"/>
      <c r="I39" s="1479"/>
      <c r="J39" s="1479"/>
      <c r="K39" s="1479"/>
      <c r="L39" s="1479"/>
      <c r="M39" s="1479"/>
      <c r="N39" s="1479"/>
      <c r="O39" s="1479"/>
      <c r="P39" s="1479"/>
      <c r="Q39" s="1479"/>
      <c r="R39" s="1479"/>
      <c r="S39" s="1479"/>
      <c r="T39" s="1479"/>
      <c r="U39" s="1479"/>
      <c r="V39" s="1479"/>
      <c r="W39" s="1479"/>
      <c r="X39" s="1479"/>
      <c r="Y39" s="1479"/>
      <c r="Z39" s="1479"/>
      <c r="AA39" s="1479"/>
      <c r="AB39" s="1479"/>
      <c r="AC39" s="1479"/>
      <c r="AD39" s="1479"/>
      <c r="AE39" s="1479"/>
      <c r="AF39" s="1479"/>
    </row>
    <row r="40" s="114" customFormat="true" ht="15" hidden="false" customHeight="true" outlineLevel="0" collapsed="false">
      <c r="A40" s="2269" t="s">
        <v>1001</v>
      </c>
    </row>
    <row r="41" s="114" customFormat="true" ht="15" hidden="false" customHeight="true" outlineLevel="0" collapsed="false">
      <c r="A41" s="2269" t="s">
        <v>1002</v>
      </c>
    </row>
    <row r="42" s="2269" customFormat="true" ht="15" hidden="false" customHeight="true" outlineLevel="0" collapsed="false">
      <c r="A42" s="2269" t="s">
        <v>433</v>
      </c>
    </row>
    <row r="43" s="1524" customFormat="true" ht="11.85" hidden="false" customHeight="true" outlineLevel="0" collapsed="false">
      <c r="A43" s="715"/>
    </row>
    <row r="44" customFormat="false" ht="10.5" hidden="false" customHeight="true" outlineLevel="0" collapsed="false"/>
  </sheetData>
  <mergeCells count="6">
    <mergeCell ref="B2:AC2"/>
    <mergeCell ref="B3:AC3"/>
    <mergeCell ref="B4:AC4"/>
    <mergeCell ref="A7:R7"/>
    <mergeCell ref="B9:Z9"/>
    <mergeCell ref="A24:R24"/>
  </mergeCells>
  <printOptions headings="false" gridLines="false" gridLinesSet="true" horizontalCentered="true" verticalCentered="true"/>
  <pageMargins left="0.7875" right="0.7875" top="0.551388888888889" bottom="0.49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G35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6" topLeftCell="B7" activePane="bottomRight" state="frozen"/>
      <selection pane="topLeft" activeCell="A1" activeCellId="0" sqref="A1"/>
      <selection pane="topRight" activeCell="B1" activeCellId="0" sqref="B1"/>
      <selection pane="bottomLeft" activeCell="A7" activeCellId="0" sqref="A7"/>
      <selection pane="bottomRight" activeCell="A6" activeCellId="1" sqref="AD8:AF76 A6"/>
    </sheetView>
  </sheetViews>
  <sheetFormatPr defaultColWidth="28.91796875" defaultRowHeight="15.75" zeroHeight="false" outlineLevelRow="0" outlineLevelCol="0"/>
  <cols>
    <col collapsed="false" customWidth="true" hidden="false" outlineLevel="0" max="1" min="1" style="0" width="35.5"/>
    <col collapsed="false" customWidth="true" hidden="false" outlineLevel="0" max="2" min="2" style="0" width="25.62"/>
    <col collapsed="false" customWidth="true" hidden="false" outlineLevel="0" max="4" min="3" style="0" width="14.62"/>
    <col collapsed="false" customWidth="true" hidden="false" outlineLevel="0" max="5" min="5" style="123" width="18.63"/>
    <col collapsed="false" customWidth="true" hidden="false" outlineLevel="0" max="42" min="6" style="0" width="12.62"/>
  </cols>
  <sheetData>
    <row r="1" s="2274" customFormat="true" ht="13.15" hidden="false" customHeight="true" outlineLevel="0" collapsed="false">
      <c r="A1" s="2270" t="s">
        <v>1003</v>
      </c>
      <c r="B1" s="2271"/>
      <c r="C1" s="2272"/>
      <c r="D1" s="2272"/>
      <c r="E1" s="2272"/>
      <c r="F1" s="2272"/>
      <c r="G1" s="2272"/>
      <c r="H1" s="2272"/>
      <c r="I1" s="2272"/>
      <c r="J1" s="2272"/>
      <c r="K1" s="2272"/>
      <c r="L1" s="2272"/>
      <c r="M1" s="2272"/>
      <c r="N1" s="2272"/>
      <c r="O1" s="2272"/>
      <c r="P1" s="2272"/>
      <c r="Q1" s="2272"/>
      <c r="R1" s="2272"/>
      <c r="S1" s="2272"/>
      <c r="T1" s="2272"/>
      <c r="U1" s="2272"/>
      <c r="V1" s="2272"/>
      <c r="W1" s="2272"/>
      <c r="X1" s="2272"/>
      <c r="Y1" s="2272"/>
      <c r="Z1" s="2272"/>
      <c r="AA1" s="2272"/>
      <c r="AB1" s="2272"/>
      <c r="AC1" s="2272"/>
      <c r="AD1" s="2272"/>
      <c r="AE1" s="2272"/>
      <c r="AF1" s="2273"/>
      <c r="AG1" s="1188"/>
    </row>
    <row r="2" s="2274" customFormat="true" ht="18" hidden="false" customHeight="true" outlineLevel="0" collapsed="false">
      <c r="A2" s="101"/>
      <c r="B2" s="2275"/>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01" t="s">
        <v>75</v>
      </c>
      <c r="AG2" s="101"/>
    </row>
    <row r="3" s="2274" customFormat="true" ht="18" hidden="false" customHeight="true" outlineLevel="0" collapsed="false">
      <c r="A3" s="101"/>
      <c r="B3" s="2276" t="s">
        <v>42</v>
      </c>
      <c r="C3" s="2276"/>
      <c r="D3" s="2276"/>
      <c r="E3" s="2276"/>
      <c r="F3" s="2276"/>
      <c r="G3" s="2276"/>
      <c r="H3" s="2276"/>
      <c r="I3" s="2276"/>
      <c r="J3" s="2276"/>
      <c r="K3" s="2276"/>
      <c r="L3" s="2276"/>
      <c r="M3" s="2276"/>
      <c r="N3" s="2276"/>
      <c r="O3" s="2276"/>
      <c r="P3" s="2276"/>
      <c r="Q3" s="2276"/>
      <c r="R3" s="2276"/>
      <c r="S3" s="2276"/>
      <c r="T3" s="2276"/>
      <c r="U3" s="2276"/>
      <c r="V3" s="2276"/>
      <c r="W3" s="2276"/>
      <c r="X3" s="2276"/>
      <c r="Y3" s="2276"/>
      <c r="Z3" s="2276"/>
      <c r="AA3" s="2276"/>
      <c r="AB3" s="2276"/>
      <c r="AC3" s="2276"/>
      <c r="AD3" s="2276"/>
      <c r="AE3" s="2276"/>
      <c r="AF3" s="101" t="s">
        <v>1004</v>
      </c>
      <c r="AG3" s="101"/>
    </row>
    <row r="4" s="2274" customFormat="true" ht="18" hidden="false" customHeight="true" outlineLevel="0" collapsed="false">
      <c r="A4" s="101"/>
      <c r="B4" s="2275"/>
      <c r="C4" s="1519"/>
      <c r="D4" s="1519"/>
      <c r="E4" s="1519"/>
      <c r="F4" s="1519"/>
      <c r="G4" s="1519"/>
      <c r="H4" s="1519"/>
      <c r="I4" s="1519"/>
      <c r="J4" s="1519"/>
      <c r="K4" s="1519"/>
      <c r="L4" s="1519"/>
      <c r="M4" s="1519"/>
      <c r="N4" s="1519"/>
      <c r="O4" s="1519"/>
      <c r="P4" s="1519"/>
      <c r="Q4" s="1519"/>
      <c r="R4" s="1519"/>
      <c r="S4" s="1519"/>
      <c r="T4" s="1519"/>
      <c r="U4" s="1519"/>
      <c r="V4" s="1519"/>
      <c r="W4" s="1519"/>
      <c r="X4" s="1519"/>
      <c r="Y4" s="1519"/>
      <c r="Z4" s="1519"/>
      <c r="AA4" s="1519"/>
      <c r="AB4" s="1519"/>
      <c r="AC4" s="1519"/>
      <c r="AD4" s="1519"/>
      <c r="AE4" s="1519"/>
      <c r="AF4" s="105" t="s">
        <v>1005</v>
      </c>
      <c r="AG4" s="105"/>
    </row>
    <row r="5" s="2274" customFormat="true" ht="13.15" hidden="false" customHeight="true" outlineLevel="0" collapsed="false">
      <c r="A5" s="2277"/>
      <c r="B5" s="2278"/>
      <c r="C5" s="1523" t="s">
        <v>4</v>
      </c>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523"/>
      <c r="AD5" s="1523"/>
      <c r="AE5" s="1523"/>
      <c r="AF5" s="2279"/>
      <c r="AG5" s="2280"/>
    </row>
    <row r="6" s="2282" customFormat="true" ht="8.1" hidden="false" customHeight="true" outlineLevel="0" collapsed="false">
      <c r="A6" s="2281"/>
      <c r="B6" s="2281"/>
      <c r="C6" s="239"/>
      <c r="D6" s="239"/>
      <c r="E6" s="427"/>
    </row>
    <row r="7" s="2282" customFormat="true" ht="20.85" hidden="false" customHeight="true" outlineLevel="0" collapsed="false">
      <c r="A7" s="2283" t="s">
        <v>1006</v>
      </c>
      <c r="B7" s="2284"/>
      <c r="E7" s="427"/>
    </row>
    <row r="8" s="2247" customFormat="true" ht="18" hidden="false" customHeight="true" outlineLevel="0" collapsed="false">
      <c r="A8" s="2285" t="s">
        <v>1007</v>
      </c>
      <c r="B8" s="2285" t="s">
        <v>1008</v>
      </c>
      <c r="C8" s="2285" t="s">
        <v>1009</v>
      </c>
      <c r="D8" s="2285" t="s">
        <v>1009</v>
      </c>
      <c r="E8" s="2286" t="s">
        <v>1010</v>
      </c>
      <c r="F8" s="2287" t="s">
        <v>1011</v>
      </c>
      <c r="G8" s="2287"/>
      <c r="H8" s="2287"/>
      <c r="I8" s="2287"/>
      <c r="J8" s="2287"/>
      <c r="K8" s="2287"/>
      <c r="L8" s="2287"/>
      <c r="M8" s="2287"/>
      <c r="N8" s="2287"/>
      <c r="O8" s="2288"/>
      <c r="P8" s="2288"/>
      <c r="Q8" s="2289"/>
      <c r="R8" s="2288"/>
      <c r="S8" s="2288"/>
      <c r="T8" s="2287"/>
      <c r="U8" s="2288"/>
      <c r="V8" s="2288"/>
      <c r="W8" s="2288"/>
      <c r="X8" s="2288"/>
      <c r="Y8" s="2287" t="s">
        <v>1012</v>
      </c>
      <c r="Z8" s="2288"/>
      <c r="AA8" s="2288"/>
      <c r="AB8" s="2288"/>
      <c r="AC8" s="2288"/>
      <c r="AD8" s="2288"/>
      <c r="AE8" s="2288"/>
      <c r="AF8" s="2288"/>
      <c r="AG8" s="2289"/>
    </row>
    <row r="9" s="2247" customFormat="true" ht="13.15" hidden="false" customHeight="true" outlineLevel="0" collapsed="false">
      <c r="A9" s="2290"/>
      <c r="B9" s="2291" t="s">
        <v>1013</v>
      </c>
      <c r="C9" s="2291" t="s">
        <v>1014</v>
      </c>
      <c r="D9" s="2291" t="s">
        <v>1015</v>
      </c>
      <c r="E9" s="2292" t="s">
        <v>1016</v>
      </c>
      <c r="F9" s="2291" t="n">
        <v>2007</v>
      </c>
      <c r="G9" s="2291" t="n">
        <v>2008</v>
      </c>
      <c r="H9" s="2291" t="n">
        <v>2009</v>
      </c>
      <c r="I9" s="2291" t="n">
        <v>2010</v>
      </c>
      <c r="J9" s="2291" t="n">
        <v>2011</v>
      </c>
      <c r="K9" s="2291" t="n">
        <v>2012</v>
      </c>
      <c r="L9" s="2291" t="n">
        <v>2013</v>
      </c>
      <c r="M9" s="2291" t="n">
        <v>2014</v>
      </c>
      <c r="N9" s="2291" t="n">
        <v>2015</v>
      </c>
      <c r="O9" s="2291" t="n">
        <v>2016</v>
      </c>
      <c r="P9" s="2291" t="n">
        <v>2017</v>
      </c>
      <c r="Q9" s="2291" t="n">
        <v>2018</v>
      </c>
      <c r="R9" s="2291" t="n">
        <v>2019</v>
      </c>
      <c r="S9" s="2291" t="n">
        <v>2020</v>
      </c>
      <c r="T9" s="2291" t="n">
        <v>2007</v>
      </c>
      <c r="U9" s="2291" t="n">
        <v>2008</v>
      </c>
      <c r="V9" s="2291" t="n">
        <v>2009</v>
      </c>
      <c r="W9" s="2291" t="n">
        <v>2010</v>
      </c>
      <c r="X9" s="2291" t="n">
        <v>2011</v>
      </c>
      <c r="Y9" s="2291" t="n">
        <v>2012</v>
      </c>
      <c r="Z9" s="2291" t="n">
        <v>2013</v>
      </c>
      <c r="AA9" s="2291" t="n">
        <v>2014</v>
      </c>
      <c r="AB9" s="2291" t="n">
        <v>2015</v>
      </c>
      <c r="AC9" s="2291" t="n">
        <v>2016</v>
      </c>
      <c r="AD9" s="2291" t="n">
        <v>2017</v>
      </c>
      <c r="AE9" s="2291" t="n">
        <v>2018</v>
      </c>
      <c r="AF9" s="2291" t="n">
        <v>2019</v>
      </c>
      <c r="AG9" s="2291" t="n">
        <v>2020</v>
      </c>
    </row>
    <row r="10" s="2282" customFormat="true" ht="16.15" hidden="false" customHeight="true" outlineLevel="0" collapsed="false">
      <c r="A10" s="2293" t="s">
        <v>1017</v>
      </c>
      <c r="B10" s="2294" t="s">
        <v>1018</v>
      </c>
      <c r="C10" s="2295" t="n">
        <v>1345</v>
      </c>
      <c r="D10" s="2295" t="n">
        <v>1275</v>
      </c>
      <c r="E10" s="2296" t="n">
        <v>1982</v>
      </c>
      <c r="F10" s="2297" t="n">
        <v>10900.554</v>
      </c>
      <c r="G10" s="2297" t="n">
        <v>10330.499</v>
      </c>
      <c r="H10" s="2297" t="n">
        <v>11056.12</v>
      </c>
      <c r="I10" s="2297" t="n">
        <v>7938.413</v>
      </c>
      <c r="J10" s="2297" t="n">
        <v>9044.236</v>
      </c>
      <c r="K10" s="2297" t="n">
        <v>10601.671</v>
      </c>
      <c r="L10" s="2297" t="n">
        <v>10245.768</v>
      </c>
      <c r="M10" s="2297" t="n">
        <v>10444.101</v>
      </c>
      <c r="N10" s="2297" t="n">
        <v>4360.793</v>
      </c>
      <c r="O10" s="2297"/>
      <c r="P10" s="2297"/>
      <c r="Q10" s="2297"/>
      <c r="R10" s="2297"/>
      <c r="S10" s="2297"/>
      <c r="T10" s="2298" t="n">
        <v>93.57</v>
      </c>
      <c r="U10" s="2298" t="n">
        <v>88.85</v>
      </c>
      <c r="V10" s="2298" t="n">
        <v>94.38</v>
      </c>
      <c r="W10" s="2299" t="n">
        <v>67.45</v>
      </c>
      <c r="X10" s="2299" t="n">
        <v>74.26</v>
      </c>
      <c r="Y10" s="2299" t="n">
        <v>91.53</v>
      </c>
      <c r="Z10" s="2299" t="n">
        <v>89.23</v>
      </c>
      <c r="AA10" s="2299" t="n">
        <v>90.96</v>
      </c>
      <c r="AB10" s="2299" t="n">
        <v>93.84</v>
      </c>
      <c r="AC10" s="2300"/>
      <c r="AD10" s="2300"/>
      <c r="AE10" s="2299"/>
      <c r="AF10" s="2300"/>
      <c r="AG10" s="2301"/>
    </row>
    <row r="11" s="2282" customFormat="true" ht="16.15" hidden="false" customHeight="true" outlineLevel="0" collapsed="false">
      <c r="A11" s="2302" t="s">
        <v>1019</v>
      </c>
      <c r="B11" s="2294" t="s">
        <v>1020</v>
      </c>
      <c r="C11" s="2295" t="n">
        <v>1344</v>
      </c>
      <c r="D11" s="2295" t="n">
        <v>1284</v>
      </c>
      <c r="E11" s="2296" t="n">
        <v>1984</v>
      </c>
      <c r="F11" s="2297" t="n">
        <v>11052.932</v>
      </c>
      <c r="G11" s="2297" t="n">
        <v>10164.555</v>
      </c>
      <c r="H11" s="2297" t="n">
        <v>10936.399</v>
      </c>
      <c r="I11" s="2297" t="n">
        <v>9953.737</v>
      </c>
      <c r="J11" s="2297" t="n">
        <v>10854.88</v>
      </c>
      <c r="K11" s="2297" t="n">
        <v>10366.208</v>
      </c>
      <c r="L11" s="2297" t="n">
        <v>10145.229</v>
      </c>
      <c r="M11" s="2297" t="n">
        <v>10013.908</v>
      </c>
      <c r="N11" s="2297" t="n">
        <v>10872.481</v>
      </c>
      <c r="O11" s="2297" t="n">
        <v>10015.303</v>
      </c>
      <c r="P11" s="2297" t="n">
        <v>9689.71</v>
      </c>
      <c r="Q11" s="2297"/>
      <c r="R11" s="2297"/>
      <c r="S11" s="2297"/>
      <c r="T11" s="2298" t="n">
        <v>94.09</v>
      </c>
      <c r="U11" s="2298" t="n">
        <v>85.1</v>
      </c>
      <c r="V11" s="2298" t="n">
        <v>92.03</v>
      </c>
      <c r="W11" s="2298" t="n">
        <v>83.23</v>
      </c>
      <c r="X11" s="2298" t="n">
        <v>91.25</v>
      </c>
      <c r="Y11" s="2298" t="n">
        <v>87.17</v>
      </c>
      <c r="Z11" s="2298" t="n">
        <v>85.9</v>
      </c>
      <c r="AA11" s="2298" t="n">
        <v>84.67</v>
      </c>
      <c r="AB11" s="2298" t="n">
        <v>93.52</v>
      </c>
      <c r="AC11" s="2303" t="n">
        <v>89.3</v>
      </c>
      <c r="AD11" s="2303" t="n">
        <v>92.22</v>
      </c>
      <c r="AE11" s="2298"/>
      <c r="AF11" s="2303"/>
      <c r="AG11" s="2304"/>
    </row>
    <row r="12" s="2274" customFormat="true" ht="16.15" hidden="false" customHeight="true" outlineLevel="0" collapsed="false">
      <c r="A12" s="2305" t="s">
        <v>1021</v>
      </c>
      <c r="B12" s="2306" t="s">
        <v>1022</v>
      </c>
      <c r="C12" s="2307" t="n">
        <v>1468</v>
      </c>
      <c r="D12" s="2307" t="n">
        <v>1402</v>
      </c>
      <c r="E12" s="2308" t="n">
        <v>1985</v>
      </c>
      <c r="F12" s="2309" t="n">
        <v>11776.69</v>
      </c>
      <c r="G12" s="2309" t="n">
        <v>11429.51</v>
      </c>
      <c r="H12" s="2309" t="n">
        <v>11582.804</v>
      </c>
      <c r="I12" s="2309" t="n">
        <v>11797.122</v>
      </c>
      <c r="J12" s="2309" t="n">
        <v>11313.99</v>
      </c>
      <c r="K12" s="2309" t="n">
        <v>10778.67</v>
      </c>
      <c r="L12" s="2309" t="n">
        <v>9224.84</v>
      </c>
      <c r="M12" s="2309" t="n">
        <v>10241.948</v>
      </c>
      <c r="N12" s="2309" t="n">
        <v>11303.875</v>
      </c>
      <c r="O12" s="2309" t="n">
        <v>10318.992</v>
      </c>
      <c r="P12" s="2309" t="n">
        <v>7853.827</v>
      </c>
      <c r="Q12" s="2309" t="n">
        <v>10993.639</v>
      </c>
      <c r="R12" s="2309" t="n">
        <v>10606.307</v>
      </c>
      <c r="S12" s="2309"/>
      <c r="T12" s="2310" t="n">
        <v>94.13</v>
      </c>
      <c r="U12" s="2310" t="n">
        <v>90.32</v>
      </c>
      <c r="V12" s="2310" t="n">
        <v>92.26</v>
      </c>
      <c r="W12" s="2310" t="n">
        <v>92.85</v>
      </c>
      <c r="X12" s="2310" t="n">
        <v>90.06</v>
      </c>
      <c r="Y12" s="2310" t="n">
        <v>85.51</v>
      </c>
      <c r="Z12" s="2310" t="n">
        <v>73.17</v>
      </c>
      <c r="AA12" s="2310" t="n">
        <v>82.03</v>
      </c>
      <c r="AB12" s="2310" t="n">
        <v>90.39</v>
      </c>
      <c r="AC12" s="2311" t="n">
        <v>82.19</v>
      </c>
      <c r="AD12" s="2311" t="n">
        <v>63.12</v>
      </c>
      <c r="AE12" s="2310" t="n">
        <v>90.47</v>
      </c>
      <c r="AF12" s="2310" t="n">
        <v>89.31</v>
      </c>
      <c r="AG12" s="2312"/>
    </row>
    <row r="13" s="2274" customFormat="true" ht="16.15" hidden="false" customHeight="true" outlineLevel="0" collapsed="false">
      <c r="A13" s="2313" t="s">
        <v>1023</v>
      </c>
      <c r="B13" s="2306" t="s">
        <v>1020</v>
      </c>
      <c r="C13" s="2307" t="n">
        <v>1344</v>
      </c>
      <c r="D13" s="2307" t="n">
        <v>1288</v>
      </c>
      <c r="E13" s="2308" t="n">
        <v>1985</v>
      </c>
      <c r="F13" s="2309" t="n">
        <v>10353.237</v>
      </c>
      <c r="G13" s="2309" t="n">
        <v>10416.883</v>
      </c>
      <c r="H13" s="2309" t="n">
        <v>10773.974</v>
      </c>
      <c r="I13" s="2309" t="n">
        <v>10935.801</v>
      </c>
      <c r="J13" s="2309" t="n">
        <v>9933.343</v>
      </c>
      <c r="K13" s="2309" t="n">
        <v>10613.396</v>
      </c>
      <c r="L13" s="2309" t="n">
        <v>10509.741</v>
      </c>
      <c r="M13" s="2309" t="n">
        <v>10538.69</v>
      </c>
      <c r="N13" s="2309" t="n">
        <v>10348.139</v>
      </c>
      <c r="O13" s="2309" t="n">
        <v>9396.741</v>
      </c>
      <c r="P13" s="2309" t="n">
        <v>9929.82</v>
      </c>
      <c r="Q13" s="2309" t="n">
        <v>10361.862</v>
      </c>
      <c r="R13" s="2309" t="n">
        <v>10381.798</v>
      </c>
      <c r="S13" s="2309" t="n">
        <v>9154.214</v>
      </c>
      <c r="T13" s="2310" t="n">
        <v>87.4</v>
      </c>
      <c r="U13" s="2310" t="n">
        <v>87.49</v>
      </c>
      <c r="V13" s="2310" t="n">
        <v>91.13</v>
      </c>
      <c r="W13" s="2310" t="n">
        <v>92.1</v>
      </c>
      <c r="X13" s="2310" t="n">
        <v>84.08</v>
      </c>
      <c r="Y13" s="2310" t="n">
        <v>91.07</v>
      </c>
      <c r="Z13" s="2310" t="n">
        <v>89.19</v>
      </c>
      <c r="AA13" s="2310" t="n">
        <v>89.69</v>
      </c>
      <c r="AB13" s="2310" t="n">
        <v>89.49</v>
      </c>
      <c r="AC13" s="2311" t="n">
        <v>85.46</v>
      </c>
      <c r="AD13" s="2311" t="n">
        <v>85.93</v>
      </c>
      <c r="AE13" s="2310" t="n">
        <v>89.85</v>
      </c>
      <c r="AF13" s="2310" t="n">
        <v>88.5</v>
      </c>
      <c r="AG13" s="2312" t="n">
        <v>76.99</v>
      </c>
    </row>
    <row r="14" s="2274" customFormat="true" ht="16.15" hidden="false" customHeight="true" outlineLevel="0" collapsed="false">
      <c r="A14" s="2313" t="s">
        <v>1024</v>
      </c>
      <c r="B14" s="2306" t="s">
        <v>1018</v>
      </c>
      <c r="C14" s="2307" t="n">
        <v>1430</v>
      </c>
      <c r="D14" s="2307" t="n">
        <v>1360</v>
      </c>
      <c r="E14" s="2308" t="n">
        <v>1985</v>
      </c>
      <c r="F14" s="2309" t="n">
        <v>11459.543</v>
      </c>
      <c r="G14" s="2309" t="n">
        <v>11169.844</v>
      </c>
      <c r="H14" s="2309" t="n">
        <v>11505.158</v>
      </c>
      <c r="I14" s="2309" t="n">
        <v>11416.876</v>
      </c>
      <c r="J14" s="2309" t="n">
        <v>10166.953</v>
      </c>
      <c r="K14" s="2309" t="n">
        <v>11692.258</v>
      </c>
      <c r="L14" s="2309" t="n">
        <v>11018.502</v>
      </c>
      <c r="M14" s="2309" t="n">
        <v>10034.568</v>
      </c>
      <c r="N14" s="2309" t="n">
        <v>10444.821</v>
      </c>
      <c r="O14" s="2309" t="n">
        <v>8903.639</v>
      </c>
      <c r="P14" s="2309" t="n">
        <v>9684.88</v>
      </c>
      <c r="Q14" s="2309" t="n">
        <v>10946.635</v>
      </c>
      <c r="R14" s="2309" t="n">
        <v>10700.632</v>
      </c>
      <c r="S14" s="2309" t="n">
        <v>10485.503</v>
      </c>
      <c r="T14" s="2310" t="n">
        <v>94.07</v>
      </c>
      <c r="U14" s="2310" t="n">
        <v>91.32</v>
      </c>
      <c r="V14" s="2310" t="n">
        <v>94.36</v>
      </c>
      <c r="W14" s="2310" t="n">
        <v>94.08</v>
      </c>
      <c r="X14" s="2310" t="n">
        <v>83.4</v>
      </c>
      <c r="Y14" s="2310" t="n">
        <v>95.1</v>
      </c>
      <c r="Z14" s="2310" t="n">
        <v>89.39</v>
      </c>
      <c r="AA14" s="2310" t="n">
        <v>83.62</v>
      </c>
      <c r="AB14" s="2310" t="n">
        <v>88.45</v>
      </c>
      <c r="AC14" s="2311" t="n">
        <v>73.08</v>
      </c>
      <c r="AD14" s="2311" t="n">
        <v>82.15</v>
      </c>
      <c r="AE14" s="2310" t="n">
        <v>91.61</v>
      </c>
      <c r="AF14" s="2310" t="n">
        <v>89.8</v>
      </c>
      <c r="AG14" s="2312" t="n">
        <v>82.95</v>
      </c>
    </row>
    <row r="15" s="2274" customFormat="true" ht="16.15" hidden="false" customHeight="true" outlineLevel="0" collapsed="false">
      <c r="A15" s="2313" t="s">
        <v>1025</v>
      </c>
      <c r="B15" s="2306" t="s">
        <v>1026</v>
      </c>
      <c r="C15" s="2307" t="n">
        <v>1480</v>
      </c>
      <c r="D15" s="2307" t="n">
        <v>1410</v>
      </c>
      <c r="E15" s="2308" t="n">
        <v>1986</v>
      </c>
      <c r="F15" s="2309" t="n">
        <v>12012.812</v>
      </c>
      <c r="G15" s="2309" t="n">
        <v>12042.4</v>
      </c>
      <c r="H15" s="2309" t="n">
        <v>12050.357</v>
      </c>
      <c r="I15" s="2309" t="n">
        <v>11945.182</v>
      </c>
      <c r="J15" s="2309" t="n">
        <v>10217.057</v>
      </c>
      <c r="K15" s="2309" t="n">
        <v>10768.134</v>
      </c>
      <c r="L15" s="2309" t="n">
        <v>11715.033</v>
      </c>
      <c r="M15" s="2309" t="n">
        <v>11536.711</v>
      </c>
      <c r="N15" s="2309" t="n">
        <v>11181.334</v>
      </c>
      <c r="O15" s="2309" t="n">
        <v>11503.003</v>
      </c>
      <c r="P15" s="2309" t="n">
        <v>5778.146</v>
      </c>
      <c r="Q15" s="2309" t="n">
        <v>10375.751</v>
      </c>
      <c r="R15" s="2309" t="n">
        <v>10153.213</v>
      </c>
      <c r="S15" s="2309" t="n">
        <v>10542.306</v>
      </c>
      <c r="T15" s="2310" t="n">
        <v>94.5</v>
      </c>
      <c r="U15" s="2310" t="n">
        <v>94.57</v>
      </c>
      <c r="V15" s="2310" t="n">
        <v>94.13</v>
      </c>
      <c r="W15" s="2310" t="n">
        <v>93.42</v>
      </c>
      <c r="X15" s="2310" t="n">
        <v>79.22</v>
      </c>
      <c r="Y15" s="2310" t="n">
        <v>83.66</v>
      </c>
      <c r="Z15" s="2310" t="n">
        <v>92.12</v>
      </c>
      <c r="AA15" s="2310" t="n">
        <v>92.69</v>
      </c>
      <c r="AB15" s="2310" t="n">
        <v>92.89</v>
      </c>
      <c r="AC15" s="2311" t="n">
        <v>93.08</v>
      </c>
      <c r="AD15" s="2311" t="n">
        <v>48.23</v>
      </c>
      <c r="AE15" s="2310" t="n">
        <v>84.72</v>
      </c>
      <c r="AF15" s="2310" t="n">
        <v>82.34</v>
      </c>
      <c r="AG15" s="2312" t="n">
        <v>80.86</v>
      </c>
    </row>
    <row r="16" s="2274" customFormat="true" ht="16.15" hidden="false" customHeight="true" outlineLevel="0" collapsed="false">
      <c r="A16" s="2314" t="s">
        <v>1027</v>
      </c>
      <c r="B16" s="2306" t="s">
        <v>1018</v>
      </c>
      <c r="C16" s="2307" t="n">
        <v>1485</v>
      </c>
      <c r="D16" s="2307" t="n">
        <v>1410</v>
      </c>
      <c r="E16" s="2308" t="n">
        <v>1988</v>
      </c>
      <c r="F16" s="2309" t="n">
        <v>12009.097</v>
      </c>
      <c r="G16" s="2309" t="n">
        <v>12093.046</v>
      </c>
      <c r="H16" s="2309" t="n">
        <v>12126.709</v>
      </c>
      <c r="I16" s="2309" t="n">
        <v>12006.506</v>
      </c>
      <c r="J16" s="2309" t="n">
        <v>12306.665</v>
      </c>
      <c r="K16" s="2309" t="n">
        <v>12082.399</v>
      </c>
      <c r="L16" s="2309" t="n">
        <v>12040.698</v>
      </c>
      <c r="M16" s="2309" t="n">
        <v>11421.579</v>
      </c>
      <c r="N16" s="2309" t="n">
        <v>11107.228</v>
      </c>
      <c r="O16" s="2309" t="n">
        <v>11990.925</v>
      </c>
      <c r="P16" s="2309" t="n">
        <v>11523.513</v>
      </c>
      <c r="Q16" s="2309" t="n">
        <v>12127.49</v>
      </c>
      <c r="R16" s="2309" t="n">
        <v>12036.656</v>
      </c>
      <c r="S16" s="2309" t="n">
        <v>11666.574</v>
      </c>
      <c r="T16" s="2310" t="n">
        <v>93.43</v>
      </c>
      <c r="U16" s="2310" t="n">
        <v>93.33</v>
      </c>
      <c r="V16" s="2310" t="n">
        <v>94.32</v>
      </c>
      <c r="W16" s="2310" t="n">
        <v>92.99</v>
      </c>
      <c r="X16" s="2310" t="n">
        <v>95.48</v>
      </c>
      <c r="Y16" s="2310" t="n">
        <v>94.31</v>
      </c>
      <c r="Z16" s="2310" t="n">
        <v>94.31</v>
      </c>
      <c r="AA16" s="2310" t="n">
        <v>90.46</v>
      </c>
      <c r="AB16" s="2310" t="n">
        <v>88.74</v>
      </c>
      <c r="AC16" s="2311" t="n">
        <v>95.68</v>
      </c>
      <c r="AD16" s="2311" t="n">
        <v>91.45</v>
      </c>
      <c r="AE16" s="2310" t="n">
        <v>95.24</v>
      </c>
      <c r="AF16" s="2310" t="n">
        <v>95.68</v>
      </c>
      <c r="AG16" s="2312" t="n">
        <v>89.06</v>
      </c>
    </row>
    <row r="17" s="2274" customFormat="true" ht="16.15" hidden="false" customHeight="true" outlineLevel="0" collapsed="false">
      <c r="A17" s="2314" t="s">
        <v>1028</v>
      </c>
      <c r="B17" s="2306" t="s">
        <v>1020</v>
      </c>
      <c r="C17" s="2307" t="n">
        <v>1400</v>
      </c>
      <c r="D17" s="2307" t="n">
        <v>1329</v>
      </c>
      <c r="E17" s="2308" t="n">
        <v>1988</v>
      </c>
      <c r="F17" s="2309" t="n">
        <v>11594.166</v>
      </c>
      <c r="G17" s="2309" t="n">
        <v>11490.541</v>
      </c>
      <c r="H17" s="2309" t="n">
        <v>11429.673</v>
      </c>
      <c r="I17" s="2309" t="n">
        <v>11560.347</v>
      </c>
      <c r="J17" s="2309" t="n">
        <v>11559.045</v>
      </c>
      <c r="K17" s="2309" t="n">
        <v>11430.762</v>
      </c>
      <c r="L17" s="2309" t="n">
        <v>11494.826</v>
      </c>
      <c r="M17" s="2309" t="n">
        <v>11537.772</v>
      </c>
      <c r="N17" s="2309" t="n">
        <v>10954.69</v>
      </c>
      <c r="O17" s="2309" t="n">
        <v>11113.993</v>
      </c>
      <c r="P17" s="2309" t="n">
        <v>11323.704</v>
      </c>
      <c r="Q17" s="2309" t="n">
        <v>11495.686</v>
      </c>
      <c r="R17" s="2309" t="n">
        <v>10781.232</v>
      </c>
      <c r="S17" s="2309" t="n">
        <v>11410.5</v>
      </c>
      <c r="T17" s="2310" t="n">
        <v>94.7</v>
      </c>
      <c r="U17" s="2310" t="n">
        <v>93.35</v>
      </c>
      <c r="V17" s="2310" t="n">
        <v>93.27</v>
      </c>
      <c r="W17" s="2310" t="n">
        <v>94.42</v>
      </c>
      <c r="X17" s="2310" t="n">
        <v>95.06</v>
      </c>
      <c r="Y17" s="2310" t="n">
        <v>94.5</v>
      </c>
      <c r="Z17" s="2310" t="n">
        <v>94.95</v>
      </c>
      <c r="AA17" s="2310" t="n">
        <v>95.14</v>
      </c>
      <c r="AB17" s="2310" t="n">
        <v>90.59</v>
      </c>
      <c r="AC17" s="2311" t="n">
        <v>94.13</v>
      </c>
      <c r="AD17" s="2311" t="n">
        <v>93.13</v>
      </c>
      <c r="AE17" s="2310" t="n">
        <v>94.67</v>
      </c>
      <c r="AF17" s="2310" t="n">
        <v>89.12</v>
      </c>
      <c r="AG17" s="2312" t="n">
        <v>92.41</v>
      </c>
    </row>
    <row r="18" s="2274" customFormat="true" ht="16.15" hidden="false" customHeight="true" outlineLevel="0" collapsed="false">
      <c r="A18" s="2314" t="s">
        <v>1029</v>
      </c>
      <c r="B18" s="2306" t="s">
        <v>1022</v>
      </c>
      <c r="C18" s="2307" t="n">
        <v>1400</v>
      </c>
      <c r="D18" s="2307" t="n">
        <v>1310</v>
      </c>
      <c r="E18" s="2308" t="n">
        <v>1989</v>
      </c>
      <c r="F18" s="2309" t="n">
        <v>11113.68</v>
      </c>
      <c r="G18" s="2309" t="n">
        <v>11431.72</v>
      </c>
      <c r="H18" s="2309" t="n">
        <v>11515.75</v>
      </c>
      <c r="I18" s="2309" t="n">
        <v>10874.05</v>
      </c>
      <c r="J18" s="2309" t="n">
        <v>11554.953</v>
      </c>
      <c r="K18" s="2309" t="n">
        <v>11126.7</v>
      </c>
      <c r="L18" s="2309" t="n">
        <v>10895.1</v>
      </c>
      <c r="M18" s="2309" t="n">
        <v>11350.5</v>
      </c>
      <c r="N18" s="2309" t="n">
        <v>11212.95</v>
      </c>
      <c r="O18" s="2309" t="n">
        <v>11391.77</v>
      </c>
      <c r="P18" s="2309" t="n">
        <v>10540.8</v>
      </c>
      <c r="Q18" s="2309" t="n">
        <v>9703.7</v>
      </c>
      <c r="R18" s="2309" t="n">
        <v>10411.41</v>
      </c>
      <c r="S18" s="2309" t="n">
        <v>11113.3</v>
      </c>
      <c r="T18" s="2310" t="n">
        <v>91.13</v>
      </c>
      <c r="U18" s="2310" t="n">
        <v>93.47</v>
      </c>
      <c r="V18" s="2310" t="n">
        <v>94.75</v>
      </c>
      <c r="W18" s="2310" t="n">
        <v>89.49</v>
      </c>
      <c r="X18" s="2310" t="n">
        <v>94.95</v>
      </c>
      <c r="Y18" s="2310" t="n">
        <v>91.81</v>
      </c>
      <c r="Z18" s="2310" t="n">
        <v>90.05</v>
      </c>
      <c r="AA18" s="2310" t="n">
        <v>92.88</v>
      </c>
      <c r="AB18" s="2310" t="n">
        <v>92.96</v>
      </c>
      <c r="AC18" s="2311" t="n">
        <v>94.26</v>
      </c>
      <c r="AD18" s="2311" t="n">
        <v>88.6</v>
      </c>
      <c r="AE18" s="2310" t="n">
        <v>81</v>
      </c>
      <c r="AF18" s="2310" t="n">
        <v>88</v>
      </c>
      <c r="AG18" s="2312" t="n">
        <v>90.52</v>
      </c>
    </row>
    <row r="19" s="2282" customFormat="true" ht="20.85" hidden="false" customHeight="true" outlineLevel="0" collapsed="false">
      <c r="A19" s="2315" t="s">
        <v>1030</v>
      </c>
      <c r="B19" s="2316"/>
      <c r="C19" s="2317" t="n">
        <v>12696</v>
      </c>
      <c r="D19" s="2317" t="n">
        <v>12068</v>
      </c>
      <c r="E19" s="2318"/>
      <c r="F19" s="2317" t="n">
        <v>102272.711</v>
      </c>
      <c r="G19" s="2317" t="n">
        <v>100568.998</v>
      </c>
      <c r="H19" s="2317" t="n">
        <v>102976.944</v>
      </c>
      <c r="I19" s="2317" t="n">
        <v>98428.034</v>
      </c>
      <c r="J19" s="2317" t="n">
        <v>96951.122</v>
      </c>
      <c r="K19" s="2317" t="n">
        <v>99460.198</v>
      </c>
      <c r="L19" s="2317" t="n">
        <v>97289.737</v>
      </c>
      <c r="M19" s="2317" t="n">
        <v>97119.777</v>
      </c>
      <c r="N19" s="2317" t="n">
        <v>91786.311</v>
      </c>
      <c r="O19" s="2317" t="n">
        <v>84634.366</v>
      </c>
      <c r="P19" s="2317" t="n">
        <v>76324.4</v>
      </c>
      <c r="Q19" s="2317" t="n">
        <v>76004.763</v>
      </c>
      <c r="R19" s="2317" t="n">
        <v>75071.248</v>
      </c>
      <c r="S19" s="2317" t="n">
        <v>64372.397</v>
      </c>
      <c r="T19" s="2319" t="n">
        <v>76.35</v>
      </c>
      <c r="U19" s="2320" t="n">
        <v>80.86</v>
      </c>
      <c r="V19" s="2319" t="n">
        <v>74.21</v>
      </c>
      <c r="W19" s="2319" t="n">
        <v>77.48</v>
      </c>
      <c r="X19" s="2319" t="n">
        <v>81.94</v>
      </c>
      <c r="Y19" s="2319" t="n">
        <v>90.48</v>
      </c>
      <c r="Z19" s="2319" t="n">
        <v>88.67</v>
      </c>
      <c r="AA19" s="2319" t="n">
        <v>89.11</v>
      </c>
      <c r="AB19" s="2319" t="n">
        <v>91.17</v>
      </c>
      <c r="AC19" s="2321" t="n">
        <v>88.4</v>
      </c>
      <c r="AD19" s="2321" t="n">
        <v>80.21</v>
      </c>
      <c r="AE19" s="2322" t="n">
        <v>89.6</v>
      </c>
      <c r="AF19" s="2322" t="n">
        <v>88.86</v>
      </c>
      <c r="AG19" s="2323"/>
    </row>
    <row r="20" s="2282" customFormat="true" ht="16.35" hidden="false" customHeight="true" outlineLevel="0" collapsed="false">
      <c r="A20" s="2324" t="s">
        <v>1031</v>
      </c>
      <c r="B20" s="2325"/>
      <c r="C20" s="2325"/>
      <c r="D20" s="2325"/>
      <c r="E20" s="1460"/>
      <c r="F20" s="2325"/>
      <c r="G20" s="2325"/>
      <c r="H20" s="2326"/>
      <c r="I20" s="2326"/>
      <c r="J20" s="2326"/>
      <c r="K20" s="2326"/>
      <c r="L20" s="2327"/>
      <c r="M20" s="2327"/>
      <c r="N20" s="2327"/>
      <c r="O20" s="2327"/>
      <c r="P20" s="2327"/>
      <c r="AB20" s="2326"/>
      <c r="AC20" s="2326"/>
    </row>
    <row r="21" s="2282" customFormat="true" ht="16.35" hidden="false" customHeight="true" outlineLevel="0" collapsed="false">
      <c r="A21" s="2324" t="s">
        <v>1032</v>
      </c>
      <c r="B21" s="2325"/>
      <c r="C21" s="2325"/>
      <c r="D21" s="2325"/>
      <c r="E21" s="1460"/>
      <c r="F21" s="2325"/>
      <c r="G21" s="2325"/>
      <c r="H21" s="2326"/>
      <c r="I21" s="2326"/>
      <c r="J21" s="2326"/>
      <c r="K21" s="2326"/>
      <c r="L21" s="2326"/>
      <c r="M21" s="2326"/>
      <c r="N21" s="2326"/>
      <c r="O21" s="2326"/>
      <c r="P21" s="2326"/>
    </row>
    <row r="22" s="2247" customFormat="true" ht="18" hidden="false" customHeight="true" outlineLevel="0" collapsed="false">
      <c r="A22" s="2285" t="s">
        <v>1007</v>
      </c>
      <c r="B22" s="2285" t="s">
        <v>1008</v>
      </c>
      <c r="C22" s="2285" t="s">
        <v>1009</v>
      </c>
      <c r="D22" s="2285" t="s">
        <v>1009</v>
      </c>
      <c r="E22" s="2285" t="s">
        <v>1010</v>
      </c>
      <c r="F22" s="2328" t="s">
        <v>1011</v>
      </c>
      <c r="G22" s="2328"/>
      <c r="H22" s="2328"/>
      <c r="I22" s="2328"/>
      <c r="J22" s="2328"/>
      <c r="P22" s="2328" t="s">
        <v>1012</v>
      </c>
      <c r="Q22" s="2328"/>
      <c r="R22" s="2328"/>
      <c r="S22" s="2328"/>
      <c r="T22" s="2328"/>
    </row>
    <row r="23" s="2247" customFormat="true" ht="13.15" hidden="false" customHeight="true" outlineLevel="0" collapsed="false">
      <c r="A23" s="2290"/>
      <c r="B23" s="2291"/>
      <c r="C23" s="2291" t="s">
        <v>1014</v>
      </c>
      <c r="D23" s="2291" t="s">
        <v>1015</v>
      </c>
      <c r="E23" s="2291" t="s">
        <v>1016</v>
      </c>
      <c r="F23" s="2291" t="n">
        <v>2007</v>
      </c>
      <c r="G23" s="2291" t="n">
        <v>2008</v>
      </c>
      <c r="H23" s="2291" t="n">
        <v>2009</v>
      </c>
      <c r="I23" s="2291" t="n">
        <v>2010</v>
      </c>
      <c r="J23" s="2291" t="n">
        <v>2011</v>
      </c>
      <c r="P23" s="2291" t="n">
        <v>2007</v>
      </c>
      <c r="Q23" s="2291" t="n">
        <v>2008</v>
      </c>
      <c r="R23" s="2291" t="n">
        <v>2009</v>
      </c>
      <c r="S23" s="2291" t="n">
        <v>2010</v>
      </c>
      <c r="T23" s="2291" t="n">
        <v>2011</v>
      </c>
    </row>
    <row r="24" s="2282" customFormat="true" ht="16.15" hidden="false" customHeight="true" outlineLevel="0" collapsed="false">
      <c r="A24" s="2329" t="s">
        <v>1033</v>
      </c>
      <c r="B24" s="2294" t="s">
        <v>1034</v>
      </c>
      <c r="C24" s="2330" t="n">
        <v>806</v>
      </c>
      <c r="D24" s="2330" t="n">
        <v>771</v>
      </c>
      <c r="E24" s="2296" t="n">
        <v>1977</v>
      </c>
      <c r="F24" s="2297" t="n">
        <v>2601.109</v>
      </c>
      <c r="G24" s="2297" t="n">
        <v>0</v>
      </c>
      <c r="H24" s="2297" t="n">
        <v>0</v>
      </c>
      <c r="I24" s="2297" t="n">
        <v>0</v>
      </c>
      <c r="J24" s="2331" t="n">
        <v>0</v>
      </c>
      <c r="P24" s="2332" t="n">
        <v>37.36</v>
      </c>
      <c r="Q24" s="2298" t="n">
        <v>0</v>
      </c>
      <c r="R24" s="2298" t="n">
        <v>0</v>
      </c>
      <c r="S24" s="2299" t="n">
        <v>0</v>
      </c>
      <c r="T24" s="2301" t="n">
        <v>0</v>
      </c>
    </row>
    <row r="25" s="2282" customFormat="true" ht="16.15" hidden="false" customHeight="true" outlineLevel="0" collapsed="false">
      <c r="A25" s="2333" t="s">
        <v>1035</v>
      </c>
      <c r="B25" s="2294" t="s">
        <v>1018</v>
      </c>
      <c r="C25" s="2295" t="n">
        <v>1410</v>
      </c>
      <c r="D25" s="2295" t="n">
        <v>1345</v>
      </c>
      <c r="E25" s="2296" t="n">
        <v>1979</v>
      </c>
      <c r="F25" s="2297" t="n">
        <v>9530.269</v>
      </c>
      <c r="G25" s="2297" t="n">
        <v>9776.485</v>
      </c>
      <c r="H25" s="2297" t="n">
        <v>10542.429</v>
      </c>
      <c r="I25" s="2297" t="n">
        <v>11238.64</v>
      </c>
      <c r="J25" s="2331" t="n">
        <v>2489.479</v>
      </c>
      <c r="P25" s="2332" t="n">
        <v>79.25</v>
      </c>
      <c r="Q25" s="2298" t="n">
        <v>82.83</v>
      </c>
      <c r="R25" s="2298" t="n">
        <v>89.51</v>
      </c>
      <c r="S25" s="2298" t="n">
        <v>92.9</v>
      </c>
      <c r="T25" s="2304" t="n">
        <v>99.32</v>
      </c>
    </row>
    <row r="26" s="2282" customFormat="true" ht="16.15" hidden="false" customHeight="true" outlineLevel="0" collapsed="false">
      <c r="A26" s="2333" t="s">
        <v>1036</v>
      </c>
      <c r="B26" s="2294" t="s">
        <v>1037</v>
      </c>
      <c r="C26" s="2295" t="n">
        <v>1402</v>
      </c>
      <c r="D26" s="2295" t="n">
        <v>1346</v>
      </c>
      <c r="E26" s="2296" t="n">
        <v>1984</v>
      </c>
      <c r="F26" s="2297" t="n">
        <v>5689.382</v>
      </c>
      <c r="G26" s="2297" t="n">
        <v>0</v>
      </c>
      <c r="H26" s="2297" t="n">
        <v>349.362</v>
      </c>
      <c r="I26" s="2297" t="n">
        <v>0</v>
      </c>
      <c r="J26" s="2331" t="n">
        <v>0</v>
      </c>
      <c r="P26" s="2332" t="n">
        <v>47.01</v>
      </c>
      <c r="Q26" s="2298" t="n">
        <v>0</v>
      </c>
      <c r="R26" s="2298" t="n">
        <v>2.89</v>
      </c>
      <c r="S26" s="2298" t="n">
        <v>0</v>
      </c>
      <c r="T26" s="2304" t="n">
        <v>0</v>
      </c>
    </row>
    <row r="27" s="2282" customFormat="true" ht="16.15" hidden="false" customHeight="true" outlineLevel="0" collapsed="false">
      <c r="A27" s="2333" t="s">
        <v>1038</v>
      </c>
      <c r="B27" s="2294" t="s">
        <v>1039</v>
      </c>
      <c r="C27" s="2295" t="n">
        <v>1225</v>
      </c>
      <c r="D27" s="2295" t="n">
        <v>1167</v>
      </c>
      <c r="E27" s="2296" t="n">
        <v>1975</v>
      </c>
      <c r="F27" s="2334" t="n">
        <v>0</v>
      </c>
      <c r="G27" s="2334" t="n">
        <v>8990.829</v>
      </c>
      <c r="H27" s="2334" t="n">
        <v>1098.261</v>
      </c>
      <c r="I27" s="2334" t="n">
        <v>5042.097</v>
      </c>
      <c r="J27" s="2335" t="n">
        <v>2234.763</v>
      </c>
      <c r="P27" s="2336" t="n">
        <v>0</v>
      </c>
      <c r="Q27" s="2337" t="n">
        <v>88.44</v>
      </c>
      <c r="R27" s="2337" t="n">
        <v>15.84</v>
      </c>
      <c r="S27" s="2298" t="n">
        <v>64.33</v>
      </c>
      <c r="T27" s="2304" t="n">
        <v>99.68</v>
      </c>
    </row>
    <row r="28" s="2282" customFormat="true" ht="16.15" hidden="false" customHeight="true" outlineLevel="0" collapsed="false">
      <c r="A28" s="2333" t="s">
        <v>1040</v>
      </c>
      <c r="B28" s="2294" t="s">
        <v>1039</v>
      </c>
      <c r="C28" s="2295" t="n">
        <v>1300</v>
      </c>
      <c r="D28" s="2295" t="n">
        <v>1240</v>
      </c>
      <c r="E28" s="2296" t="n">
        <v>1977</v>
      </c>
      <c r="F28" s="2297" t="n">
        <v>935.064</v>
      </c>
      <c r="G28" s="2297" t="n">
        <v>10975.041</v>
      </c>
      <c r="H28" s="2297" t="n">
        <v>1614.042</v>
      </c>
      <c r="I28" s="2297" t="n">
        <v>10306.26</v>
      </c>
      <c r="J28" s="2331" t="n">
        <v>1732.851</v>
      </c>
      <c r="P28" s="2332" t="n">
        <v>8.19</v>
      </c>
      <c r="Q28" s="2298" t="n">
        <v>99.67</v>
      </c>
      <c r="R28" s="2298" t="n">
        <v>16.77</v>
      </c>
      <c r="S28" s="2298" t="n">
        <v>91.88</v>
      </c>
      <c r="T28" s="2304" t="n">
        <v>60.27</v>
      </c>
    </row>
    <row r="29" s="2282" customFormat="true" ht="16.15" hidden="false" customHeight="true" outlineLevel="0" collapsed="false">
      <c r="A29" s="2333" t="s">
        <v>1041</v>
      </c>
      <c r="B29" s="2294" t="s">
        <v>1022</v>
      </c>
      <c r="C29" s="2330" t="n">
        <v>926</v>
      </c>
      <c r="D29" s="2330" t="n">
        <v>890</v>
      </c>
      <c r="E29" s="2296" t="n">
        <v>1980</v>
      </c>
      <c r="F29" s="2297" t="n">
        <v>7276.7</v>
      </c>
      <c r="G29" s="2297" t="n">
        <v>6423.289</v>
      </c>
      <c r="H29" s="2297" t="n">
        <v>6448.081</v>
      </c>
      <c r="I29" s="2297" t="n">
        <v>6790.514</v>
      </c>
      <c r="J29" s="2331" t="n">
        <v>1480.591</v>
      </c>
      <c r="P29" s="2332" t="n">
        <v>92</v>
      </c>
      <c r="Q29" s="2298" t="n">
        <v>82.51</v>
      </c>
      <c r="R29" s="2298" t="n">
        <v>87.18</v>
      </c>
      <c r="S29" s="2298" t="n">
        <v>85.93</v>
      </c>
      <c r="T29" s="2304" t="n">
        <v>96.86</v>
      </c>
    </row>
    <row r="30" s="2282" customFormat="true" ht="16.15" hidden="false" customHeight="true" outlineLevel="0" collapsed="false">
      <c r="A30" s="2333" t="s">
        <v>1042</v>
      </c>
      <c r="B30" s="2294" t="s">
        <v>1022</v>
      </c>
      <c r="C30" s="2330" t="n">
        <v>840</v>
      </c>
      <c r="D30" s="2330" t="n">
        <v>785</v>
      </c>
      <c r="E30" s="2296" t="n">
        <v>1976</v>
      </c>
      <c r="F30" s="2297" t="n">
        <v>5186.857</v>
      </c>
      <c r="G30" s="2297" t="n">
        <v>4187.792</v>
      </c>
      <c r="H30" s="2297" t="n">
        <v>4825.484</v>
      </c>
      <c r="I30" s="2297" t="n">
        <v>2207.634</v>
      </c>
      <c r="J30" s="2331" t="n">
        <v>1462.066</v>
      </c>
      <c r="P30" s="2332" t="n">
        <v>92.45</v>
      </c>
      <c r="Q30" s="2298" t="n">
        <v>78.07</v>
      </c>
      <c r="R30" s="2298" t="n">
        <v>94.62</v>
      </c>
      <c r="S30" s="2298" t="n">
        <v>62.24</v>
      </c>
      <c r="T30" s="2304" t="n">
        <v>98.83</v>
      </c>
    </row>
    <row r="31" s="2282" customFormat="true" ht="16.15" hidden="false" customHeight="true" outlineLevel="0" collapsed="false">
      <c r="A31" s="2333" t="s">
        <v>1043</v>
      </c>
      <c r="B31" s="2294" t="s">
        <v>1018</v>
      </c>
      <c r="C31" s="2330" t="n">
        <v>912</v>
      </c>
      <c r="D31" s="2330" t="n">
        <v>878</v>
      </c>
      <c r="E31" s="2296" t="n">
        <v>1979</v>
      </c>
      <c r="F31" s="2297" t="n">
        <v>7040.943</v>
      </c>
      <c r="G31" s="2297" t="n">
        <v>7884.456</v>
      </c>
      <c r="H31" s="2297" t="n">
        <v>7077.433</v>
      </c>
      <c r="I31" s="2297" t="n">
        <v>6543.273</v>
      </c>
      <c r="J31" s="2331" t="n">
        <v>1620.355</v>
      </c>
      <c r="P31" s="2332" t="n">
        <v>90.52</v>
      </c>
      <c r="Q31" s="2298" t="n">
        <v>98.67</v>
      </c>
      <c r="R31" s="2298" t="n">
        <v>89.02</v>
      </c>
      <c r="S31" s="2298" t="n">
        <v>83.06</v>
      </c>
      <c r="T31" s="2304" t="n">
        <v>99.95</v>
      </c>
    </row>
    <row r="32" s="2282" customFormat="true" ht="20.85" hidden="false" customHeight="true" outlineLevel="0" collapsed="false">
      <c r="A32" s="2338" t="s">
        <v>1030</v>
      </c>
      <c r="B32" s="2339"/>
      <c r="C32" s="2317" t="n">
        <v>8821</v>
      </c>
      <c r="D32" s="2317" t="n">
        <v>8422</v>
      </c>
      <c r="E32" s="2318"/>
      <c r="F32" s="2317" t="n">
        <v>38260.324</v>
      </c>
      <c r="G32" s="2317" t="n">
        <v>48237.892</v>
      </c>
      <c r="H32" s="2317" t="n">
        <v>31955.092</v>
      </c>
      <c r="I32" s="2317" t="n">
        <v>42128.418</v>
      </c>
      <c r="J32" s="2340" t="n">
        <v>11020.105</v>
      </c>
      <c r="P32" s="2341"/>
      <c r="Q32" s="2320"/>
      <c r="R32" s="2319"/>
      <c r="S32" s="2319"/>
      <c r="T32" s="2342"/>
    </row>
    <row r="33" s="2282" customFormat="true" ht="20.85" hidden="false" customHeight="true" outlineLevel="0" collapsed="false">
      <c r="A33" s="2343" t="s">
        <v>1044</v>
      </c>
      <c r="B33" s="2344"/>
      <c r="C33" s="2345" t="n">
        <v>21517</v>
      </c>
      <c r="D33" s="2345" t="n">
        <v>20490</v>
      </c>
      <c r="E33" s="2346"/>
      <c r="F33" s="2345" t="n">
        <v>140533.035</v>
      </c>
      <c r="G33" s="2345" t="n">
        <v>148806.89</v>
      </c>
      <c r="H33" s="2345" t="n">
        <v>134932.036</v>
      </c>
      <c r="I33" s="2345" t="n">
        <v>140556.452</v>
      </c>
      <c r="J33" s="2347" t="n">
        <v>108309.842</v>
      </c>
      <c r="P33" s="2348" t="n">
        <v>76.35</v>
      </c>
      <c r="Q33" s="2349" t="n">
        <v>80.86</v>
      </c>
      <c r="R33" s="2350" t="n">
        <v>74.21</v>
      </c>
      <c r="S33" s="2351" t="n">
        <v>77.48</v>
      </c>
      <c r="T33" s="2352"/>
    </row>
    <row r="34" s="2282" customFormat="true" ht="16.35" hidden="false" customHeight="true" outlineLevel="0" collapsed="false">
      <c r="A34" s="2325"/>
      <c r="B34" s="2325"/>
      <c r="C34" s="2325"/>
      <c r="D34" s="2325"/>
      <c r="E34" s="1460"/>
      <c r="F34" s="2325"/>
      <c r="G34" s="2325"/>
    </row>
    <row r="35" s="2282" customFormat="true" ht="20.85" hidden="false" customHeight="true" outlineLevel="0" collapsed="false">
      <c r="A35" s="2353" t="s">
        <v>1045</v>
      </c>
      <c r="B35" s="2354"/>
      <c r="C35" s="2354"/>
      <c r="D35" s="2354"/>
      <c r="E35" s="2355"/>
      <c r="F35" s="2355"/>
      <c r="G35" s="2326"/>
    </row>
    <row r="36" s="2247" customFormat="true" ht="18" hidden="false" customHeight="true" outlineLevel="0" collapsed="false">
      <c r="A36" s="2287" t="s">
        <v>1007</v>
      </c>
      <c r="B36" s="2328" t="s">
        <v>1008</v>
      </c>
      <c r="C36" s="2285" t="s">
        <v>1046</v>
      </c>
      <c r="D36" s="2285" t="s">
        <v>1047</v>
      </c>
      <c r="E36" s="2285" t="s">
        <v>1048</v>
      </c>
      <c r="F36" s="2356"/>
      <c r="I36" s="2357"/>
    </row>
    <row r="37" s="2247" customFormat="true" ht="13.15" hidden="false" customHeight="true" outlineLevel="0" collapsed="false">
      <c r="A37" s="2358"/>
      <c r="B37" s="2291"/>
      <c r="C37" s="2291" t="s">
        <v>1049</v>
      </c>
      <c r="D37" s="2291" t="s">
        <v>1050</v>
      </c>
      <c r="E37" s="2291"/>
      <c r="F37" s="2356"/>
      <c r="I37" s="2359"/>
      <c r="J37" s="2360"/>
      <c r="K37" s="2360"/>
      <c r="L37" s="2360"/>
    </row>
    <row r="38" s="2282" customFormat="true" ht="16.15" hidden="false" customHeight="true" outlineLevel="0" collapsed="false">
      <c r="A38" s="2361" t="s">
        <v>1051</v>
      </c>
      <c r="B38" s="2362" t="s">
        <v>1052</v>
      </c>
      <c r="C38" s="2363" t="n">
        <v>25</v>
      </c>
      <c r="D38" s="2364" t="s">
        <v>1053</v>
      </c>
      <c r="E38" s="2364" t="s">
        <v>1054</v>
      </c>
      <c r="F38" s="2326"/>
      <c r="I38" s="2365"/>
      <c r="J38" s="2360"/>
      <c r="K38" s="2360"/>
      <c r="L38" s="2360"/>
    </row>
    <row r="39" customFormat="false" ht="15.75" hidden="false" customHeight="true" outlineLevel="0" collapsed="false">
      <c r="A39" s="2366" t="s">
        <v>1055</v>
      </c>
      <c r="B39" s="2367" t="s">
        <v>1056</v>
      </c>
      <c r="C39" s="2368" t="n">
        <v>106</v>
      </c>
      <c r="D39" s="2369" t="s">
        <v>1057</v>
      </c>
      <c r="E39" s="2364" t="s">
        <v>1054</v>
      </c>
      <c r="I39" s="2370"/>
      <c r="J39" s="2371"/>
      <c r="K39" s="2370"/>
      <c r="L39" s="2370"/>
    </row>
    <row r="40" customFormat="false" ht="16.15" hidden="false" customHeight="true" outlineLevel="0" collapsed="false">
      <c r="A40" s="2366" t="s">
        <v>1058</v>
      </c>
      <c r="B40" s="2367" t="s">
        <v>1059</v>
      </c>
      <c r="C40" s="2368" t="n">
        <v>268</v>
      </c>
      <c r="D40" s="2369" t="s">
        <v>1060</v>
      </c>
      <c r="E40" s="2369" t="s">
        <v>1061</v>
      </c>
      <c r="I40" s="2370"/>
      <c r="J40" s="2371"/>
      <c r="K40" s="2370"/>
      <c r="L40" s="2370"/>
    </row>
    <row r="41" customFormat="false" ht="16.15" hidden="false" customHeight="true" outlineLevel="0" collapsed="false">
      <c r="A41" s="2366" t="s">
        <v>1062</v>
      </c>
      <c r="B41" s="2367" t="s">
        <v>1063</v>
      </c>
      <c r="C41" s="2368" t="n">
        <v>250</v>
      </c>
      <c r="D41" s="2369" t="s">
        <v>1064</v>
      </c>
      <c r="E41" s="2369" t="s">
        <v>1061</v>
      </c>
      <c r="I41" s="2372"/>
      <c r="J41" s="2370"/>
      <c r="K41" s="2370"/>
      <c r="L41" s="2370"/>
    </row>
    <row r="42" customFormat="false" ht="16.15" hidden="false" customHeight="true" outlineLevel="0" collapsed="false">
      <c r="A42" s="2366" t="s">
        <v>1065</v>
      </c>
      <c r="B42" s="2367" t="s">
        <v>1066</v>
      </c>
      <c r="C42" s="2368" t="n">
        <v>57</v>
      </c>
      <c r="D42" s="2369" t="s">
        <v>1067</v>
      </c>
      <c r="E42" s="2369" t="s">
        <v>1061</v>
      </c>
      <c r="I42" s="2372"/>
      <c r="J42" s="2370"/>
      <c r="K42" s="2370"/>
      <c r="L42" s="2370"/>
    </row>
    <row r="43" customFormat="false" ht="16.15" hidden="false" customHeight="true" outlineLevel="0" collapsed="false">
      <c r="A43" s="2366" t="s">
        <v>1068</v>
      </c>
      <c r="B43" s="2367" t="s">
        <v>1063</v>
      </c>
      <c r="C43" s="2368" t="n">
        <v>16</v>
      </c>
      <c r="D43" s="2369" t="s">
        <v>1069</v>
      </c>
      <c r="E43" s="2369" t="s">
        <v>1054</v>
      </c>
      <c r="I43" s="2372"/>
      <c r="J43" s="2370"/>
      <c r="K43" s="2370"/>
      <c r="L43" s="2370"/>
    </row>
    <row r="44" s="2360" customFormat="true" ht="16.15" hidden="false" customHeight="true" outlineLevel="0" collapsed="false">
      <c r="A44" s="2373" t="s">
        <v>1070</v>
      </c>
      <c r="B44" s="2374" t="s">
        <v>1052</v>
      </c>
      <c r="C44" s="2375" t="n">
        <v>1302</v>
      </c>
      <c r="D44" s="2376" t="s">
        <v>1071</v>
      </c>
      <c r="E44" s="2369" t="s">
        <v>1061</v>
      </c>
      <c r="I44" s="2372"/>
      <c r="J44" s="2370"/>
      <c r="K44" s="2370"/>
      <c r="L44" s="2370"/>
    </row>
    <row r="45" customFormat="false" ht="16.15" hidden="false" customHeight="true" outlineLevel="0" collapsed="false">
      <c r="A45" s="2366" t="s">
        <v>1072</v>
      </c>
      <c r="B45" s="2367" t="s">
        <v>1073</v>
      </c>
      <c r="C45" s="2368" t="n">
        <v>15</v>
      </c>
      <c r="D45" s="2369" t="s">
        <v>1074</v>
      </c>
      <c r="E45" s="2369" t="s">
        <v>1061</v>
      </c>
      <c r="I45" s="2372"/>
      <c r="J45" s="2370"/>
      <c r="K45" s="2370"/>
      <c r="L45" s="2370"/>
    </row>
    <row r="46" customFormat="false" ht="16.15" hidden="false" customHeight="true" outlineLevel="0" collapsed="false">
      <c r="A46" s="2366" t="s">
        <v>1075</v>
      </c>
      <c r="B46" s="2367" t="s">
        <v>1076</v>
      </c>
      <c r="C46" s="2368" t="n">
        <v>308</v>
      </c>
      <c r="D46" s="2369" t="s">
        <v>1071</v>
      </c>
      <c r="E46" s="2369" t="s">
        <v>1077</v>
      </c>
      <c r="I46" s="2372"/>
      <c r="J46" s="2370"/>
      <c r="K46" s="2370"/>
      <c r="L46" s="2370"/>
    </row>
    <row r="47" customFormat="false" ht="16.15" hidden="false" customHeight="true" outlineLevel="0" collapsed="false">
      <c r="A47" s="2366" t="s">
        <v>1078</v>
      </c>
      <c r="B47" s="2367" t="s">
        <v>1079</v>
      </c>
      <c r="C47" s="2368" t="n">
        <v>70</v>
      </c>
      <c r="D47" s="2369" t="s">
        <v>1080</v>
      </c>
      <c r="E47" s="2369" t="s">
        <v>1061</v>
      </c>
      <c r="G47" s="2377"/>
      <c r="I47" s="2372"/>
      <c r="J47" s="2370"/>
      <c r="K47" s="2370"/>
      <c r="L47" s="2370"/>
    </row>
    <row r="48" customFormat="false" ht="16.15" hidden="false" customHeight="true" outlineLevel="0" collapsed="false">
      <c r="A48" s="2366" t="s">
        <v>1081</v>
      </c>
      <c r="B48" s="2367" t="s">
        <v>1079</v>
      </c>
      <c r="C48" s="2368" t="n">
        <v>2200</v>
      </c>
      <c r="D48" s="2369" t="s">
        <v>1082</v>
      </c>
      <c r="E48" s="2369" t="s">
        <v>1061</v>
      </c>
      <c r="G48" s="2377"/>
      <c r="I48" s="2372"/>
      <c r="J48" s="2370"/>
      <c r="K48" s="2370"/>
      <c r="L48" s="2370"/>
    </row>
    <row r="49" customFormat="false" ht="16.15" hidden="false" customHeight="true" outlineLevel="0" collapsed="false">
      <c r="A49" s="1383" t="s">
        <v>1083</v>
      </c>
      <c r="B49" s="2367" t="s">
        <v>1084</v>
      </c>
      <c r="C49" s="2368" t="n">
        <v>21</v>
      </c>
      <c r="D49" s="2369" t="s">
        <v>1085</v>
      </c>
      <c r="E49" s="2369" t="s">
        <v>1061</v>
      </c>
      <c r="G49" s="2360"/>
      <c r="I49" s="2372"/>
      <c r="J49" s="2378"/>
      <c r="K49" s="2370"/>
      <c r="L49" s="2370"/>
    </row>
    <row r="50" customFormat="false" ht="16.15" hidden="false" customHeight="true" outlineLevel="0" collapsed="false">
      <c r="A50" s="1383" t="s">
        <v>1086</v>
      </c>
      <c r="B50" s="2367" t="s">
        <v>1087</v>
      </c>
      <c r="C50" s="2368" t="n">
        <v>670</v>
      </c>
      <c r="D50" s="2369" t="s">
        <v>1088</v>
      </c>
      <c r="E50" s="2369" t="s">
        <v>1061</v>
      </c>
      <c r="G50" s="2360"/>
      <c r="I50" s="2372"/>
      <c r="J50" s="2370"/>
      <c r="K50" s="2370"/>
      <c r="L50" s="2370"/>
    </row>
    <row r="51" customFormat="false" ht="16.15" hidden="false" customHeight="true" outlineLevel="0" collapsed="false">
      <c r="A51" s="2379" t="s">
        <v>1089</v>
      </c>
      <c r="B51" s="2294" t="s">
        <v>1090</v>
      </c>
      <c r="C51" s="2380" t="n">
        <v>672</v>
      </c>
      <c r="D51" s="2369" t="s">
        <v>1091</v>
      </c>
      <c r="E51" s="2369" t="s">
        <v>1061</v>
      </c>
      <c r="I51" s="2372"/>
      <c r="J51" s="2370"/>
      <c r="K51" s="2370"/>
      <c r="L51" s="2370"/>
    </row>
    <row r="52" s="2282" customFormat="true" ht="16.15" hidden="false" customHeight="true" outlineLevel="0" collapsed="false">
      <c r="A52" s="2379" t="s">
        <v>1092</v>
      </c>
      <c r="B52" s="2294" t="s">
        <v>1093</v>
      </c>
      <c r="C52" s="2380" t="n">
        <v>357</v>
      </c>
      <c r="D52" s="2369" t="s">
        <v>1094</v>
      </c>
      <c r="E52" s="2369" t="s">
        <v>1061</v>
      </c>
      <c r="F52" s="2326"/>
      <c r="I52" s="2372"/>
      <c r="J52" s="2370"/>
      <c r="K52" s="2370"/>
      <c r="L52" s="2370"/>
    </row>
    <row r="53" customFormat="false" ht="17.45" hidden="false" customHeight="true" outlineLevel="0" collapsed="false">
      <c r="A53" s="2381" t="s">
        <v>1095</v>
      </c>
      <c r="B53" s="2382" t="s">
        <v>1018</v>
      </c>
      <c r="C53" s="2383" t="n">
        <v>912</v>
      </c>
      <c r="D53" s="2364" t="s">
        <v>1096</v>
      </c>
      <c r="E53" s="2364" t="s">
        <v>1061</v>
      </c>
      <c r="F53" s="2384"/>
      <c r="G53" s="2385"/>
      <c r="H53" s="2386"/>
      <c r="I53" s="2372"/>
      <c r="J53" s="2370"/>
      <c r="K53" s="2370"/>
      <c r="L53" s="2370"/>
    </row>
    <row r="54" customFormat="false" ht="14.65" hidden="false" customHeight="true" outlineLevel="0" collapsed="false">
      <c r="A54" s="2387" t="s">
        <v>1097</v>
      </c>
      <c r="B54" s="2388" t="s">
        <v>1022</v>
      </c>
      <c r="C54" s="2389" t="n">
        <v>840</v>
      </c>
      <c r="D54" s="2390" t="s">
        <v>1098</v>
      </c>
      <c r="E54" s="2390" t="s">
        <v>1061</v>
      </c>
      <c r="F54" s="2384"/>
      <c r="G54" s="2385"/>
      <c r="H54" s="2386"/>
      <c r="I54" s="2372"/>
      <c r="J54" s="2370"/>
      <c r="K54" s="2370"/>
      <c r="L54" s="2370"/>
    </row>
    <row r="55" customFormat="false" ht="14.65" hidden="false" customHeight="true" outlineLevel="0" collapsed="false">
      <c r="A55" s="2391"/>
      <c r="B55" s="2392"/>
      <c r="C55" s="2393"/>
      <c r="D55" s="168"/>
      <c r="E55" s="168"/>
      <c r="F55" s="2384"/>
      <c r="G55" s="2385"/>
      <c r="H55" s="2386"/>
      <c r="I55" s="2372"/>
      <c r="J55" s="2370"/>
      <c r="K55" s="2370"/>
      <c r="L55" s="2370"/>
    </row>
    <row r="56" s="2396" customFormat="true" ht="14.65" hidden="false" customHeight="true" outlineLevel="0" collapsed="false">
      <c r="A56" s="2394"/>
      <c r="B56" s="2384"/>
      <c r="C56" s="2384"/>
      <c r="D56" s="2384"/>
      <c r="E56" s="2395" t="s">
        <v>1099</v>
      </c>
      <c r="F56" s="2384"/>
      <c r="G56" s="2385"/>
      <c r="H56" s="2386"/>
      <c r="I56" s="2372"/>
      <c r="J56" s="2370"/>
      <c r="K56" s="2370"/>
      <c r="L56" s="2370"/>
    </row>
    <row r="57" s="2396" customFormat="true" ht="14.65" hidden="false" customHeight="true" outlineLevel="0" collapsed="false">
      <c r="A57" s="2397" t="s">
        <v>1100</v>
      </c>
      <c r="B57" s="2384"/>
      <c r="C57" s="2384"/>
      <c r="D57" s="2384"/>
      <c r="E57" s="214"/>
      <c r="F57" s="2384"/>
      <c r="G57" s="2385"/>
      <c r="H57" s="2386"/>
      <c r="I57" s="2372"/>
      <c r="J57" s="2370"/>
      <c r="K57" s="2370"/>
      <c r="L57" s="2370"/>
    </row>
    <row r="58" s="2396" customFormat="true" ht="14.65" hidden="false" customHeight="true" outlineLevel="0" collapsed="false">
      <c r="A58" s="2397" t="s">
        <v>1101</v>
      </c>
      <c r="B58" s="2384"/>
      <c r="C58" s="2384"/>
      <c r="D58" s="2384"/>
      <c r="E58" s="214"/>
      <c r="F58" s="2384"/>
      <c r="G58" s="2385"/>
      <c r="H58" s="2386"/>
      <c r="I58" s="2398"/>
    </row>
    <row r="59" s="2396" customFormat="true" ht="14.65" hidden="false" customHeight="true" outlineLevel="0" collapsed="false">
      <c r="A59" s="2247" t="s">
        <v>1102</v>
      </c>
      <c r="B59" s="2384"/>
      <c r="C59" s="2384"/>
      <c r="D59" s="2384"/>
      <c r="E59" s="2399"/>
      <c r="F59" s="2384"/>
      <c r="G59" s="2385"/>
      <c r="H59" s="2386"/>
    </row>
    <row r="60" s="2396" customFormat="true" ht="11.85" hidden="false" customHeight="true" outlineLevel="0" collapsed="false">
      <c r="A60" s="2247" t="s">
        <v>1103</v>
      </c>
      <c r="B60" s="2384"/>
      <c r="C60" s="2384"/>
      <c r="D60" s="2384"/>
      <c r="E60" s="214"/>
      <c r="F60" s="2384"/>
      <c r="G60" s="2384"/>
      <c r="H60" s="2386"/>
    </row>
    <row r="61" customFormat="false" ht="13.15" hidden="false" customHeight="true" outlineLevel="0" collapsed="false">
      <c r="A61" s="2247" t="s">
        <v>1104</v>
      </c>
      <c r="B61" s="2384"/>
      <c r="C61" s="2384"/>
      <c r="D61" s="2384"/>
      <c r="E61" s="214"/>
      <c r="F61" s="2384"/>
      <c r="G61" s="2384"/>
      <c r="H61" s="2386"/>
    </row>
    <row r="62" customFormat="false" ht="13.15" hidden="false" customHeight="true" outlineLevel="0" collapsed="false">
      <c r="A62" s="2247"/>
      <c r="B62" s="2384"/>
      <c r="C62" s="2384"/>
      <c r="D62" s="2384"/>
      <c r="E62" s="214"/>
      <c r="F62" s="2384"/>
      <c r="G62" s="2384"/>
      <c r="H62" s="2386"/>
    </row>
    <row r="63" customFormat="false" ht="13.15" hidden="false" customHeight="true" outlineLevel="0" collapsed="false">
      <c r="A63" s="2400" t="s">
        <v>1105</v>
      </c>
      <c r="B63" s="2384"/>
      <c r="C63" s="2384"/>
      <c r="D63" s="2384"/>
      <c r="E63" s="214"/>
      <c r="F63" s="2384"/>
      <c r="G63" s="2384"/>
      <c r="H63" s="2386"/>
    </row>
    <row r="64" customFormat="false" ht="13.7" hidden="false" customHeight="true" outlineLevel="0" collapsed="false">
      <c r="A64" s="2401" t="s">
        <v>1106</v>
      </c>
      <c r="B64" s="2384"/>
      <c r="C64" s="2384"/>
      <c r="D64" s="2384"/>
      <c r="E64" s="214"/>
      <c r="F64" s="2384"/>
      <c r="G64" s="2384"/>
    </row>
    <row r="65" customFormat="false" ht="14.1" hidden="false" customHeight="true" outlineLevel="0" collapsed="false">
      <c r="A65" s="2402" t="s">
        <v>1107</v>
      </c>
      <c r="B65" s="2384"/>
      <c r="C65" s="2384"/>
      <c r="D65" s="2384"/>
      <c r="E65" s="214"/>
      <c r="F65" s="2384"/>
      <c r="G65" s="2384"/>
    </row>
    <row r="66" customFormat="false" ht="14.1" hidden="false" customHeight="true" outlineLevel="0" collapsed="false">
      <c r="A66" s="2403" t="s">
        <v>1108</v>
      </c>
      <c r="B66" s="2384"/>
      <c r="C66" s="2384"/>
      <c r="D66" s="2384"/>
      <c r="E66" s="214"/>
      <c r="F66" s="2384"/>
      <c r="G66" s="2384"/>
    </row>
    <row r="67" customFormat="false" ht="14.1" hidden="false" customHeight="true" outlineLevel="0" collapsed="false">
      <c r="A67" s="2404" t="s">
        <v>1109</v>
      </c>
      <c r="B67" s="2384"/>
      <c r="C67" s="2384"/>
      <c r="D67" s="2384"/>
      <c r="E67" s="214"/>
      <c r="F67" s="2384"/>
      <c r="G67" s="2384"/>
    </row>
    <row r="68" customFormat="false" ht="14.1" hidden="false" customHeight="true" outlineLevel="0" collapsed="false">
      <c r="A68" s="2405" t="s">
        <v>1110</v>
      </c>
      <c r="B68" s="2384"/>
      <c r="C68" s="2384"/>
      <c r="D68" s="2384"/>
      <c r="E68" s="214"/>
      <c r="F68" s="2384"/>
      <c r="G68" s="2384"/>
    </row>
    <row r="69" customFormat="false" ht="14.1" hidden="false" customHeight="true" outlineLevel="0" collapsed="false">
      <c r="A69" s="2384"/>
      <c r="B69" s="2384"/>
      <c r="C69" s="2384"/>
      <c r="D69" s="2384"/>
      <c r="E69" s="214"/>
      <c r="F69" s="2384"/>
      <c r="G69" s="2384"/>
    </row>
    <row r="70" customFormat="false" ht="15.75" hidden="false" customHeight="false" outlineLevel="0" collapsed="false">
      <c r="A70" s="2400" t="s">
        <v>1111</v>
      </c>
      <c r="B70" s="2384"/>
      <c r="C70" s="2384"/>
      <c r="D70" s="2384"/>
      <c r="E70" s="214"/>
      <c r="F70" s="2384"/>
      <c r="G70" s="2384"/>
    </row>
    <row r="71" customFormat="false" ht="15.75" hidden="false" customHeight="false" outlineLevel="0" collapsed="false">
      <c r="A71" s="2384"/>
      <c r="B71" s="2384"/>
      <c r="C71" s="2384"/>
      <c r="D71" s="2384"/>
      <c r="E71" s="214"/>
      <c r="F71" s="2384"/>
      <c r="G71" s="2384"/>
    </row>
    <row r="72" customFormat="false" ht="15.75" hidden="false" customHeight="false" outlineLevel="0" collapsed="false">
      <c r="A72" s="2384"/>
      <c r="B72" s="2384"/>
      <c r="C72" s="2384"/>
      <c r="D72" s="2384"/>
      <c r="E72" s="214"/>
      <c r="F72" s="2384"/>
      <c r="G72" s="2384"/>
    </row>
    <row r="73" customFormat="false" ht="15.75" hidden="false" customHeight="false" outlineLevel="0" collapsed="false">
      <c r="A73" s="2384"/>
      <c r="B73" s="2384"/>
      <c r="C73" s="2384"/>
      <c r="D73" s="2384"/>
      <c r="E73" s="214"/>
      <c r="F73" s="2384"/>
      <c r="G73" s="2384"/>
    </row>
    <row r="74" customFormat="false" ht="15.75" hidden="false" customHeight="false" outlineLevel="0" collapsed="false">
      <c r="A74" s="2384"/>
      <c r="B74" s="2384"/>
      <c r="C74" s="2384"/>
      <c r="D74" s="2384"/>
      <c r="E74" s="214"/>
      <c r="F74" s="2384"/>
      <c r="G74" s="2384"/>
    </row>
    <row r="75" customFormat="false" ht="15.75" hidden="false" customHeight="false" outlineLevel="0" collapsed="false">
      <c r="A75" s="2384"/>
      <c r="B75" s="2384"/>
      <c r="C75" s="2384"/>
      <c r="D75" s="2384"/>
      <c r="E75" s="214"/>
      <c r="F75" s="2384"/>
      <c r="G75" s="2384"/>
    </row>
    <row r="76" customFormat="false" ht="15.75" hidden="false" customHeight="false" outlineLevel="0" collapsed="false">
      <c r="A76" s="2384"/>
      <c r="B76" s="2384"/>
      <c r="C76" s="2384"/>
      <c r="D76" s="2384"/>
      <c r="E76" s="214"/>
      <c r="F76" s="2384"/>
      <c r="G76" s="2384"/>
    </row>
    <row r="77" customFormat="false" ht="15.75" hidden="false" customHeight="false" outlineLevel="0" collapsed="false">
      <c r="A77" s="2384"/>
      <c r="B77" s="2384"/>
      <c r="C77" s="2384"/>
      <c r="D77" s="2384"/>
      <c r="E77" s="214"/>
      <c r="F77" s="2384"/>
      <c r="G77" s="2384"/>
    </row>
    <row r="78" customFormat="false" ht="15.75" hidden="false" customHeight="false" outlineLevel="0" collapsed="false">
      <c r="A78" s="2384"/>
      <c r="B78" s="2384"/>
      <c r="C78" s="2384"/>
      <c r="D78" s="2384"/>
      <c r="E78" s="214"/>
      <c r="F78" s="2384"/>
      <c r="G78" s="2384"/>
    </row>
    <row r="79" customFormat="false" ht="15.75" hidden="false" customHeight="false" outlineLevel="0" collapsed="false">
      <c r="A79" s="2384"/>
      <c r="B79" s="2384"/>
      <c r="C79" s="2384"/>
      <c r="D79" s="2384"/>
      <c r="E79" s="214"/>
      <c r="F79" s="2384"/>
      <c r="G79" s="2384"/>
    </row>
    <row r="80" customFormat="false" ht="15.75" hidden="false" customHeight="false" outlineLevel="0" collapsed="false">
      <c r="A80" s="2384"/>
      <c r="B80" s="2384"/>
      <c r="C80" s="2384"/>
      <c r="D80" s="2384"/>
      <c r="E80" s="214"/>
      <c r="F80" s="2384"/>
      <c r="G80" s="2384"/>
    </row>
    <row r="81" customFormat="false" ht="15.75" hidden="false" customHeight="false" outlineLevel="0" collapsed="false">
      <c r="A81" s="2384"/>
      <c r="B81" s="2384"/>
      <c r="C81" s="2384"/>
      <c r="D81" s="2384"/>
      <c r="E81" s="214"/>
      <c r="F81" s="2384"/>
      <c r="G81" s="2384"/>
    </row>
    <row r="82" customFormat="false" ht="15.75" hidden="false" customHeight="false" outlineLevel="0" collapsed="false">
      <c r="A82" s="2384"/>
      <c r="B82" s="2384"/>
      <c r="C82" s="2384"/>
      <c r="D82" s="2384"/>
      <c r="E82" s="214"/>
      <c r="F82" s="2384"/>
      <c r="G82" s="2384"/>
    </row>
    <row r="83" customFormat="false" ht="15.75" hidden="false" customHeight="false" outlineLevel="0" collapsed="false">
      <c r="A83" s="2384"/>
      <c r="B83" s="2384"/>
      <c r="C83" s="2384"/>
      <c r="D83" s="2384"/>
      <c r="E83" s="214"/>
      <c r="F83" s="2384"/>
      <c r="G83" s="2384"/>
    </row>
    <row r="84" customFormat="false" ht="15.75" hidden="false" customHeight="false" outlineLevel="0" collapsed="false">
      <c r="A84" s="2384"/>
      <c r="B84" s="2384"/>
      <c r="C84" s="2384"/>
      <c r="D84" s="2384"/>
      <c r="E84" s="214"/>
      <c r="F84" s="2384"/>
      <c r="G84" s="2384"/>
    </row>
    <row r="85" customFormat="false" ht="15.75" hidden="false" customHeight="false" outlineLevel="0" collapsed="false">
      <c r="A85" s="2384"/>
      <c r="B85" s="2384"/>
      <c r="C85" s="2384"/>
      <c r="D85" s="2384"/>
      <c r="E85" s="214"/>
      <c r="F85" s="2384"/>
      <c r="G85" s="2384"/>
    </row>
    <row r="86" customFormat="false" ht="15.75" hidden="false" customHeight="false" outlineLevel="0" collapsed="false">
      <c r="A86" s="2384"/>
      <c r="B86" s="2384"/>
      <c r="C86" s="2384"/>
      <c r="D86" s="2384"/>
      <c r="E86" s="214"/>
      <c r="F86" s="2384"/>
      <c r="G86" s="2384"/>
    </row>
    <row r="87" customFormat="false" ht="15.75" hidden="false" customHeight="false" outlineLevel="0" collapsed="false">
      <c r="A87" s="2384"/>
      <c r="B87" s="2384"/>
      <c r="C87" s="2384"/>
      <c r="D87" s="2384"/>
      <c r="E87" s="214"/>
      <c r="F87" s="2384"/>
      <c r="G87" s="2384"/>
    </row>
    <row r="88" customFormat="false" ht="15.75" hidden="false" customHeight="false" outlineLevel="0" collapsed="false">
      <c r="A88" s="2384"/>
      <c r="B88" s="2384"/>
      <c r="C88" s="2384"/>
      <c r="D88" s="2384"/>
      <c r="E88" s="214"/>
      <c r="F88" s="2384"/>
      <c r="G88" s="2384"/>
    </row>
    <row r="89" customFormat="false" ht="15.75" hidden="false" customHeight="false" outlineLevel="0" collapsed="false">
      <c r="A89" s="2384"/>
      <c r="B89" s="2384"/>
      <c r="C89" s="2384"/>
      <c r="D89" s="2384"/>
      <c r="E89" s="214"/>
      <c r="F89" s="2384"/>
      <c r="G89" s="2384"/>
    </row>
    <row r="90" customFormat="false" ht="15.75" hidden="false" customHeight="false" outlineLevel="0" collapsed="false">
      <c r="A90" s="2384"/>
      <c r="B90" s="2384"/>
      <c r="C90" s="2384"/>
      <c r="D90" s="2384"/>
      <c r="E90" s="214"/>
      <c r="F90" s="2384"/>
      <c r="G90" s="2384"/>
    </row>
    <row r="91" customFormat="false" ht="15.75" hidden="false" customHeight="false" outlineLevel="0" collapsed="false">
      <c r="A91" s="2384"/>
      <c r="B91" s="2384"/>
      <c r="C91" s="2384"/>
      <c r="D91" s="2384"/>
      <c r="E91" s="214"/>
      <c r="F91" s="2384"/>
      <c r="G91" s="2384"/>
    </row>
    <row r="92" customFormat="false" ht="15.75" hidden="false" customHeight="false" outlineLevel="0" collapsed="false">
      <c r="A92" s="2384"/>
      <c r="B92" s="2384"/>
      <c r="C92" s="2384"/>
      <c r="D92" s="2384"/>
      <c r="E92" s="214"/>
      <c r="F92" s="2384"/>
      <c r="G92" s="2384"/>
    </row>
    <row r="93" customFormat="false" ht="15.75" hidden="false" customHeight="false" outlineLevel="0" collapsed="false">
      <c r="A93" s="2384"/>
      <c r="B93" s="2384"/>
      <c r="C93" s="2384"/>
      <c r="D93" s="2384"/>
      <c r="E93" s="214"/>
      <c r="F93" s="2384"/>
      <c r="G93" s="2384"/>
    </row>
    <row r="94" customFormat="false" ht="15.75" hidden="false" customHeight="false" outlineLevel="0" collapsed="false">
      <c r="A94" s="2384"/>
      <c r="B94" s="2384"/>
      <c r="C94" s="2384"/>
      <c r="D94" s="2384"/>
      <c r="E94" s="214"/>
      <c r="F94" s="2384"/>
      <c r="G94" s="2384"/>
    </row>
    <row r="95" customFormat="false" ht="15.75" hidden="false" customHeight="false" outlineLevel="0" collapsed="false">
      <c r="A95" s="2384"/>
      <c r="B95" s="2384"/>
      <c r="C95" s="2384"/>
      <c r="D95" s="2384"/>
      <c r="E95" s="214"/>
      <c r="F95" s="2384"/>
      <c r="G95" s="2384"/>
    </row>
    <row r="96" customFormat="false" ht="15.75" hidden="false" customHeight="false" outlineLevel="0" collapsed="false">
      <c r="A96" s="2384"/>
      <c r="B96" s="2384"/>
      <c r="C96" s="2384"/>
      <c r="D96" s="2384"/>
      <c r="E96" s="214"/>
      <c r="F96" s="2384"/>
      <c r="G96" s="2384"/>
    </row>
    <row r="97" customFormat="false" ht="15.75" hidden="false" customHeight="false" outlineLevel="0" collapsed="false">
      <c r="A97" s="2384"/>
      <c r="B97" s="2384"/>
      <c r="C97" s="2384"/>
      <c r="D97" s="2384"/>
      <c r="E97" s="214"/>
      <c r="F97" s="2384"/>
      <c r="G97" s="2384"/>
    </row>
    <row r="98" customFormat="false" ht="15.75" hidden="false" customHeight="false" outlineLevel="0" collapsed="false">
      <c r="A98" s="2384"/>
      <c r="B98" s="2384"/>
      <c r="C98" s="2384"/>
      <c r="D98" s="2384"/>
      <c r="E98" s="214"/>
      <c r="F98" s="2384"/>
      <c r="G98" s="2384"/>
    </row>
    <row r="99" customFormat="false" ht="15.75" hidden="false" customHeight="false" outlineLevel="0" collapsed="false">
      <c r="A99" s="2384"/>
      <c r="B99" s="2384"/>
      <c r="C99" s="2384"/>
      <c r="D99" s="2384"/>
      <c r="E99" s="214"/>
      <c r="F99" s="2384"/>
      <c r="G99" s="2384"/>
    </row>
    <row r="100" customFormat="false" ht="15.75" hidden="false" customHeight="false" outlineLevel="0" collapsed="false">
      <c r="A100" s="2384"/>
      <c r="B100" s="2384"/>
      <c r="C100" s="2384"/>
      <c r="D100" s="2384"/>
      <c r="E100" s="214"/>
      <c r="F100" s="2384"/>
      <c r="G100" s="2384"/>
    </row>
    <row r="101" customFormat="false" ht="15.75" hidden="false" customHeight="false" outlineLevel="0" collapsed="false">
      <c r="A101" s="2384"/>
      <c r="B101" s="2384"/>
      <c r="C101" s="2384"/>
      <c r="D101" s="2384"/>
      <c r="E101" s="214"/>
      <c r="F101" s="2384"/>
      <c r="G101" s="2384"/>
    </row>
    <row r="102" customFormat="false" ht="15.75" hidden="false" customHeight="false" outlineLevel="0" collapsed="false">
      <c r="A102" s="2384"/>
      <c r="B102" s="2384"/>
      <c r="C102" s="2384"/>
      <c r="D102" s="2384"/>
      <c r="E102" s="214"/>
      <c r="F102" s="2384"/>
      <c r="G102" s="2384"/>
    </row>
    <row r="103" customFormat="false" ht="15.75" hidden="false" customHeight="false" outlineLevel="0" collapsed="false">
      <c r="A103" s="2384"/>
      <c r="B103" s="2384"/>
      <c r="C103" s="2384"/>
      <c r="D103" s="2384"/>
      <c r="E103" s="214"/>
      <c r="F103" s="2384"/>
      <c r="G103" s="2384"/>
    </row>
    <row r="104" customFormat="false" ht="15.75" hidden="false" customHeight="false" outlineLevel="0" collapsed="false">
      <c r="A104" s="2384"/>
      <c r="B104" s="2384"/>
      <c r="C104" s="2384"/>
      <c r="D104" s="2384"/>
      <c r="E104" s="214"/>
      <c r="F104" s="2384"/>
      <c r="G104" s="2384"/>
    </row>
    <row r="105" customFormat="false" ht="15.75" hidden="false" customHeight="false" outlineLevel="0" collapsed="false">
      <c r="A105" s="2384"/>
      <c r="B105" s="2384"/>
      <c r="C105" s="2384"/>
      <c r="D105" s="2384"/>
      <c r="E105" s="214"/>
      <c r="F105" s="2384"/>
      <c r="G105" s="2384"/>
    </row>
    <row r="106" customFormat="false" ht="15.75" hidden="false" customHeight="false" outlineLevel="0" collapsed="false">
      <c r="A106" s="2384"/>
      <c r="B106" s="2384"/>
      <c r="C106" s="2384"/>
      <c r="D106" s="2384"/>
      <c r="E106" s="214"/>
      <c r="F106" s="2384"/>
      <c r="G106" s="2384"/>
    </row>
    <row r="107" customFormat="false" ht="15.75" hidden="false" customHeight="false" outlineLevel="0" collapsed="false">
      <c r="A107" s="2384"/>
      <c r="B107" s="2384"/>
      <c r="C107" s="2384"/>
      <c r="D107" s="2384"/>
      <c r="E107" s="214"/>
      <c r="F107" s="2384"/>
      <c r="G107" s="2384"/>
    </row>
    <row r="108" customFormat="false" ht="15.75" hidden="false" customHeight="false" outlineLevel="0" collapsed="false">
      <c r="A108" s="2384"/>
      <c r="B108" s="2384"/>
      <c r="C108" s="2384"/>
      <c r="D108" s="2384"/>
      <c r="E108" s="214"/>
      <c r="F108" s="2384"/>
      <c r="G108" s="2384"/>
    </row>
    <row r="109" customFormat="false" ht="15.75" hidden="false" customHeight="false" outlineLevel="0" collapsed="false">
      <c r="A109" s="2384"/>
      <c r="B109" s="2384"/>
      <c r="C109" s="2384"/>
      <c r="D109" s="2384"/>
      <c r="E109" s="214"/>
      <c r="F109" s="2384"/>
      <c r="G109" s="2384"/>
    </row>
    <row r="110" customFormat="false" ht="15.75" hidden="false" customHeight="false" outlineLevel="0" collapsed="false">
      <c r="A110" s="2384"/>
      <c r="B110" s="2384"/>
      <c r="C110" s="2384"/>
      <c r="D110" s="2384"/>
      <c r="E110" s="214"/>
      <c r="F110" s="2384"/>
      <c r="G110" s="2384"/>
    </row>
    <row r="111" customFormat="false" ht="15.75" hidden="false" customHeight="false" outlineLevel="0" collapsed="false">
      <c r="A111" s="2384"/>
      <c r="B111" s="2384"/>
      <c r="C111" s="2384"/>
      <c r="D111" s="2384"/>
      <c r="E111" s="214"/>
      <c r="F111" s="2384"/>
      <c r="G111" s="2384"/>
    </row>
    <row r="112" customFormat="false" ht="15.75" hidden="false" customHeight="false" outlineLevel="0" collapsed="false">
      <c r="A112" s="2384"/>
      <c r="B112" s="2384"/>
      <c r="C112" s="2384"/>
      <c r="D112" s="2384"/>
      <c r="E112" s="214"/>
      <c r="F112" s="2384"/>
      <c r="G112" s="2384"/>
    </row>
    <row r="113" customFormat="false" ht="15.75" hidden="false" customHeight="false" outlineLevel="0" collapsed="false">
      <c r="A113" s="2384"/>
      <c r="B113" s="2384"/>
      <c r="C113" s="2384"/>
      <c r="D113" s="2384"/>
      <c r="E113" s="214"/>
      <c r="F113" s="2384"/>
      <c r="G113" s="2384"/>
    </row>
    <row r="114" customFormat="false" ht="15.75" hidden="false" customHeight="false" outlineLevel="0" collapsed="false">
      <c r="A114" s="2384"/>
      <c r="B114" s="2384"/>
      <c r="C114" s="2384"/>
      <c r="D114" s="2384"/>
      <c r="E114" s="214"/>
      <c r="F114" s="2384"/>
      <c r="G114" s="2384"/>
    </row>
    <row r="115" customFormat="false" ht="15.75" hidden="false" customHeight="false" outlineLevel="0" collapsed="false">
      <c r="A115" s="2384"/>
      <c r="B115" s="2384"/>
      <c r="C115" s="2384"/>
      <c r="D115" s="2384"/>
      <c r="E115" s="214"/>
      <c r="F115" s="2384"/>
      <c r="G115" s="2384"/>
    </row>
    <row r="116" customFormat="false" ht="15.75" hidden="false" customHeight="false" outlineLevel="0" collapsed="false">
      <c r="A116" s="2384"/>
      <c r="B116" s="2384"/>
      <c r="C116" s="2384"/>
      <c r="D116" s="2384"/>
      <c r="E116" s="214"/>
      <c r="F116" s="2384"/>
      <c r="G116" s="2384"/>
    </row>
    <row r="117" customFormat="false" ht="15.75" hidden="false" customHeight="false" outlineLevel="0" collapsed="false">
      <c r="A117" s="2384"/>
      <c r="B117" s="2384"/>
      <c r="C117" s="2384"/>
      <c r="D117" s="2384"/>
      <c r="E117" s="214"/>
      <c r="F117" s="2384"/>
      <c r="G117" s="2384"/>
    </row>
    <row r="118" customFormat="false" ht="15.75" hidden="false" customHeight="false" outlineLevel="0" collapsed="false">
      <c r="A118" s="2384"/>
      <c r="B118" s="2384"/>
      <c r="C118" s="2384"/>
      <c r="D118" s="2384"/>
      <c r="E118" s="214"/>
      <c r="F118" s="2384"/>
      <c r="G118" s="2384"/>
    </row>
    <row r="119" customFormat="false" ht="15.75" hidden="false" customHeight="false" outlineLevel="0" collapsed="false">
      <c r="A119" s="2384"/>
      <c r="B119" s="2384"/>
      <c r="C119" s="2384"/>
      <c r="D119" s="2384"/>
      <c r="E119" s="214"/>
      <c r="F119" s="2384"/>
      <c r="G119" s="2384"/>
    </row>
    <row r="120" customFormat="false" ht="15.75" hidden="false" customHeight="false" outlineLevel="0" collapsed="false">
      <c r="A120" s="2384"/>
      <c r="B120" s="2384"/>
      <c r="C120" s="2384"/>
      <c r="D120" s="2384"/>
      <c r="E120" s="214"/>
      <c r="F120" s="2384"/>
      <c r="G120" s="2384"/>
    </row>
    <row r="121" customFormat="false" ht="15.75" hidden="false" customHeight="false" outlineLevel="0" collapsed="false">
      <c r="A121" s="2384"/>
      <c r="B121" s="2384"/>
      <c r="C121" s="2384"/>
      <c r="D121" s="2384"/>
      <c r="E121" s="214"/>
      <c r="F121" s="2384"/>
      <c r="G121" s="2384"/>
    </row>
    <row r="122" customFormat="false" ht="15.75" hidden="false" customHeight="false" outlineLevel="0" collapsed="false">
      <c r="A122" s="2384"/>
      <c r="B122" s="2384"/>
      <c r="C122" s="2384"/>
      <c r="D122" s="2384"/>
      <c r="E122" s="214"/>
      <c r="F122" s="2384"/>
      <c r="G122" s="2384"/>
    </row>
    <row r="123" customFormat="false" ht="15.75" hidden="false" customHeight="false" outlineLevel="0" collapsed="false">
      <c r="A123" s="2384"/>
      <c r="B123" s="2384"/>
      <c r="C123" s="2384"/>
      <c r="D123" s="2384"/>
      <c r="E123" s="214"/>
      <c r="F123" s="2384"/>
      <c r="G123" s="2384"/>
    </row>
    <row r="124" customFormat="false" ht="15.75" hidden="false" customHeight="false" outlineLevel="0" collapsed="false">
      <c r="A124" s="2384"/>
      <c r="B124" s="2384"/>
      <c r="C124" s="2384"/>
      <c r="D124" s="2384"/>
      <c r="E124" s="214"/>
      <c r="F124" s="2384"/>
      <c r="G124" s="2384"/>
    </row>
    <row r="125" customFormat="false" ht="15.75" hidden="false" customHeight="false" outlineLevel="0" collapsed="false">
      <c r="A125" s="2384"/>
      <c r="B125" s="2384"/>
      <c r="C125" s="2384"/>
      <c r="D125" s="2384"/>
      <c r="E125" s="214"/>
      <c r="F125" s="2384"/>
      <c r="G125" s="2384"/>
    </row>
    <row r="126" customFormat="false" ht="15.75" hidden="false" customHeight="false" outlineLevel="0" collapsed="false">
      <c r="A126" s="2384"/>
      <c r="B126" s="2384"/>
      <c r="C126" s="2384"/>
      <c r="D126" s="2384"/>
      <c r="E126" s="214"/>
      <c r="F126" s="2384"/>
      <c r="G126" s="2384"/>
    </row>
    <row r="127" customFormat="false" ht="15.75" hidden="false" customHeight="false" outlineLevel="0" collapsed="false">
      <c r="A127" s="2384"/>
      <c r="B127" s="2384"/>
      <c r="C127" s="2384"/>
      <c r="D127" s="2384"/>
      <c r="E127" s="214"/>
      <c r="F127" s="2384"/>
      <c r="G127" s="2384"/>
    </row>
    <row r="128" customFormat="false" ht="15.75" hidden="false" customHeight="false" outlineLevel="0" collapsed="false">
      <c r="A128" s="2384"/>
      <c r="B128" s="2384"/>
      <c r="C128" s="2384"/>
      <c r="D128" s="2384"/>
      <c r="E128" s="214"/>
      <c r="F128" s="2384"/>
      <c r="G128" s="2384"/>
    </row>
    <row r="129" customFormat="false" ht="15.75" hidden="false" customHeight="false" outlineLevel="0" collapsed="false">
      <c r="A129" s="2384"/>
      <c r="B129" s="2384"/>
      <c r="C129" s="2384"/>
      <c r="D129" s="2384"/>
      <c r="E129" s="214"/>
      <c r="F129" s="2384"/>
      <c r="G129" s="2384"/>
    </row>
    <row r="130" customFormat="false" ht="15.75" hidden="false" customHeight="false" outlineLevel="0" collapsed="false">
      <c r="A130" s="2384"/>
      <c r="B130" s="2384"/>
      <c r="C130" s="2384"/>
      <c r="D130" s="2384"/>
      <c r="E130" s="214"/>
      <c r="F130" s="2384"/>
      <c r="G130" s="2384"/>
    </row>
    <row r="131" customFormat="false" ht="15.75" hidden="false" customHeight="false" outlineLevel="0" collapsed="false">
      <c r="A131" s="2384"/>
      <c r="B131" s="2384"/>
      <c r="C131" s="2384"/>
      <c r="D131" s="2384"/>
      <c r="E131" s="214"/>
      <c r="F131" s="2384"/>
      <c r="G131" s="2384"/>
    </row>
    <row r="132" customFormat="false" ht="15.75" hidden="false" customHeight="false" outlineLevel="0" collapsed="false">
      <c r="A132" s="2384"/>
      <c r="B132" s="2384"/>
      <c r="C132" s="2384"/>
      <c r="D132" s="2384"/>
      <c r="E132" s="214"/>
      <c r="F132" s="2384"/>
      <c r="G132" s="2384"/>
    </row>
    <row r="133" customFormat="false" ht="15.75" hidden="false" customHeight="false" outlineLevel="0" collapsed="false">
      <c r="A133" s="2384"/>
      <c r="B133" s="2384"/>
      <c r="C133" s="2384"/>
      <c r="D133" s="2384"/>
      <c r="E133" s="214"/>
      <c r="F133" s="2384"/>
      <c r="G133" s="2384"/>
    </row>
    <row r="134" customFormat="false" ht="15.75" hidden="false" customHeight="false" outlineLevel="0" collapsed="false">
      <c r="A134" s="2384"/>
      <c r="B134" s="2384"/>
      <c r="C134" s="2384"/>
      <c r="D134" s="2384"/>
      <c r="E134" s="214"/>
      <c r="F134" s="2384"/>
      <c r="G134" s="2384"/>
    </row>
    <row r="135" customFormat="false" ht="15.75" hidden="false" customHeight="false" outlineLevel="0" collapsed="false">
      <c r="A135" s="2384"/>
      <c r="B135" s="2384"/>
      <c r="C135" s="2384"/>
      <c r="D135" s="2384"/>
      <c r="E135" s="214"/>
      <c r="F135" s="2384"/>
      <c r="G135" s="2384"/>
    </row>
    <row r="136" customFormat="false" ht="15.75" hidden="false" customHeight="false" outlineLevel="0" collapsed="false">
      <c r="A136" s="2384"/>
      <c r="B136" s="2384"/>
      <c r="C136" s="2384"/>
      <c r="D136" s="2384"/>
      <c r="E136" s="214"/>
      <c r="F136" s="2384"/>
      <c r="G136" s="2384"/>
    </row>
    <row r="137" customFormat="false" ht="15.75" hidden="false" customHeight="false" outlineLevel="0" collapsed="false">
      <c r="A137" s="2384"/>
      <c r="B137" s="2384"/>
      <c r="C137" s="2384"/>
      <c r="D137" s="2384"/>
      <c r="E137" s="214"/>
      <c r="F137" s="2384"/>
      <c r="G137" s="2384"/>
    </row>
    <row r="138" customFormat="false" ht="15.75" hidden="false" customHeight="false" outlineLevel="0" collapsed="false">
      <c r="A138" s="2384"/>
      <c r="B138" s="2384"/>
      <c r="C138" s="2384"/>
      <c r="D138" s="2384"/>
      <c r="E138" s="214"/>
      <c r="F138" s="2384"/>
      <c r="G138" s="2384"/>
    </row>
    <row r="139" customFormat="false" ht="15.75" hidden="false" customHeight="false" outlineLevel="0" collapsed="false">
      <c r="A139" s="2384"/>
      <c r="B139" s="2384"/>
      <c r="C139" s="2384"/>
      <c r="D139" s="2384"/>
      <c r="E139" s="214"/>
      <c r="F139" s="2384"/>
      <c r="G139" s="2384"/>
    </row>
    <row r="140" customFormat="false" ht="15.75" hidden="false" customHeight="false" outlineLevel="0" collapsed="false">
      <c r="A140" s="2384"/>
      <c r="B140" s="2384"/>
      <c r="C140" s="2384"/>
      <c r="D140" s="2384"/>
      <c r="E140" s="214"/>
      <c r="F140" s="2384"/>
      <c r="G140" s="2384"/>
    </row>
    <row r="141" customFormat="false" ht="15.75" hidden="false" customHeight="false" outlineLevel="0" collapsed="false">
      <c r="A141" s="2384"/>
      <c r="B141" s="2384"/>
      <c r="C141" s="2384"/>
      <c r="D141" s="2384"/>
      <c r="E141" s="214"/>
      <c r="F141" s="2384"/>
      <c r="G141" s="2384"/>
    </row>
    <row r="142" customFormat="false" ht="15.75" hidden="false" customHeight="false" outlineLevel="0" collapsed="false">
      <c r="A142" s="2384"/>
      <c r="B142" s="2384"/>
      <c r="C142" s="2384"/>
      <c r="D142" s="2384"/>
      <c r="E142" s="214"/>
      <c r="F142" s="2384"/>
      <c r="G142" s="2384"/>
    </row>
    <row r="143" customFormat="false" ht="15.75" hidden="false" customHeight="false" outlineLevel="0" collapsed="false">
      <c r="A143" s="2384"/>
      <c r="B143" s="2384"/>
      <c r="C143" s="2384"/>
      <c r="D143" s="2384"/>
      <c r="E143" s="214"/>
      <c r="F143" s="2384"/>
      <c r="G143" s="2384"/>
    </row>
    <row r="144" customFormat="false" ht="15.75" hidden="false" customHeight="false" outlineLevel="0" collapsed="false">
      <c r="A144" s="2384"/>
      <c r="B144" s="2384"/>
      <c r="C144" s="2384"/>
      <c r="D144" s="2384"/>
      <c r="E144" s="214"/>
      <c r="F144" s="2384"/>
      <c r="G144" s="2384"/>
    </row>
    <row r="145" customFormat="false" ht="15.75" hidden="false" customHeight="false" outlineLevel="0" collapsed="false">
      <c r="A145" s="2384"/>
      <c r="B145" s="2384"/>
      <c r="C145" s="2384"/>
      <c r="D145" s="2384"/>
      <c r="E145" s="214"/>
      <c r="F145" s="2384"/>
      <c r="G145" s="2384"/>
    </row>
    <row r="146" customFormat="false" ht="15.75" hidden="false" customHeight="false" outlineLevel="0" collapsed="false">
      <c r="A146" s="2384"/>
      <c r="B146" s="2384"/>
      <c r="C146" s="2384"/>
      <c r="D146" s="2384"/>
      <c r="E146" s="214"/>
      <c r="F146" s="2384"/>
      <c r="G146" s="2384"/>
    </row>
    <row r="147" customFormat="false" ht="15.75" hidden="false" customHeight="false" outlineLevel="0" collapsed="false">
      <c r="A147" s="2384"/>
      <c r="B147" s="2384"/>
      <c r="C147" s="2384"/>
      <c r="D147" s="2384"/>
      <c r="E147" s="214"/>
      <c r="F147" s="2384"/>
      <c r="G147" s="2384"/>
    </row>
    <row r="148" customFormat="false" ht="15.75" hidden="false" customHeight="false" outlineLevel="0" collapsed="false">
      <c r="A148" s="2384"/>
      <c r="B148" s="2384"/>
      <c r="C148" s="2384"/>
      <c r="D148" s="2384"/>
      <c r="E148" s="214"/>
      <c r="F148" s="2384"/>
      <c r="G148" s="2384"/>
    </row>
    <row r="149" customFormat="false" ht="15.75" hidden="false" customHeight="false" outlineLevel="0" collapsed="false">
      <c r="A149" s="2384"/>
      <c r="B149" s="2384"/>
      <c r="C149" s="2384"/>
      <c r="D149" s="2384"/>
      <c r="E149" s="214"/>
      <c r="F149" s="2384"/>
      <c r="G149" s="2384"/>
    </row>
    <row r="150" customFormat="false" ht="15.75" hidden="false" customHeight="false" outlineLevel="0" collapsed="false">
      <c r="A150" s="2384"/>
      <c r="B150" s="2384"/>
      <c r="C150" s="2384"/>
      <c r="D150" s="2384"/>
      <c r="E150" s="214"/>
      <c r="F150" s="2384"/>
      <c r="G150" s="2384"/>
    </row>
    <row r="151" customFormat="false" ht="15.75" hidden="false" customHeight="false" outlineLevel="0" collapsed="false">
      <c r="A151" s="2384"/>
      <c r="B151" s="2384"/>
      <c r="C151" s="2384"/>
      <c r="D151" s="2384"/>
      <c r="E151" s="214"/>
      <c r="F151" s="2384"/>
      <c r="G151" s="2384"/>
    </row>
    <row r="152" customFormat="false" ht="15.75" hidden="false" customHeight="false" outlineLevel="0" collapsed="false">
      <c r="A152" s="2384"/>
      <c r="B152" s="2384"/>
      <c r="C152" s="2384"/>
      <c r="D152" s="2384"/>
      <c r="E152" s="214"/>
      <c r="F152" s="2384"/>
      <c r="G152" s="2384"/>
    </row>
    <row r="153" customFormat="false" ht="15.75" hidden="false" customHeight="false" outlineLevel="0" collapsed="false">
      <c r="A153" s="2384"/>
      <c r="B153" s="2384"/>
      <c r="C153" s="2384"/>
      <c r="D153" s="2384"/>
      <c r="E153" s="214"/>
      <c r="F153" s="2384"/>
      <c r="G153" s="2384"/>
    </row>
    <row r="154" customFormat="false" ht="15.75" hidden="false" customHeight="false" outlineLevel="0" collapsed="false">
      <c r="A154" s="2384"/>
      <c r="B154" s="2384"/>
      <c r="C154" s="2384"/>
      <c r="D154" s="2384"/>
      <c r="E154" s="214"/>
      <c r="F154" s="2384"/>
      <c r="G154" s="2384"/>
    </row>
    <row r="155" customFormat="false" ht="15.75" hidden="false" customHeight="false" outlineLevel="0" collapsed="false">
      <c r="A155" s="2384"/>
      <c r="B155" s="2384"/>
      <c r="C155" s="2384"/>
      <c r="D155" s="2384"/>
      <c r="E155" s="214"/>
      <c r="F155" s="2384"/>
      <c r="G155" s="2384"/>
    </row>
    <row r="156" customFormat="false" ht="15.75" hidden="false" customHeight="false" outlineLevel="0" collapsed="false">
      <c r="A156" s="2384"/>
      <c r="B156" s="2384"/>
      <c r="C156" s="2384"/>
      <c r="D156" s="2384"/>
      <c r="E156" s="214"/>
      <c r="F156" s="2384"/>
      <c r="G156" s="2384"/>
    </row>
    <row r="157" customFormat="false" ht="15.75" hidden="false" customHeight="false" outlineLevel="0" collapsed="false">
      <c r="A157" s="2384"/>
      <c r="B157" s="2384"/>
      <c r="C157" s="2384"/>
      <c r="D157" s="2384"/>
      <c r="E157" s="214"/>
      <c r="F157" s="2384"/>
      <c r="G157" s="2384"/>
    </row>
    <row r="158" customFormat="false" ht="15.75" hidden="false" customHeight="false" outlineLevel="0" collapsed="false">
      <c r="A158" s="2384"/>
      <c r="B158" s="2384"/>
      <c r="C158" s="2384"/>
      <c r="D158" s="2384"/>
      <c r="E158" s="214"/>
      <c r="F158" s="2384"/>
      <c r="G158" s="2384"/>
    </row>
    <row r="159" customFormat="false" ht="15.75" hidden="false" customHeight="false" outlineLevel="0" collapsed="false">
      <c r="A159" s="2384"/>
      <c r="B159" s="2384"/>
      <c r="C159" s="2384"/>
      <c r="D159" s="2384"/>
      <c r="E159" s="214"/>
      <c r="F159" s="2384"/>
      <c r="G159" s="2384"/>
    </row>
    <row r="160" customFormat="false" ht="15.75" hidden="false" customHeight="false" outlineLevel="0" collapsed="false">
      <c r="A160" s="2384"/>
      <c r="B160" s="2384"/>
      <c r="C160" s="2384"/>
      <c r="D160" s="2384"/>
      <c r="E160" s="214"/>
      <c r="F160" s="2384"/>
      <c r="G160" s="2384"/>
    </row>
    <row r="161" customFormat="false" ht="15.75" hidden="false" customHeight="false" outlineLevel="0" collapsed="false">
      <c r="A161" s="2384"/>
      <c r="B161" s="2384"/>
      <c r="C161" s="2384"/>
      <c r="D161" s="2384"/>
      <c r="E161" s="214"/>
      <c r="F161" s="2384"/>
      <c r="G161" s="2384"/>
    </row>
    <row r="162" customFormat="false" ht="15.75" hidden="false" customHeight="false" outlineLevel="0" collapsed="false">
      <c r="A162" s="2384"/>
      <c r="B162" s="2384"/>
      <c r="C162" s="2384"/>
      <c r="D162" s="2384"/>
      <c r="E162" s="214"/>
      <c r="F162" s="2384"/>
      <c r="G162" s="2384"/>
    </row>
    <row r="163" customFormat="false" ht="15.75" hidden="false" customHeight="false" outlineLevel="0" collapsed="false">
      <c r="A163" s="2384"/>
      <c r="B163" s="2384"/>
      <c r="C163" s="2384"/>
      <c r="D163" s="2384"/>
      <c r="E163" s="214"/>
      <c r="F163" s="2384"/>
      <c r="G163" s="2384"/>
    </row>
    <row r="164" customFormat="false" ht="15.75" hidden="false" customHeight="false" outlineLevel="0" collapsed="false">
      <c r="A164" s="2384"/>
      <c r="B164" s="2384"/>
      <c r="C164" s="2384"/>
      <c r="D164" s="2384"/>
      <c r="E164" s="214"/>
      <c r="F164" s="2384"/>
      <c r="G164" s="2384"/>
    </row>
    <row r="165" customFormat="false" ht="15.75" hidden="false" customHeight="false" outlineLevel="0" collapsed="false">
      <c r="A165" s="2384"/>
      <c r="B165" s="2384"/>
      <c r="C165" s="2384"/>
      <c r="D165" s="2384"/>
      <c r="E165" s="214"/>
      <c r="F165" s="2384"/>
      <c r="G165" s="2384"/>
    </row>
    <row r="166" customFormat="false" ht="15.75" hidden="false" customHeight="false" outlineLevel="0" collapsed="false">
      <c r="A166" s="2384"/>
      <c r="B166" s="2384"/>
      <c r="C166" s="2384"/>
      <c r="D166" s="2384"/>
      <c r="E166" s="214"/>
      <c r="F166" s="2384"/>
      <c r="G166" s="2384"/>
    </row>
    <row r="167" customFormat="false" ht="15.75" hidden="false" customHeight="false" outlineLevel="0" collapsed="false">
      <c r="A167" s="2384"/>
      <c r="B167" s="2384"/>
      <c r="C167" s="2384"/>
      <c r="D167" s="2384"/>
      <c r="E167" s="214"/>
      <c r="F167" s="2384"/>
      <c r="G167" s="2384"/>
    </row>
    <row r="168" customFormat="false" ht="15.75" hidden="false" customHeight="false" outlineLevel="0" collapsed="false">
      <c r="A168" s="2384"/>
      <c r="B168" s="2384"/>
      <c r="C168" s="2384"/>
      <c r="D168" s="2384"/>
      <c r="E168" s="214"/>
      <c r="F168" s="2384"/>
      <c r="G168" s="2384"/>
    </row>
    <row r="169" customFormat="false" ht="15.75" hidden="false" customHeight="false" outlineLevel="0" collapsed="false">
      <c r="A169" s="2384"/>
      <c r="B169" s="2384"/>
      <c r="C169" s="2384"/>
      <c r="D169" s="2384"/>
      <c r="E169" s="214"/>
      <c r="F169" s="2384"/>
      <c r="G169" s="2384"/>
    </row>
    <row r="170" customFormat="false" ht="15.75" hidden="false" customHeight="false" outlineLevel="0" collapsed="false">
      <c r="A170" s="2384"/>
      <c r="B170" s="2384"/>
      <c r="C170" s="2384"/>
      <c r="D170" s="2384"/>
      <c r="E170" s="214"/>
      <c r="F170" s="2384"/>
      <c r="G170" s="2384"/>
    </row>
    <row r="171" customFormat="false" ht="15.75" hidden="false" customHeight="false" outlineLevel="0" collapsed="false">
      <c r="A171" s="2384"/>
      <c r="B171" s="2384"/>
      <c r="C171" s="2384"/>
      <c r="D171" s="2384"/>
      <c r="E171" s="214"/>
      <c r="F171" s="2384"/>
      <c r="G171" s="2384"/>
    </row>
    <row r="172" customFormat="false" ht="15.75" hidden="false" customHeight="false" outlineLevel="0" collapsed="false">
      <c r="A172" s="2384"/>
      <c r="B172" s="2384"/>
      <c r="C172" s="2384"/>
      <c r="D172" s="2384"/>
      <c r="E172" s="214"/>
      <c r="F172" s="2384"/>
      <c r="G172" s="2384"/>
    </row>
    <row r="173" customFormat="false" ht="15.75" hidden="false" customHeight="false" outlineLevel="0" collapsed="false">
      <c r="A173" s="2384"/>
      <c r="B173" s="2384"/>
      <c r="C173" s="2384"/>
      <c r="D173" s="2384"/>
      <c r="E173" s="214"/>
      <c r="F173" s="2384"/>
      <c r="G173" s="2384"/>
    </row>
    <row r="174" customFormat="false" ht="15.75" hidden="false" customHeight="false" outlineLevel="0" collapsed="false">
      <c r="A174" s="2384"/>
      <c r="B174" s="2384"/>
      <c r="C174" s="2384"/>
      <c r="D174" s="2384"/>
      <c r="E174" s="214"/>
      <c r="F174" s="2384"/>
      <c r="G174" s="2384"/>
    </row>
    <row r="175" customFormat="false" ht="15.75" hidden="false" customHeight="false" outlineLevel="0" collapsed="false">
      <c r="A175" s="2384"/>
      <c r="B175" s="2384"/>
      <c r="C175" s="2384"/>
      <c r="D175" s="2384"/>
      <c r="E175" s="214"/>
      <c r="F175" s="2384"/>
      <c r="G175" s="2384"/>
    </row>
    <row r="176" customFormat="false" ht="15.75" hidden="false" customHeight="false" outlineLevel="0" collapsed="false">
      <c r="A176" s="2384"/>
      <c r="B176" s="2384"/>
      <c r="C176" s="2384"/>
      <c r="D176" s="2384"/>
      <c r="E176" s="214"/>
      <c r="F176" s="2384"/>
      <c r="G176" s="2384"/>
    </row>
    <row r="177" customFormat="false" ht="15.75" hidden="false" customHeight="false" outlineLevel="0" collapsed="false">
      <c r="A177" s="2384"/>
      <c r="B177" s="2384"/>
      <c r="C177" s="2384"/>
      <c r="D177" s="2384"/>
      <c r="E177" s="214"/>
      <c r="F177" s="2384"/>
      <c r="G177" s="2384"/>
    </row>
    <row r="178" customFormat="false" ht="15.75" hidden="false" customHeight="false" outlineLevel="0" collapsed="false">
      <c r="A178" s="2384"/>
      <c r="B178" s="2384"/>
      <c r="C178" s="2384"/>
      <c r="D178" s="2384"/>
      <c r="E178" s="214"/>
      <c r="F178" s="2384"/>
      <c r="G178" s="2384"/>
    </row>
    <row r="179" customFormat="false" ht="15.75" hidden="false" customHeight="false" outlineLevel="0" collapsed="false">
      <c r="A179" s="2384"/>
      <c r="B179" s="2384"/>
      <c r="C179" s="2384"/>
      <c r="D179" s="2384"/>
      <c r="E179" s="214"/>
      <c r="F179" s="2384"/>
      <c r="G179" s="2384"/>
    </row>
    <row r="180" customFormat="false" ht="15.75" hidden="false" customHeight="false" outlineLevel="0" collapsed="false">
      <c r="A180" s="2384"/>
      <c r="B180" s="2384"/>
      <c r="C180" s="2384"/>
      <c r="D180" s="2384"/>
      <c r="E180" s="214"/>
      <c r="F180" s="2384"/>
      <c r="G180" s="2384"/>
    </row>
    <row r="181" customFormat="false" ht="15.75" hidden="false" customHeight="false" outlineLevel="0" collapsed="false">
      <c r="A181" s="2384"/>
      <c r="B181" s="2384"/>
      <c r="C181" s="2384"/>
      <c r="D181" s="2384"/>
      <c r="E181" s="214"/>
      <c r="F181" s="2384"/>
      <c r="G181" s="2384"/>
    </row>
    <row r="182" customFormat="false" ht="15.75" hidden="false" customHeight="false" outlineLevel="0" collapsed="false">
      <c r="A182" s="2384"/>
      <c r="B182" s="2384"/>
      <c r="C182" s="2384"/>
      <c r="D182" s="2384"/>
      <c r="E182" s="214"/>
      <c r="F182" s="2384"/>
      <c r="G182" s="2384"/>
    </row>
    <row r="183" customFormat="false" ht="15.75" hidden="false" customHeight="false" outlineLevel="0" collapsed="false">
      <c r="A183" s="2384"/>
      <c r="B183" s="2384"/>
      <c r="C183" s="2384"/>
      <c r="D183" s="2384"/>
      <c r="E183" s="214"/>
      <c r="F183" s="2384"/>
      <c r="G183" s="2384"/>
    </row>
    <row r="184" customFormat="false" ht="15.75" hidden="false" customHeight="false" outlineLevel="0" collapsed="false">
      <c r="A184" s="2384"/>
      <c r="B184" s="2384"/>
      <c r="C184" s="2384"/>
      <c r="D184" s="2384"/>
      <c r="E184" s="214"/>
      <c r="F184" s="2384"/>
      <c r="G184" s="2384"/>
    </row>
    <row r="185" customFormat="false" ht="15.75" hidden="false" customHeight="false" outlineLevel="0" collapsed="false">
      <c r="A185" s="2384"/>
      <c r="B185" s="2384"/>
      <c r="C185" s="2384"/>
      <c r="D185" s="2384"/>
      <c r="E185" s="214"/>
      <c r="F185" s="2384"/>
      <c r="G185" s="2384"/>
    </row>
    <row r="186" customFormat="false" ht="15.75" hidden="false" customHeight="false" outlineLevel="0" collapsed="false">
      <c r="A186" s="2384"/>
      <c r="B186" s="2384"/>
      <c r="C186" s="2384"/>
      <c r="D186" s="2384"/>
      <c r="E186" s="214"/>
      <c r="F186" s="2384"/>
      <c r="G186" s="2384"/>
    </row>
    <row r="187" customFormat="false" ht="15.75" hidden="false" customHeight="false" outlineLevel="0" collapsed="false">
      <c r="A187" s="2384"/>
      <c r="B187" s="2384"/>
      <c r="C187" s="2384"/>
      <c r="D187" s="2384"/>
      <c r="E187" s="214"/>
      <c r="F187" s="2384"/>
      <c r="G187" s="2384"/>
    </row>
    <row r="188" customFormat="false" ht="15.75" hidden="false" customHeight="false" outlineLevel="0" collapsed="false">
      <c r="A188" s="2384"/>
      <c r="B188" s="2384"/>
      <c r="C188" s="2384"/>
      <c r="D188" s="2384"/>
      <c r="E188" s="214"/>
      <c r="F188" s="2384"/>
      <c r="G188" s="2384"/>
    </row>
    <row r="189" customFormat="false" ht="15.75" hidden="false" customHeight="false" outlineLevel="0" collapsed="false">
      <c r="A189" s="2384"/>
      <c r="B189" s="2384"/>
      <c r="C189" s="2384"/>
      <c r="D189" s="2384"/>
      <c r="E189" s="214"/>
      <c r="F189" s="2384"/>
      <c r="G189" s="2384"/>
    </row>
    <row r="190" customFormat="false" ht="15.75" hidden="false" customHeight="false" outlineLevel="0" collapsed="false">
      <c r="A190" s="2384"/>
      <c r="B190" s="2384"/>
      <c r="C190" s="2384"/>
      <c r="D190" s="2384"/>
      <c r="E190" s="214"/>
      <c r="F190" s="2384"/>
      <c r="G190" s="2384"/>
    </row>
    <row r="191" customFormat="false" ht="15.75" hidden="false" customHeight="false" outlineLevel="0" collapsed="false">
      <c r="A191" s="2384"/>
      <c r="B191" s="2384"/>
      <c r="C191" s="2384"/>
      <c r="D191" s="2384"/>
      <c r="E191" s="214"/>
      <c r="F191" s="2384"/>
      <c r="G191" s="2384"/>
    </row>
    <row r="192" customFormat="false" ht="15.75" hidden="false" customHeight="false" outlineLevel="0" collapsed="false">
      <c r="A192" s="2384"/>
      <c r="B192" s="2384"/>
      <c r="C192" s="2384"/>
      <c r="D192" s="2384"/>
      <c r="E192" s="214"/>
      <c r="F192" s="2384"/>
      <c r="G192" s="2384"/>
    </row>
    <row r="193" customFormat="false" ht="15.75" hidden="false" customHeight="false" outlineLevel="0" collapsed="false">
      <c r="A193" s="2384"/>
      <c r="B193" s="2384"/>
      <c r="C193" s="2384"/>
      <c r="D193" s="2384"/>
      <c r="E193" s="214"/>
      <c r="F193" s="2384"/>
      <c r="G193" s="2384"/>
    </row>
    <row r="194" customFormat="false" ht="15.75" hidden="false" customHeight="false" outlineLevel="0" collapsed="false">
      <c r="A194" s="2384"/>
      <c r="B194" s="2384"/>
      <c r="C194" s="2384"/>
      <c r="D194" s="2384"/>
      <c r="E194" s="214"/>
      <c r="F194" s="2384"/>
      <c r="G194" s="2384"/>
    </row>
    <row r="195" customFormat="false" ht="15.75" hidden="false" customHeight="false" outlineLevel="0" collapsed="false">
      <c r="A195" s="2384"/>
      <c r="B195" s="2384"/>
      <c r="C195" s="2384"/>
      <c r="D195" s="2384"/>
      <c r="E195" s="214"/>
      <c r="F195" s="2384"/>
      <c r="G195" s="2384"/>
    </row>
    <row r="196" customFormat="false" ht="15.75" hidden="false" customHeight="false" outlineLevel="0" collapsed="false">
      <c r="A196" s="2384"/>
      <c r="B196" s="2384"/>
      <c r="C196" s="2384"/>
      <c r="D196" s="2384"/>
      <c r="E196" s="214"/>
      <c r="F196" s="2384"/>
      <c r="G196" s="2384"/>
    </row>
    <row r="197" customFormat="false" ht="15.75" hidden="false" customHeight="false" outlineLevel="0" collapsed="false">
      <c r="A197" s="2384"/>
      <c r="B197" s="2384"/>
      <c r="C197" s="2384"/>
      <c r="D197" s="2384"/>
      <c r="E197" s="214"/>
      <c r="F197" s="2384"/>
      <c r="G197" s="2384"/>
    </row>
    <row r="198" customFormat="false" ht="15.75" hidden="false" customHeight="false" outlineLevel="0" collapsed="false">
      <c r="A198" s="2384"/>
      <c r="B198" s="2384"/>
      <c r="C198" s="2384"/>
      <c r="D198" s="2384"/>
      <c r="E198" s="214"/>
      <c r="F198" s="2384"/>
      <c r="G198" s="2384"/>
    </row>
    <row r="199" customFormat="false" ht="15.75" hidden="false" customHeight="false" outlineLevel="0" collapsed="false">
      <c r="A199" s="2384"/>
      <c r="B199" s="2384"/>
      <c r="C199" s="2384"/>
      <c r="D199" s="2384"/>
      <c r="E199" s="214"/>
      <c r="F199" s="2384"/>
      <c r="G199" s="2384"/>
    </row>
    <row r="200" customFormat="false" ht="15.75" hidden="false" customHeight="false" outlineLevel="0" collapsed="false">
      <c r="A200" s="2384"/>
      <c r="B200" s="2384"/>
      <c r="C200" s="2384"/>
      <c r="D200" s="2384"/>
      <c r="E200" s="214"/>
      <c r="F200" s="2384"/>
      <c r="G200" s="2384"/>
    </row>
    <row r="201" customFormat="false" ht="15.75" hidden="false" customHeight="false" outlineLevel="0" collapsed="false">
      <c r="A201" s="2384"/>
      <c r="B201" s="2384"/>
      <c r="C201" s="2384"/>
      <c r="D201" s="2384"/>
      <c r="E201" s="214"/>
      <c r="F201" s="2384"/>
      <c r="G201" s="2384"/>
    </row>
    <row r="202" customFormat="false" ht="15.75" hidden="false" customHeight="false" outlineLevel="0" collapsed="false">
      <c r="A202" s="2384"/>
      <c r="B202" s="2384"/>
      <c r="C202" s="2384"/>
      <c r="D202" s="2384"/>
      <c r="E202" s="214"/>
      <c r="F202" s="2384"/>
      <c r="G202" s="2384"/>
    </row>
    <row r="203" customFormat="false" ht="15.75" hidden="false" customHeight="false" outlineLevel="0" collapsed="false">
      <c r="A203" s="2384"/>
      <c r="B203" s="2384"/>
      <c r="C203" s="2384"/>
      <c r="D203" s="2384"/>
      <c r="E203" s="214"/>
      <c r="F203" s="2384"/>
      <c r="G203" s="2384"/>
    </row>
    <row r="204" customFormat="false" ht="15.75" hidden="false" customHeight="false" outlineLevel="0" collapsed="false">
      <c r="A204" s="2384"/>
      <c r="B204" s="2384"/>
      <c r="C204" s="2384"/>
      <c r="D204" s="2384"/>
      <c r="E204" s="214"/>
      <c r="F204" s="2384"/>
      <c r="G204" s="2384"/>
    </row>
    <row r="205" customFormat="false" ht="15.75" hidden="false" customHeight="false" outlineLevel="0" collapsed="false">
      <c r="A205" s="2384"/>
      <c r="B205" s="2384"/>
      <c r="C205" s="2384"/>
      <c r="D205" s="2384"/>
      <c r="E205" s="214"/>
      <c r="F205" s="2384"/>
      <c r="G205" s="2384"/>
    </row>
    <row r="206" customFormat="false" ht="15.75" hidden="false" customHeight="false" outlineLevel="0" collapsed="false">
      <c r="A206" s="2384"/>
      <c r="B206" s="2384"/>
      <c r="C206" s="2384"/>
      <c r="D206" s="2384"/>
      <c r="E206" s="214"/>
      <c r="F206" s="2384"/>
      <c r="G206" s="2384"/>
    </row>
    <row r="207" customFormat="false" ht="15.75" hidden="false" customHeight="false" outlineLevel="0" collapsed="false">
      <c r="A207" s="2384"/>
      <c r="B207" s="2384"/>
      <c r="C207" s="2384"/>
      <c r="D207" s="2384"/>
      <c r="E207" s="214"/>
      <c r="F207" s="2384"/>
      <c r="G207" s="2384"/>
    </row>
    <row r="208" customFormat="false" ht="15.75" hidden="false" customHeight="false" outlineLevel="0" collapsed="false">
      <c r="A208" s="2384"/>
      <c r="B208" s="2384"/>
      <c r="C208" s="2384"/>
      <c r="D208" s="2384"/>
      <c r="E208" s="214"/>
      <c r="F208" s="2384"/>
      <c r="G208" s="2384"/>
    </row>
    <row r="209" customFormat="false" ht="15.75" hidden="false" customHeight="false" outlineLevel="0" collapsed="false">
      <c r="A209" s="2384"/>
      <c r="B209" s="2384"/>
      <c r="C209" s="2384"/>
      <c r="D209" s="2384"/>
      <c r="E209" s="214"/>
      <c r="F209" s="2384"/>
      <c r="G209" s="2384"/>
    </row>
    <row r="210" customFormat="false" ht="15.75" hidden="false" customHeight="false" outlineLevel="0" collapsed="false">
      <c r="A210" s="2384"/>
      <c r="B210" s="2384"/>
      <c r="C210" s="2384"/>
      <c r="D210" s="2384"/>
      <c r="E210" s="214"/>
      <c r="F210" s="2384"/>
      <c r="G210" s="2384"/>
    </row>
    <row r="211" customFormat="false" ht="15.75" hidden="false" customHeight="false" outlineLevel="0" collapsed="false">
      <c r="A211" s="2384"/>
      <c r="B211" s="2384"/>
      <c r="C211" s="2384"/>
      <c r="D211" s="2384"/>
      <c r="E211" s="214"/>
      <c r="F211" s="2384"/>
      <c r="G211" s="2384"/>
    </row>
    <row r="212" customFormat="false" ht="15.75" hidden="false" customHeight="false" outlineLevel="0" collapsed="false">
      <c r="A212" s="2384"/>
      <c r="B212" s="2384"/>
      <c r="C212" s="2384"/>
      <c r="D212" s="2384"/>
      <c r="E212" s="214"/>
      <c r="F212" s="2384"/>
      <c r="G212" s="2384"/>
    </row>
    <row r="213" customFormat="false" ht="15.75" hidden="false" customHeight="false" outlineLevel="0" collapsed="false">
      <c r="A213" s="2384"/>
      <c r="B213" s="2384"/>
      <c r="C213" s="2384"/>
      <c r="D213" s="2384"/>
      <c r="E213" s="214"/>
      <c r="F213" s="2384"/>
      <c r="G213" s="2384"/>
    </row>
    <row r="214" customFormat="false" ht="15.75" hidden="false" customHeight="false" outlineLevel="0" collapsed="false">
      <c r="A214" s="2384"/>
      <c r="B214" s="2384"/>
      <c r="C214" s="2384"/>
      <c r="D214" s="2384"/>
      <c r="E214" s="214"/>
      <c r="F214" s="2384"/>
      <c r="G214" s="2384"/>
    </row>
    <row r="215" customFormat="false" ht="15.75" hidden="false" customHeight="false" outlineLevel="0" collapsed="false">
      <c r="A215" s="2384"/>
      <c r="B215" s="2384"/>
      <c r="C215" s="2384"/>
      <c r="D215" s="2384"/>
      <c r="E215" s="214"/>
      <c r="F215" s="2384"/>
      <c r="G215" s="2384"/>
    </row>
    <row r="216" customFormat="false" ht="15.75" hidden="false" customHeight="false" outlineLevel="0" collapsed="false">
      <c r="A216" s="2384"/>
      <c r="B216" s="2384"/>
      <c r="C216" s="2384"/>
      <c r="D216" s="2384"/>
      <c r="E216" s="214"/>
      <c r="F216" s="2384"/>
      <c r="G216" s="2384"/>
    </row>
    <row r="217" customFormat="false" ht="15.75" hidden="false" customHeight="false" outlineLevel="0" collapsed="false">
      <c r="A217" s="2384"/>
      <c r="B217" s="2384"/>
      <c r="C217" s="2384"/>
      <c r="D217" s="2384"/>
      <c r="E217" s="214"/>
      <c r="F217" s="2384"/>
      <c r="G217" s="2384"/>
    </row>
    <row r="218" customFormat="false" ht="15.75" hidden="false" customHeight="false" outlineLevel="0" collapsed="false">
      <c r="A218" s="2384"/>
      <c r="B218" s="2384"/>
      <c r="C218" s="2384"/>
      <c r="D218" s="2384"/>
      <c r="E218" s="214"/>
      <c r="F218" s="2384"/>
      <c r="G218" s="2384"/>
    </row>
    <row r="219" customFormat="false" ht="15.75" hidden="false" customHeight="false" outlineLevel="0" collapsed="false">
      <c r="A219" s="2384"/>
      <c r="B219" s="2384"/>
      <c r="C219" s="2384"/>
      <c r="D219" s="2384"/>
      <c r="E219" s="214"/>
      <c r="F219" s="2384"/>
      <c r="G219" s="2384"/>
    </row>
    <row r="220" customFormat="false" ht="15.75" hidden="false" customHeight="false" outlineLevel="0" collapsed="false">
      <c r="A220" s="2384"/>
      <c r="B220" s="2384"/>
      <c r="C220" s="2384"/>
      <c r="D220" s="2384"/>
      <c r="E220" s="214"/>
      <c r="F220" s="2384"/>
      <c r="G220" s="2384"/>
    </row>
    <row r="221" customFormat="false" ht="15.75" hidden="false" customHeight="false" outlineLevel="0" collapsed="false">
      <c r="A221" s="2384"/>
      <c r="B221" s="2384"/>
      <c r="C221" s="2384"/>
      <c r="D221" s="2384"/>
      <c r="E221" s="214"/>
      <c r="F221" s="2384"/>
      <c r="G221" s="2384"/>
    </row>
    <row r="222" customFormat="false" ht="15.75" hidden="false" customHeight="false" outlineLevel="0" collapsed="false">
      <c r="A222" s="2384"/>
      <c r="B222" s="2384"/>
      <c r="C222" s="2384"/>
      <c r="D222" s="2384"/>
      <c r="E222" s="214"/>
      <c r="F222" s="2384"/>
      <c r="G222" s="2384"/>
    </row>
    <row r="223" customFormat="false" ht="15.75" hidden="false" customHeight="false" outlineLevel="0" collapsed="false">
      <c r="A223" s="2384"/>
      <c r="B223" s="2384"/>
      <c r="C223" s="2384"/>
      <c r="D223" s="2384"/>
      <c r="E223" s="214"/>
      <c r="F223" s="2384"/>
      <c r="G223" s="2384"/>
    </row>
    <row r="224" customFormat="false" ht="15.75" hidden="false" customHeight="false" outlineLevel="0" collapsed="false">
      <c r="A224" s="2384"/>
      <c r="B224" s="2384"/>
      <c r="C224" s="2384"/>
      <c r="D224" s="2384"/>
      <c r="E224" s="214"/>
      <c r="F224" s="2384"/>
      <c r="G224" s="2384"/>
    </row>
    <row r="225" customFormat="false" ht="15.75" hidden="false" customHeight="false" outlineLevel="0" collapsed="false">
      <c r="A225" s="2384"/>
      <c r="B225" s="2384"/>
      <c r="C225" s="2384"/>
      <c r="D225" s="2384"/>
      <c r="E225" s="214"/>
      <c r="F225" s="2384"/>
      <c r="G225" s="2384"/>
    </row>
    <row r="226" customFormat="false" ht="15.75" hidden="false" customHeight="false" outlineLevel="0" collapsed="false">
      <c r="A226" s="2384"/>
      <c r="B226" s="2384"/>
      <c r="C226" s="2384"/>
      <c r="D226" s="2384"/>
      <c r="E226" s="214"/>
      <c r="F226" s="2384"/>
      <c r="G226" s="2384"/>
    </row>
    <row r="227" customFormat="false" ht="15.75" hidden="false" customHeight="false" outlineLevel="0" collapsed="false">
      <c r="A227" s="2384"/>
      <c r="B227" s="2384"/>
      <c r="C227" s="2384"/>
      <c r="D227" s="2384"/>
      <c r="E227" s="214"/>
      <c r="F227" s="2384"/>
      <c r="G227" s="2384"/>
    </row>
    <row r="228" customFormat="false" ht="15.75" hidden="false" customHeight="false" outlineLevel="0" collapsed="false">
      <c r="A228" s="2384"/>
      <c r="B228" s="2384"/>
      <c r="C228" s="2384"/>
      <c r="D228" s="2384"/>
      <c r="E228" s="214"/>
      <c r="F228" s="2384"/>
      <c r="G228" s="2384"/>
    </row>
    <row r="229" customFormat="false" ht="15.75" hidden="false" customHeight="false" outlineLevel="0" collapsed="false">
      <c r="A229" s="2384"/>
      <c r="B229" s="2384"/>
      <c r="C229" s="2384"/>
      <c r="D229" s="2384"/>
      <c r="E229" s="214"/>
      <c r="F229" s="2384"/>
      <c r="G229" s="2384"/>
    </row>
    <row r="230" customFormat="false" ht="15.75" hidden="false" customHeight="false" outlineLevel="0" collapsed="false">
      <c r="A230" s="2384"/>
      <c r="B230" s="2384"/>
      <c r="C230" s="2384"/>
      <c r="D230" s="2384"/>
      <c r="E230" s="214"/>
      <c r="F230" s="2384"/>
      <c r="G230" s="2384"/>
    </row>
    <row r="231" customFormat="false" ht="15.75" hidden="false" customHeight="false" outlineLevel="0" collapsed="false">
      <c r="A231" s="2384"/>
      <c r="B231" s="2384"/>
      <c r="C231" s="2384"/>
      <c r="D231" s="2384"/>
      <c r="E231" s="214"/>
      <c r="F231" s="2384"/>
      <c r="G231" s="2384"/>
    </row>
    <row r="232" customFormat="false" ht="15.75" hidden="false" customHeight="false" outlineLevel="0" collapsed="false">
      <c r="A232" s="2384"/>
      <c r="B232" s="2384"/>
      <c r="C232" s="2384"/>
      <c r="D232" s="2384"/>
      <c r="E232" s="214"/>
      <c r="F232" s="2384"/>
      <c r="G232" s="2384"/>
    </row>
    <row r="233" customFormat="false" ht="15.75" hidden="false" customHeight="false" outlineLevel="0" collapsed="false">
      <c r="A233" s="2384"/>
      <c r="B233" s="2384"/>
      <c r="C233" s="2384"/>
      <c r="D233" s="2384"/>
      <c r="E233" s="214"/>
      <c r="F233" s="2384"/>
      <c r="G233" s="2384"/>
    </row>
    <row r="234" customFormat="false" ht="15.75" hidden="false" customHeight="false" outlineLevel="0" collapsed="false">
      <c r="A234" s="2384"/>
      <c r="B234" s="2384"/>
      <c r="C234" s="2384"/>
      <c r="D234" s="2384"/>
      <c r="E234" s="214"/>
      <c r="F234" s="2384"/>
      <c r="G234" s="2384"/>
    </row>
    <row r="235" customFormat="false" ht="15.75" hidden="false" customHeight="false" outlineLevel="0" collapsed="false">
      <c r="A235" s="2384"/>
      <c r="B235" s="2384"/>
      <c r="C235" s="2384"/>
      <c r="D235" s="2384"/>
      <c r="E235" s="214"/>
      <c r="F235" s="2384"/>
      <c r="G235" s="2384"/>
    </row>
    <row r="236" customFormat="false" ht="15.75" hidden="false" customHeight="false" outlineLevel="0" collapsed="false">
      <c r="A236" s="2384"/>
      <c r="B236" s="2384"/>
      <c r="C236" s="2384"/>
      <c r="D236" s="2384"/>
      <c r="E236" s="214"/>
      <c r="F236" s="2384"/>
      <c r="G236" s="2384"/>
    </row>
    <row r="237" customFormat="false" ht="15.75" hidden="false" customHeight="false" outlineLevel="0" collapsed="false">
      <c r="A237" s="2384"/>
      <c r="B237" s="2384"/>
      <c r="C237" s="2384"/>
      <c r="D237" s="2384"/>
      <c r="E237" s="214"/>
      <c r="F237" s="2384"/>
      <c r="G237" s="2384"/>
    </row>
    <row r="238" customFormat="false" ht="15.75" hidden="false" customHeight="false" outlineLevel="0" collapsed="false">
      <c r="A238" s="2384"/>
      <c r="B238" s="2384"/>
      <c r="C238" s="2384"/>
      <c r="D238" s="2384"/>
      <c r="E238" s="214"/>
      <c r="F238" s="2384"/>
      <c r="G238" s="2384"/>
    </row>
    <row r="239" customFormat="false" ht="15.75" hidden="false" customHeight="false" outlineLevel="0" collapsed="false">
      <c r="A239" s="2384"/>
      <c r="B239" s="2384"/>
      <c r="C239" s="2384"/>
      <c r="D239" s="2384"/>
      <c r="E239" s="214"/>
      <c r="F239" s="2384"/>
      <c r="G239" s="2384"/>
    </row>
    <row r="240" customFormat="false" ht="15.75" hidden="false" customHeight="false" outlineLevel="0" collapsed="false">
      <c r="A240" s="2384"/>
      <c r="B240" s="2384"/>
      <c r="C240" s="2384"/>
      <c r="D240" s="2384"/>
      <c r="E240" s="214"/>
      <c r="F240" s="2384"/>
      <c r="G240" s="2384"/>
    </row>
    <row r="241" customFormat="false" ht="15.75" hidden="false" customHeight="false" outlineLevel="0" collapsed="false">
      <c r="A241" s="2384"/>
      <c r="B241" s="2384"/>
      <c r="C241" s="2384"/>
      <c r="D241" s="2384"/>
      <c r="E241" s="214"/>
      <c r="F241" s="2384"/>
      <c r="G241" s="2384"/>
    </row>
    <row r="242" customFormat="false" ht="15.75" hidden="false" customHeight="false" outlineLevel="0" collapsed="false">
      <c r="A242" s="2384"/>
      <c r="B242" s="2384"/>
      <c r="C242" s="2384"/>
      <c r="D242" s="2384"/>
      <c r="E242" s="214"/>
      <c r="F242" s="2384"/>
      <c r="G242" s="2384"/>
    </row>
    <row r="243" customFormat="false" ht="15.75" hidden="false" customHeight="false" outlineLevel="0" collapsed="false">
      <c r="A243" s="2384"/>
      <c r="B243" s="2384"/>
      <c r="C243" s="2384"/>
      <c r="D243" s="2384"/>
      <c r="E243" s="214"/>
      <c r="F243" s="2384"/>
      <c r="G243" s="2384"/>
    </row>
    <row r="244" customFormat="false" ht="15.75" hidden="false" customHeight="false" outlineLevel="0" collapsed="false">
      <c r="A244" s="2384"/>
      <c r="B244" s="2384"/>
      <c r="C244" s="2384"/>
      <c r="D244" s="2384"/>
      <c r="E244" s="214"/>
      <c r="F244" s="2384"/>
      <c r="G244" s="2384"/>
    </row>
    <row r="245" customFormat="false" ht="15.75" hidden="false" customHeight="false" outlineLevel="0" collapsed="false">
      <c r="A245" s="2384"/>
      <c r="B245" s="2384"/>
      <c r="C245" s="2384"/>
      <c r="D245" s="2384"/>
      <c r="E245" s="214"/>
      <c r="F245" s="2384"/>
      <c r="G245" s="2384"/>
    </row>
    <row r="246" customFormat="false" ht="15.75" hidden="false" customHeight="false" outlineLevel="0" collapsed="false">
      <c r="A246" s="2384"/>
      <c r="B246" s="2384"/>
      <c r="C246" s="2384"/>
      <c r="D246" s="2384"/>
      <c r="E246" s="214"/>
      <c r="F246" s="2384"/>
      <c r="G246" s="2384"/>
    </row>
    <row r="247" customFormat="false" ht="15.75" hidden="false" customHeight="false" outlineLevel="0" collapsed="false">
      <c r="A247" s="2384"/>
      <c r="B247" s="2384"/>
      <c r="C247" s="2384"/>
      <c r="D247" s="2384"/>
      <c r="E247" s="214"/>
      <c r="F247" s="2384"/>
      <c r="G247" s="2384"/>
    </row>
    <row r="248" customFormat="false" ht="15.75" hidden="false" customHeight="false" outlineLevel="0" collapsed="false">
      <c r="A248" s="2384"/>
      <c r="B248" s="2384"/>
      <c r="C248" s="2384"/>
      <c r="D248" s="2384"/>
      <c r="E248" s="214"/>
      <c r="F248" s="2384"/>
      <c r="G248" s="2384"/>
    </row>
    <row r="249" customFormat="false" ht="15.75" hidden="false" customHeight="false" outlineLevel="0" collapsed="false">
      <c r="A249" s="2384"/>
      <c r="B249" s="2384"/>
      <c r="C249" s="2384"/>
      <c r="D249" s="2384"/>
      <c r="E249" s="214"/>
      <c r="F249" s="2384"/>
      <c r="G249" s="2384"/>
    </row>
    <row r="250" customFormat="false" ht="15.75" hidden="false" customHeight="false" outlineLevel="0" collapsed="false">
      <c r="A250" s="2384"/>
      <c r="B250" s="2384"/>
      <c r="C250" s="2384"/>
      <c r="D250" s="2384"/>
      <c r="E250" s="214"/>
      <c r="F250" s="2384"/>
      <c r="G250" s="2384"/>
    </row>
    <row r="251" customFormat="false" ht="15.75" hidden="false" customHeight="false" outlineLevel="0" collapsed="false">
      <c r="A251" s="2384"/>
      <c r="B251" s="2384"/>
      <c r="C251" s="2384"/>
      <c r="D251" s="2384"/>
      <c r="E251" s="214"/>
      <c r="F251" s="2384"/>
      <c r="G251" s="2384"/>
    </row>
    <row r="252" customFormat="false" ht="15.75" hidden="false" customHeight="false" outlineLevel="0" collapsed="false">
      <c r="A252" s="2384"/>
      <c r="B252" s="2384"/>
      <c r="C252" s="2384"/>
      <c r="D252" s="2384"/>
      <c r="E252" s="214"/>
      <c r="F252" s="2384"/>
      <c r="G252" s="2384"/>
    </row>
    <row r="253" customFormat="false" ht="15.75" hidden="false" customHeight="false" outlineLevel="0" collapsed="false">
      <c r="A253" s="2384"/>
      <c r="B253" s="2384"/>
      <c r="C253" s="2384"/>
      <c r="D253" s="2384"/>
      <c r="E253" s="214"/>
      <c r="F253" s="2384"/>
      <c r="G253" s="2384"/>
    </row>
    <row r="254" customFormat="false" ht="15.75" hidden="false" customHeight="false" outlineLevel="0" collapsed="false">
      <c r="A254" s="2384"/>
      <c r="B254" s="2384"/>
      <c r="C254" s="2384"/>
      <c r="D254" s="2384"/>
      <c r="E254" s="214"/>
      <c r="F254" s="2384"/>
      <c r="G254" s="2384"/>
    </row>
    <row r="255" customFormat="false" ht="15.75" hidden="false" customHeight="false" outlineLevel="0" collapsed="false">
      <c r="A255" s="2384"/>
      <c r="B255" s="2384"/>
      <c r="C255" s="2384"/>
      <c r="D255" s="2384"/>
      <c r="E255" s="214"/>
      <c r="F255" s="2384"/>
      <c r="G255" s="2384"/>
    </row>
    <row r="256" customFormat="false" ht="15.75" hidden="false" customHeight="false" outlineLevel="0" collapsed="false">
      <c r="A256" s="2384"/>
      <c r="B256" s="2384"/>
      <c r="C256" s="2384"/>
      <c r="D256" s="2384"/>
      <c r="E256" s="214"/>
      <c r="F256" s="2384"/>
      <c r="G256" s="2384"/>
    </row>
    <row r="257" customFormat="false" ht="15.75" hidden="false" customHeight="false" outlineLevel="0" collapsed="false">
      <c r="A257" s="2384"/>
      <c r="B257" s="2384"/>
      <c r="C257" s="2384"/>
      <c r="D257" s="2384"/>
      <c r="E257" s="214"/>
      <c r="F257" s="2384"/>
      <c r="G257" s="2384"/>
    </row>
    <row r="258" customFormat="false" ht="15.75" hidden="false" customHeight="false" outlineLevel="0" collapsed="false">
      <c r="A258" s="2384"/>
      <c r="B258" s="2384"/>
      <c r="C258" s="2384"/>
      <c r="D258" s="2384"/>
      <c r="E258" s="214"/>
      <c r="F258" s="2384"/>
      <c r="G258" s="2384"/>
    </row>
    <row r="259" customFormat="false" ht="15.75" hidden="false" customHeight="false" outlineLevel="0" collapsed="false">
      <c r="A259" s="2384"/>
      <c r="B259" s="2384"/>
      <c r="C259" s="2384"/>
      <c r="D259" s="2384"/>
      <c r="E259" s="214"/>
      <c r="F259" s="2384"/>
      <c r="G259" s="2384"/>
    </row>
    <row r="260" customFormat="false" ht="15.75" hidden="false" customHeight="false" outlineLevel="0" collapsed="false">
      <c r="A260" s="2384"/>
      <c r="B260" s="2384"/>
      <c r="C260" s="2384"/>
      <c r="D260" s="2384"/>
      <c r="E260" s="214"/>
      <c r="F260" s="2384"/>
      <c r="G260" s="2384"/>
    </row>
    <row r="261" customFormat="false" ht="15.75" hidden="false" customHeight="false" outlineLevel="0" collapsed="false">
      <c r="A261" s="2384"/>
      <c r="B261" s="2384"/>
      <c r="C261" s="2384"/>
      <c r="D261" s="2384"/>
      <c r="E261" s="214"/>
      <c r="F261" s="2384"/>
      <c r="G261" s="2384"/>
    </row>
    <row r="262" customFormat="false" ht="15.75" hidden="false" customHeight="false" outlineLevel="0" collapsed="false">
      <c r="A262" s="2384"/>
      <c r="B262" s="2384"/>
      <c r="C262" s="2384"/>
      <c r="D262" s="2384"/>
      <c r="E262" s="214"/>
      <c r="F262" s="2384"/>
      <c r="G262" s="2384"/>
    </row>
    <row r="263" customFormat="false" ht="15.75" hidden="false" customHeight="false" outlineLevel="0" collapsed="false">
      <c r="A263" s="2384"/>
      <c r="B263" s="2384"/>
      <c r="C263" s="2384"/>
      <c r="D263" s="2384"/>
      <c r="E263" s="214"/>
      <c r="F263" s="2384"/>
      <c r="G263" s="2384"/>
    </row>
    <row r="264" customFormat="false" ht="15.75" hidden="false" customHeight="false" outlineLevel="0" collapsed="false">
      <c r="A264" s="2384"/>
      <c r="B264" s="2384"/>
      <c r="C264" s="2384"/>
      <c r="D264" s="2384"/>
      <c r="E264" s="214"/>
      <c r="F264" s="2384"/>
      <c r="G264" s="2384"/>
    </row>
    <row r="265" customFormat="false" ht="15.75" hidden="false" customHeight="false" outlineLevel="0" collapsed="false">
      <c r="A265" s="2384"/>
      <c r="B265" s="2384"/>
      <c r="C265" s="2384"/>
      <c r="D265" s="2384"/>
      <c r="E265" s="214"/>
      <c r="F265" s="2384"/>
      <c r="G265" s="2384"/>
    </row>
    <row r="266" customFormat="false" ht="15.75" hidden="false" customHeight="false" outlineLevel="0" collapsed="false">
      <c r="A266" s="2384"/>
      <c r="B266" s="2384"/>
      <c r="C266" s="2384"/>
      <c r="D266" s="2384"/>
      <c r="E266" s="214"/>
      <c r="F266" s="2384"/>
      <c r="G266" s="2384"/>
    </row>
    <row r="267" customFormat="false" ht="15.75" hidden="false" customHeight="false" outlineLevel="0" collapsed="false">
      <c r="A267" s="2384"/>
      <c r="B267" s="2384"/>
      <c r="C267" s="2384"/>
      <c r="D267" s="2384"/>
      <c r="E267" s="214"/>
      <c r="F267" s="2384"/>
      <c r="G267" s="2384"/>
    </row>
    <row r="268" customFormat="false" ht="15.75" hidden="false" customHeight="false" outlineLevel="0" collapsed="false">
      <c r="A268" s="2384"/>
      <c r="B268" s="2384"/>
      <c r="C268" s="2384"/>
      <c r="D268" s="2384"/>
      <c r="E268" s="214"/>
      <c r="F268" s="2384"/>
      <c r="G268" s="2384"/>
    </row>
    <row r="269" customFormat="false" ht="15.75" hidden="false" customHeight="false" outlineLevel="0" collapsed="false">
      <c r="A269" s="2384"/>
      <c r="B269" s="2384"/>
      <c r="C269" s="2384"/>
      <c r="D269" s="2384"/>
      <c r="E269" s="214"/>
      <c r="F269" s="2384"/>
      <c r="G269" s="2384"/>
    </row>
    <row r="270" customFormat="false" ht="15.75" hidden="false" customHeight="false" outlineLevel="0" collapsed="false">
      <c r="A270" s="2384"/>
      <c r="B270" s="2384"/>
      <c r="C270" s="2384"/>
      <c r="D270" s="2384"/>
      <c r="E270" s="214"/>
      <c r="F270" s="2384"/>
      <c r="G270" s="2384"/>
    </row>
    <row r="271" customFormat="false" ht="15.75" hidden="false" customHeight="false" outlineLevel="0" collapsed="false">
      <c r="A271" s="2384"/>
      <c r="B271" s="2384"/>
      <c r="C271" s="2384"/>
      <c r="D271" s="2384"/>
      <c r="E271" s="214"/>
      <c r="F271" s="2384"/>
      <c r="G271" s="2384"/>
    </row>
    <row r="272" customFormat="false" ht="15.75" hidden="false" customHeight="false" outlineLevel="0" collapsed="false">
      <c r="A272" s="2384"/>
      <c r="B272" s="2384"/>
      <c r="C272" s="2384"/>
      <c r="D272" s="2384"/>
      <c r="E272" s="214"/>
      <c r="F272" s="2384"/>
      <c r="G272" s="2384"/>
    </row>
    <row r="273" customFormat="false" ht="15.75" hidden="false" customHeight="false" outlineLevel="0" collapsed="false">
      <c r="A273" s="2384"/>
      <c r="B273" s="2384"/>
      <c r="C273" s="2384"/>
      <c r="D273" s="2384"/>
      <c r="E273" s="214"/>
      <c r="F273" s="2384"/>
      <c r="G273" s="2384"/>
    </row>
    <row r="274" customFormat="false" ht="15.75" hidden="false" customHeight="false" outlineLevel="0" collapsed="false">
      <c r="A274" s="2384"/>
      <c r="B274" s="2384"/>
      <c r="C274" s="2384"/>
      <c r="D274" s="2384"/>
      <c r="E274" s="214"/>
      <c r="F274" s="2384"/>
      <c r="G274" s="2384"/>
    </row>
    <row r="275" customFormat="false" ht="15.75" hidden="false" customHeight="false" outlineLevel="0" collapsed="false">
      <c r="A275" s="2384"/>
      <c r="B275" s="2384"/>
      <c r="C275" s="2384"/>
      <c r="D275" s="2384"/>
      <c r="E275" s="214"/>
      <c r="F275" s="2384"/>
      <c r="G275" s="2384"/>
    </row>
    <row r="276" customFormat="false" ht="15.75" hidden="false" customHeight="false" outlineLevel="0" collapsed="false">
      <c r="A276" s="2384"/>
      <c r="B276" s="2384"/>
      <c r="C276" s="2384"/>
      <c r="D276" s="2384"/>
      <c r="E276" s="214"/>
      <c r="F276" s="2384"/>
      <c r="G276" s="2384"/>
    </row>
    <row r="277" customFormat="false" ht="15.75" hidden="false" customHeight="false" outlineLevel="0" collapsed="false">
      <c r="A277" s="2384"/>
      <c r="B277" s="2384"/>
      <c r="C277" s="2384"/>
      <c r="D277" s="2384"/>
      <c r="E277" s="214"/>
      <c r="F277" s="2384"/>
      <c r="G277" s="2384"/>
    </row>
    <row r="278" customFormat="false" ht="15.75" hidden="false" customHeight="false" outlineLevel="0" collapsed="false">
      <c r="A278" s="2384"/>
      <c r="B278" s="2384"/>
      <c r="C278" s="2384"/>
      <c r="D278" s="2384"/>
      <c r="E278" s="214"/>
      <c r="F278" s="2384"/>
      <c r="G278" s="2384"/>
    </row>
    <row r="279" customFormat="false" ht="15.75" hidden="false" customHeight="false" outlineLevel="0" collapsed="false">
      <c r="A279" s="2384"/>
      <c r="B279" s="2384"/>
      <c r="C279" s="2384"/>
      <c r="D279" s="2384"/>
      <c r="E279" s="214"/>
      <c r="F279" s="2384"/>
      <c r="G279" s="2384"/>
    </row>
    <row r="280" customFormat="false" ht="15.75" hidden="false" customHeight="false" outlineLevel="0" collapsed="false">
      <c r="A280" s="2384"/>
      <c r="B280" s="2384"/>
      <c r="C280" s="2384"/>
      <c r="D280" s="2384"/>
      <c r="E280" s="214"/>
      <c r="F280" s="2384"/>
      <c r="G280" s="2384"/>
    </row>
    <row r="281" customFormat="false" ht="15.75" hidden="false" customHeight="false" outlineLevel="0" collapsed="false">
      <c r="A281" s="2384"/>
      <c r="B281" s="2384"/>
      <c r="C281" s="2384"/>
      <c r="D281" s="2384"/>
      <c r="E281" s="214"/>
      <c r="F281" s="2384"/>
      <c r="G281" s="2384"/>
    </row>
    <row r="282" customFormat="false" ht="15.75" hidden="false" customHeight="false" outlineLevel="0" collapsed="false">
      <c r="A282" s="2384"/>
      <c r="B282" s="2384"/>
      <c r="C282" s="2384"/>
      <c r="D282" s="2384"/>
      <c r="E282" s="214"/>
      <c r="F282" s="2384"/>
      <c r="G282" s="2384"/>
    </row>
    <row r="283" customFormat="false" ht="15.75" hidden="false" customHeight="false" outlineLevel="0" collapsed="false">
      <c r="A283" s="2384"/>
      <c r="B283" s="2384"/>
      <c r="C283" s="2384"/>
      <c r="D283" s="2384"/>
      <c r="E283" s="214"/>
      <c r="F283" s="2384"/>
      <c r="G283" s="2384"/>
    </row>
    <row r="284" customFormat="false" ht="15.75" hidden="false" customHeight="false" outlineLevel="0" collapsed="false">
      <c r="A284" s="2384"/>
      <c r="B284" s="2384"/>
      <c r="C284" s="2384"/>
      <c r="D284" s="2384"/>
      <c r="E284" s="214"/>
      <c r="F284" s="2384"/>
      <c r="G284" s="2384"/>
    </row>
    <row r="285" customFormat="false" ht="15.75" hidden="false" customHeight="false" outlineLevel="0" collapsed="false">
      <c r="A285" s="2384"/>
      <c r="B285" s="2384"/>
      <c r="C285" s="2384"/>
      <c r="D285" s="2384"/>
      <c r="E285" s="214"/>
      <c r="F285" s="2384"/>
      <c r="G285" s="2384"/>
    </row>
    <row r="286" customFormat="false" ht="15.75" hidden="false" customHeight="false" outlineLevel="0" collapsed="false">
      <c r="A286" s="2384"/>
      <c r="B286" s="2384"/>
      <c r="C286" s="2384"/>
      <c r="D286" s="2384"/>
      <c r="E286" s="214"/>
      <c r="F286" s="2384"/>
      <c r="G286" s="2384"/>
    </row>
    <row r="287" customFormat="false" ht="15.75" hidden="false" customHeight="false" outlineLevel="0" collapsed="false">
      <c r="A287" s="2384"/>
      <c r="B287" s="2384"/>
      <c r="C287" s="2384"/>
      <c r="D287" s="2384"/>
      <c r="E287" s="214"/>
      <c r="F287" s="2384"/>
      <c r="G287" s="2384"/>
    </row>
    <row r="288" customFormat="false" ht="15.75" hidden="false" customHeight="false" outlineLevel="0" collapsed="false">
      <c r="A288" s="2384"/>
      <c r="B288" s="2384"/>
      <c r="C288" s="2384"/>
      <c r="D288" s="2384"/>
      <c r="E288" s="214"/>
      <c r="F288" s="2384"/>
      <c r="G288" s="2384"/>
    </row>
    <row r="289" customFormat="false" ht="15.75" hidden="false" customHeight="false" outlineLevel="0" collapsed="false">
      <c r="A289" s="2384"/>
      <c r="B289" s="2384"/>
      <c r="C289" s="2384"/>
      <c r="D289" s="2384"/>
      <c r="E289" s="214"/>
      <c r="F289" s="2384"/>
      <c r="G289" s="2384"/>
    </row>
    <row r="290" customFormat="false" ht="15.75" hidden="false" customHeight="false" outlineLevel="0" collapsed="false">
      <c r="A290" s="2384"/>
      <c r="B290" s="2384"/>
      <c r="C290" s="2384"/>
      <c r="D290" s="2384"/>
      <c r="E290" s="214"/>
      <c r="F290" s="2384"/>
      <c r="G290" s="2384"/>
    </row>
    <row r="291" customFormat="false" ht="15.75" hidden="false" customHeight="false" outlineLevel="0" collapsed="false">
      <c r="A291" s="2384"/>
      <c r="B291" s="2384"/>
      <c r="C291" s="2384"/>
      <c r="D291" s="2384"/>
      <c r="E291" s="214"/>
      <c r="F291" s="2384"/>
      <c r="G291" s="2384"/>
    </row>
    <row r="292" customFormat="false" ht="15.75" hidden="false" customHeight="false" outlineLevel="0" collapsed="false">
      <c r="A292" s="2384"/>
      <c r="B292" s="2384"/>
      <c r="C292" s="2384"/>
      <c r="D292" s="2384"/>
      <c r="E292" s="214"/>
      <c r="F292" s="2384"/>
      <c r="G292" s="2384"/>
    </row>
    <row r="293" customFormat="false" ht="15.75" hidden="false" customHeight="false" outlineLevel="0" collapsed="false">
      <c r="A293" s="2384"/>
      <c r="B293" s="2384"/>
      <c r="C293" s="2384"/>
      <c r="D293" s="2384"/>
      <c r="E293" s="214"/>
      <c r="F293" s="2384"/>
      <c r="G293" s="2384"/>
    </row>
    <row r="294" customFormat="false" ht="15.75" hidden="false" customHeight="false" outlineLevel="0" collapsed="false">
      <c r="A294" s="2384"/>
      <c r="B294" s="2384"/>
      <c r="C294" s="2384"/>
      <c r="D294" s="2384"/>
      <c r="E294" s="214"/>
      <c r="F294" s="2384"/>
      <c r="G294" s="2384"/>
    </row>
    <row r="295" customFormat="false" ht="15.75" hidden="false" customHeight="false" outlineLevel="0" collapsed="false">
      <c r="A295" s="2384"/>
      <c r="B295" s="2384"/>
      <c r="C295" s="2384"/>
      <c r="D295" s="2384"/>
      <c r="E295" s="214"/>
      <c r="F295" s="2384"/>
      <c r="G295" s="2384"/>
    </row>
    <row r="296" customFormat="false" ht="15.75" hidden="false" customHeight="false" outlineLevel="0" collapsed="false">
      <c r="A296" s="2384"/>
      <c r="B296" s="2384"/>
      <c r="C296" s="2384"/>
      <c r="D296" s="2384"/>
      <c r="E296" s="214"/>
      <c r="F296" s="2384"/>
      <c r="G296" s="2384"/>
    </row>
    <row r="297" customFormat="false" ht="15.75" hidden="false" customHeight="false" outlineLevel="0" collapsed="false">
      <c r="A297" s="2384"/>
      <c r="B297" s="2384"/>
      <c r="C297" s="2384"/>
      <c r="D297" s="2384"/>
      <c r="E297" s="214"/>
      <c r="F297" s="2384"/>
      <c r="G297" s="2384"/>
    </row>
    <row r="298" customFormat="false" ht="15.75" hidden="false" customHeight="false" outlineLevel="0" collapsed="false">
      <c r="A298" s="2384"/>
      <c r="B298" s="2384"/>
      <c r="C298" s="2384"/>
      <c r="D298" s="2384"/>
      <c r="E298" s="214"/>
      <c r="F298" s="2384"/>
      <c r="G298" s="2384"/>
    </row>
    <row r="299" customFormat="false" ht="15.75" hidden="false" customHeight="false" outlineLevel="0" collapsed="false">
      <c r="A299" s="2384"/>
      <c r="B299" s="2384"/>
      <c r="C299" s="2384"/>
      <c r="D299" s="2384"/>
      <c r="E299" s="214"/>
      <c r="F299" s="2384"/>
      <c r="G299" s="2384"/>
    </row>
    <row r="300" customFormat="false" ht="15.75" hidden="false" customHeight="false" outlineLevel="0" collapsed="false">
      <c r="A300" s="2384"/>
      <c r="B300" s="2384"/>
      <c r="C300" s="2384"/>
      <c r="D300" s="2384"/>
      <c r="E300" s="214"/>
      <c r="F300" s="2384"/>
      <c r="G300" s="2384"/>
    </row>
    <row r="301" customFormat="false" ht="15.75" hidden="false" customHeight="false" outlineLevel="0" collapsed="false">
      <c r="A301" s="2384"/>
      <c r="B301" s="2384"/>
      <c r="C301" s="2384"/>
      <c r="D301" s="2384"/>
      <c r="E301" s="214"/>
      <c r="F301" s="2384"/>
      <c r="G301" s="2384"/>
    </row>
    <row r="302" customFormat="false" ht="15.75" hidden="false" customHeight="false" outlineLevel="0" collapsed="false">
      <c r="A302" s="2384"/>
      <c r="B302" s="2384"/>
      <c r="C302" s="2384"/>
      <c r="D302" s="2384"/>
      <c r="E302" s="214"/>
      <c r="F302" s="2384"/>
      <c r="G302" s="2384"/>
    </row>
    <row r="303" customFormat="false" ht="15.75" hidden="false" customHeight="false" outlineLevel="0" collapsed="false">
      <c r="A303" s="2384"/>
      <c r="B303" s="2384"/>
      <c r="C303" s="2384"/>
      <c r="D303" s="2384"/>
      <c r="E303" s="214"/>
      <c r="F303" s="2384"/>
      <c r="G303" s="2384"/>
    </row>
    <row r="304" customFormat="false" ht="15.75" hidden="false" customHeight="false" outlineLevel="0" collapsed="false">
      <c r="A304" s="2384"/>
      <c r="B304" s="2384"/>
      <c r="C304" s="2384"/>
      <c r="D304" s="2384"/>
      <c r="E304" s="214"/>
      <c r="F304" s="2384"/>
      <c r="G304" s="2384"/>
    </row>
    <row r="305" customFormat="false" ht="15.75" hidden="false" customHeight="false" outlineLevel="0" collapsed="false">
      <c r="A305" s="2384"/>
      <c r="B305" s="2384"/>
      <c r="C305" s="2384"/>
      <c r="D305" s="2384"/>
      <c r="E305" s="214"/>
      <c r="F305" s="2384"/>
      <c r="G305" s="2384"/>
    </row>
    <row r="306" customFormat="false" ht="15.75" hidden="false" customHeight="false" outlineLevel="0" collapsed="false">
      <c r="A306" s="2384"/>
      <c r="B306" s="2384"/>
      <c r="C306" s="2384"/>
      <c r="D306" s="2384"/>
      <c r="E306" s="214"/>
      <c r="F306" s="2384"/>
      <c r="G306" s="2384"/>
    </row>
    <row r="307" customFormat="false" ht="15.75" hidden="false" customHeight="false" outlineLevel="0" collapsed="false">
      <c r="A307" s="2384"/>
      <c r="B307" s="2384"/>
      <c r="C307" s="2384"/>
      <c r="D307" s="2384"/>
      <c r="E307" s="214"/>
      <c r="F307" s="2384"/>
      <c r="G307" s="2384"/>
    </row>
    <row r="308" customFormat="false" ht="15.75" hidden="false" customHeight="false" outlineLevel="0" collapsed="false">
      <c r="A308" s="2384"/>
      <c r="B308" s="2384"/>
      <c r="C308" s="2384"/>
      <c r="D308" s="2384"/>
      <c r="E308" s="214"/>
      <c r="F308" s="2384"/>
      <c r="G308" s="2384"/>
    </row>
    <row r="309" customFormat="false" ht="15.75" hidden="false" customHeight="false" outlineLevel="0" collapsed="false">
      <c r="A309" s="2384"/>
      <c r="B309" s="2384"/>
      <c r="C309" s="2384"/>
      <c r="D309" s="2384"/>
      <c r="E309" s="214"/>
      <c r="F309" s="2384"/>
      <c r="G309" s="2384"/>
    </row>
    <row r="310" customFormat="false" ht="15.75" hidden="false" customHeight="false" outlineLevel="0" collapsed="false">
      <c r="A310" s="2384"/>
      <c r="B310" s="2384"/>
      <c r="C310" s="2384"/>
      <c r="D310" s="2384"/>
      <c r="E310" s="214"/>
      <c r="F310" s="2384"/>
      <c r="G310" s="2384"/>
    </row>
    <row r="311" customFormat="false" ht="15.75" hidden="false" customHeight="false" outlineLevel="0" collapsed="false">
      <c r="A311" s="2384"/>
      <c r="B311" s="2384"/>
      <c r="C311" s="2384"/>
      <c r="D311" s="2384"/>
      <c r="E311" s="214"/>
      <c r="F311" s="2384"/>
      <c r="G311" s="2384"/>
    </row>
    <row r="312" customFormat="false" ht="15.75" hidden="false" customHeight="false" outlineLevel="0" collapsed="false">
      <c r="A312" s="2384"/>
      <c r="B312" s="2384"/>
      <c r="C312" s="2384"/>
      <c r="D312" s="2384"/>
      <c r="E312" s="214"/>
      <c r="F312" s="2384"/>
      <c r="G312" s="2384"/>
    </row>
    <row r="313" customFormat="false" ht="15.75" hidden="false" customHeight="false" outlineLevel="0" collapsed="false">
      <c r="A313" s="2384"/>
      <c r="B313" s="2384"/>
      <c r="C313" s="2384"/>
      <c r="D313" s="2384"/>
      <c r="E313" s="214"/>
      <c r="F313" s="2384"/>
      <c r="G313" s="2384"/>
    </row>
    <row r="314" customFormat="false" ht="15.75" hidden="false" customHeight="false" outlineLevel="0" collapsed="false">
      <c r="A314" s="2384"/>
      <c r="B314" s="2384"/>
      <c r="C314" s="2384"/>
      <c r="D314" s="2384"/>
      <c r="E314" s="214"/>
      <c r="F314" s="2384"/>
      <c r="G314" s="2384"/>
    </row>
    <row r="315" customFormat="false" ht="15.75" hidden="false" customHeight="false" outlineLevel="0" collapsed="false">
      <c r="A315" s="2384"/>
      <c r="B315" s="2384"/>
      <c r="C315" s="2384"/>
      <c r="D315" s="2384"/>
      <c r="E315" s="214"/>
      <c r="F315" s="2384"/>
      <c r="G315" s="2384"/>
    </row>
    <row r="316" customFormat="false" ht="15.75" hidden="false" customHeight="false" outlineLevel="0" collapsed="false">
      <c r="A316" s="2384"/>
      <c r="B316" s="2384"/>
      <c r="C316" s="2384"/>
      <c r="D316" s="2384"/>
      <c r="E316" s="214"/>
      <c r="F316" s="2384"/>
      <c r="G316" s="2384"/>
    </row>
    <row r="317" customFormat="false" ht="15.75" hidden="false" customHeight="false" outlineLevel="0" collapsed="false">
      <c r="A317" s="2384"/>
      <c r="B317" s="2384"/>
      <c r="C317" s="2384"/>
      <c r="D317" s="2384"/>
      <c r="E317" s="214"/>
      <c r="F317" s="2384"/>
      <c r="G317" s="2384"/>
    </row>
    <row r="318" customFormat="false" ht="15.75" hidden="false" customHeight="false" outlineLevel="0" collapsed="false">
      <c r="A318" s="2384"/>
      <c r="B318" s="2384"/>
      <c r="C318" s="2384"/>
      <c r="D318" s="2384"/>
      <c r="E318" s="214"/>
      <c r="F318" s="2384"/>
      <c r="G318" s="2384"/>
    </row>
    <row r="319" customFormat="false" ht="15.75" hidden="false" customHeight="false" outlineLevel="0" collapsed="false">
      <c r="A319" s="2384"/>
      <c r="B319" s="2384"/>
      <c r="C319" s="2384"/>
      <c r="D319" s="2384"/>
      <c r="E319" s="214"/>
      <c r="F319" s="2384"/>
      <c r="G319" s="2384"/>
    </row>
    <row r="320" customFormat="false" ht="15.75" hidden="false" customHeight="false" outlineLevel="0" collapsed="false">
      <c r="A320" s="2384"/>
      <c r="B320" s="2384"/>
      <c r="C320" s="2384"/>
      <c r="D320" s="2384"/>
      <c r="E320" s="214"/>
      <c r="F320" s="2384"/>
      <c r="G320" s="2384"/>
    </row>
    <row r="321" customFormat="false" ht="15.75" hidden="false" customHeight="false" outlineLevel="0" collapsed="false">
      <c r="A321" s="2384"/>
      <c r="B321" s="2384"/>
      <c r="C321" s="2384"/>
      <c r="D321" s="2384"/>
      <c r="E321" s="214"/>
      <c r="F321" s="2384"/>
      <c r="G321" s="2384"/>
    </row>
    <row r="322" customFormat="false" ht="15.75" hidden="false" customHeight="false" outlineLevel="0" collapsed="false">
      <c r="A322" s="2384"/>
      <c r="B322" s="2384"/>
      <c r="C322" s="2384"/>
      <c r="D322" s="2384"/>
      <c r="E322" s="214"/>
      <c r="F322" s="2384"/>
      <c r="G322" s="2384"/>
    </row>
    <row r="323" customFormat="false" ht="15.75" hidden="false" customHeight="false" outlineLevel="0" collapsed="false">
      <c r="A323" s="2384"/>
      <c r="B323" s="2384"/>
      <c r="C323" s="2384"/>
      <c r="D323" s="2384"/>
      <c r="E323" s="214"/>
      <c r="F323" s="2384"/>
      <c r="G323" s="2384"/>
    </row>
    <row r="324" customFormat="false" ht="15.75" hidden="false" customHeight="false" outlineLevel="0" collapsed="false">
      <c r="A324" s="2384"/>
      <c r="B324" s="2384"/>
      <c r="C324" s="2384"/>
      <c r="D324" s="2384"/>
      <c r="E324" s="214"/>
      <c r="F324" s="2384"/>
      <c r="G324" s="2384"/>
    </row>
    <row r="325" customFormat="false" ht="15.75" hidden="false" customHeight="false" outlineLevel="0" collapsed="false">
      <c r="A325" s="2384"/>
      <c r="B325" s="2384"/>
      <c r="C325" s="2384"/>
      <c r="D325" s="2384"/>
      <c r="E325" s="214"/>
      <c r="F325" s="2384"/>
      <c r="G325" s="2384"/>
    </row>
    <row r="326" customFormat="false" ht="15.75" hidden="false" customHeight="false" outlineLevel="0" collapsed="false">
      <c r="A326" s="2384"/>
      <c r="B326" s="2384"/>
      <c r="C326" s="2384"/>
      <c r="D326" s="2384"/>
      <c r="E326" s="214"/>
      <c r="F326" s="2384"/>
      <c r="G326" s="2384"/>
    </row>
    <row r="327" customFormat="false" ht="15.75" hidden="false" customHeight="false" outlineLevel="0" collapsed="false">
      <c r="A327" s="2384"/>
      <c r="B327" s="2384"/>
      <c r="C327" s="2384"/>
      <c r="D327" s="2384"/>
      <c r="E327" s="214"/>
      <c r="F327" s="2384"/>
      <c r="G327" s="2384"/>
    </row>
    <row r="328" customFormat="false" ht="15.75" hidden="false" customHeight="false" outlineLevel="0" collapsed="false">
      <c r="A328" s="2384"/>
      <c r="B328" s="2384"/>
      <c r="C328" s="2384"/>
      <c r="D328" s="2384"/>
      <c r="E328" s="214"/>
      <c r="F328" s="2384"/>
      <c r="G328" s="2384"/>
    </row>
    <row r="329" customFormat="false" ht="15.75" hidden="false" customHeight="false" outlineLevel="0" collapsed="false">
      <c r="A329" s="2384"/>
      <c r="B329" s="2384"/>
      <c r="C329" s="2384"/>
      <c r="D329" s="2384"/>
      <c r="E329" s="214"/>
      <c r="F329" s="2384"/>
      <c r="G329" s="2384"/>
    </row>
    <row r="330" customFormat="false" ht="15.75" hidden="false" customHeight="false" outlineLevel="0" collapsed="false">
      <c r="A330" s="2384"/>
      <c r="B330" s="2384"/>
      <c r="C330" s="2384"/>
      <c r="D330" s="2384"/>
      <c r="E330" s="214"/>
      <c r="F330" s="2384"/>
      <c r="G330" s="2384"/>
    </row>
    <row r="331" customFormat="false" ht="15.75" hidden="false" customHeight="false" outlineLevel="0" collapsed="false">
      <c r="A331" s="2384"/>
      <c r="B331" s="2384"/>
      <c r="C331" s="2384"/>
      <c r="D331" s="2384"/>
      <c r="E331" s="214"/>
      <c r="F331" s="2384"/>
      <c r="G331" s="2384"/>
    </row>
    <row r="332" customFormat="false" ht="15.75" hidden="false" customHeight="false" outlineLevel="0" collapsed="false">
      <c r="A332" s="2384"/>
      <c r="B332" s="2384"/>
      <c r="C332" s="2384"/>
      <c r="D332" s="2384"/>
      <c r="E332" s="214"/>
      <c r="F332" s="2384"/>
      <c r="G332" s="2384"/>
    </row>
    <row r="333" customFormat="false" ht="15.75" hidden="false" customHeight="false" outlineLevel="0" collapsed="false">
      <c r="A333" s="2384"/>
      <c r="B333" s="2384"/>
      <c r="C333" s="2384"/>
      <c r="D333" s="2384"/>
      <c r="E333" s="214"/>
      <c r="F333" s="2384"/>
      <c r="G333" s="2384"/>
    </row>
    <row r="334" customFormat="false" ht="15.75" hidden="false" customHeight="false" outlineLevel="0" collapsed="false">
      <c r="A334" s="2384"/>
      <c r="B334" s="2384"/>
      <c r="C334" s="2384"/>
      <c r="D334" s="2384"/>
      <c r="E334" s="214"/>
      <c r="F334" s="2384"/>
      <c r="G334" s="2384"/>
    </row>
    <row r="335" customFormat="false" ht="15.75" hidden="false" customHeight="false" outlineLevel="0" collapsed="false">
      <c r="A335" s="2384"/>
      <c r="B335" s="2384"/>
      <c r="C335" s="2384"/>
      <c r="D335" s="2384"/>
      <c r="E335" s="214"/>
      <c r="F335" s="2384"/>
      <c r="G335" s="2384"/>
    </row>
    <row r="336" customFormat="false" ht="15.75" hidden="false" customHeight="false" outlineLevel="0" collapsed="false">
      <c r="A336" s="2384"/>
      <c r="B336" s="2384"/>
      <c r="C336" s="2384"/>
      <c r="D336" s="2384"/>
      <c r="E336" s="214"/>
      <c r="F336" s="2384"/>
      <c r="G336" s="2384"/>
    </row>
    <row r="337" customFormat="false" ht="15.75" hidden="false" customHeight="false" outlineLevel="0" collapsed="false">
      <c r="A337" s="2384"/>
      <c r="B337" s="2384"/>
      <c r="C337" s="2384"/>
      <c r="D337" s="2384"/>
      <c r="E337" s="214"/>
      <c r="F337" s="2384"/>
      <c r="G337" s="2384"/>
    </row>
    <row r="338" customFormat="false" ht="15.75" hidden="false" customHeight="false" outlineLevel="0" collapsed="false">
      <c r="A338" s="2384"/>
      <c r="B338" s="2384"/>
      <c r="C338" s="2384"/>
      <c r="D338" s="2384"/>
      <c r="E338" s="214"/>
      <c r="F338" s="2384"/>
      <c r="G338" s="2384"/>
    </row>
    <row r="339" customFormat="false" ht="15.75" hidden="false" customHeight="false" outlineLevel="0" collapsed="false">
      <c r="A339" s="2384"/>
      <c r="B339" s="2384"/>
      <c r="C339" s="2384"/>
      <c r="D339" s="2384"/>
      <c r="E339" s="214"/>
      <c r="F339" s="2384"/>
      <c r="G339" s="2384"/>
    </row>
    <row r="340" customFormat="false" ht="15.75" hidden="false" customHeight="false" outlineLevel="0" collapsed="false">
      <c r="A340" s="2384"/>
      <c r="B340" s="2384"/>
      <c r="C340" s="2384"/>
      <c r="D340" s="2384"/>
      <c r="E340" s="214"/>
      <c r="F340" s="2384"/>
      <c r="G340" s="2384"/>
    </row>
    <row r="341" customFormat="false" ht="15.75" hidden="false" customHeight="false" outlineLevel="0" collapsed="false">
      <c r="A341" s="2384"/>
      <c r="B341" s="2384"/>
      <c r="C341" s="2384"/>
      <c r="D341" s="2384"/>
      <c r="E341" s="214"/>
      <c r="F341" s="2384"/>
      <c r="G341" s="2384"/>
    </row>
    <row r="342" customFormat="false" ht="15.75" hidden="false" customHeight="false" outlineLevel="0" collapsed="false">
      <c r="A342" s="2384"/>
      <c r="B342" s="2384"/>
      <c r="C342" s="2384"/>
      <c r="D342" s="2384"/>
      <c r="E342" s="214"/>
      <c r="F342" s="2384"/>
      <c r="G342" s="2384"/>
    </row>
    <row r="343" customFormat="false" ht="15.75" hidden="false" customHeight="false" outlineLevel="0" collapsed="false">
      <c r="A343" s="2384"/>
      <c r="B343" s="2384"/>
      <c r="C343" s="2384"/>
      <c r="D343" s="2384"/>
      <c r="E343" s="214"/>
      <c r="F343" s="2384"/>
      <c r="G343" s="2384"/>
    </row>
    <row r="344" customFormat="false" ht="15.75" hidden="false" customHeight="false" outlineLevel="0" collapsed="false">
      <c r="A344" s="2384"/>
      <c r="B344" s="2384"/>
      <c r="C344" s="2384"/>
      <c r="D344" s="2384"/>
      <c r="E344" s="214"/>
      <c r="F344" s="2384"/>
      <c r="G344" s="2384"/>
    </row>
    <row r="345" customFormat="false" ht="15.75" hidden="false" customHeight="false" outlineLevel="0" collapsed="false">
      <c r="A345" s="2384"/>
      <c r="B345" s="2384"/>
      <c r="C345" s="2384"/>
      <c r="D345" s="2384"/>
      <c r="E345" s="214"/>
      <c r="F345" s="2384"/>
      <c r="G345" s="2384"/>
    </row>
    <row r="346" customFormat="false" ht="15.75" hidden="false" customHeight="false" outlineLevel="0" collapsed="false">
      <c r="A346" s="2384"/>
      <c r="B346" s="2384"/>
      <c r="C346" s="2384"/>
      <c r="D346" s="2384"/>
      <c r="E346" s="214"/>
      <c r="F346" s="2384"/>
      <c r="G346" s="2384"/>
    </row>
    <row r="347" customFormat="false" ht="15.75" hidden="false" customHeight="false" outlineLevel="0" collapsed="false">
      <c r="A347" s="2384"/>
      <c r="B347" s="2384"/>
      <c r="C347" s="2384"/>
      <c r="D347" s="2384"/>
      <c r="E347" s="214"/>
      <c r="F347" s="2384"/>
      <c r="G347" s="2384"/>
    </row>
    <row r="348" customFormat="false" ht="15.75" hidden="false" customHeight="false" outlineLevel="0" collapsed="false">
      <c r="A348" s="2384"/>
      <c r="B348" s="2384"/>
      <c r="C348" s="2384"/>
      <c r="D348" s="2384"/>
      <c r="E348" s="214"/>
      <c r="F348" s="2384"/>
      <c r="G348" s="2384"/>
    </row>
    <row r="349" customFormat="false" ht="15.75" hidden="false" customHeight="false" outlineLevel="0" collapsed="false">
      <c r="A349" s="2384"/>
      <c r="B349" s="2384"/>
      <c r="C349" s="2384"/>
      <c r="D349" s="2384"/>
      <c r="E349" s="214"/>
      <c r="G349" s="2384"/>
    </row>
    <row r="350" customFormat="false" ht="15.75" hidden="false" customHeight="false" outlineLevel="0" collapsed="false">
      <c r="A350" s="2384"/>
      <c r="B350" s="2384"/>
      <c r="C350" s="2384"/>
      <c r="D350" s="2384"/>
      <c r="E350" s="214"/>
    </row>
    <row r="351" customFormat="false" ht="15.75" hidden="false" customHeight="false" outlineLevel="0" collapsed="false">
      <c r="A351" s="2384"/>
      <c r="B351" s="2384"/>
      <c r="C351" s="2384"/>
      <c r="D351" s="2384"/>
    </row>
    <row r="352" customFormat="false" ht="15.75" hidden="false" customHeight="false" outlineLevel="0" collapsed="false">
      <c r="A352" s="2384"/>
      <c r="B352" s="2384"/>
      <c r="C352" s="2384"/>
      <c r="D352" s="2384"/>
    </row>
  </sheetData>
  <mergeCells count="10">
    <mergeCell ref="AF2:AG2"/>
    <mergeCell ref="B3:AE3"/>
    <mergeCell ref="AF3:AG3"/>
    <mergeCell ref="AF4:AG4"/>
    <mergeCell ref="F8:N8"/>
    <mergeCell ref="F22:J22"/>
    <mergeCell ref="P22:T22"/>
    <mergeCell ref="I39:I40"/>
    <mergeCell ref="K39:K40"/>
    <mergeCell ref="L39:L40"/>
  </mergeCells>
  <printOptions headings="false" gridLines="false" gridLinesSet="true" horizontalCentered="true" verticalCentered="false"/>
  <pageMargins left="0" right="0" top="0.590277777777778" bottom="0.59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FFFF"/>
    <pageSetUpPr fitToPage="true"/>
  </sheetPr>
  <dimension ref="A1:AF6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6" topLeftCell="B7" activePane="bottomRight" state="frozen"/>
      <selection pane="topLeft" activeCell="A1" activeCellId="0" sqref="A1"/>
      <selection pane="topRight" activeCell="B1" activeCellId="0" sqref="B1"/>
      <selection pane="bottomLeft" activeCell="A7" activeCellId="0" sqref="A7"/>
      <selection pane="bottomRight" activeCell="A1" activeCellId="1" sqref="AD8:AF76 A1"/>
    </sheetView>
  </sheetViews>
  <sheetFormatPr defaultColWidth="9.01171875" defaultRowHeight="15.75" zeroHeight="false" outlineLevelRow="0" outlineLevelCol="0"/>
  <cols>
    <col collapsed="false" customWidth="true" hidden="false" outlineLevel="0" max="1" min="1" style="427" width="27.5"/>
    <col collapsed="false" customWidth="true" hidden="false" outlineLevel="0" max="26" min="2" style="427" width="6.75"/>
    <col collapsed="false" customWidth="false" hidden="false" outlineLevel="0" max="1024" min="27" style="427" width="9"/>
  </cols>
  <sheetData>
    <row r="1" s="780" customFormat="true" ht="13.15" hidden="false" customHeight="true" outlineLevel="0" collapsed="false">
      <c r="A1" s="1427"/>
      <c r="B1" s="1515"/>
      <c r="C1" s="1515"/>
      <c r="D1" s="1515"/>
      <c r="E1" s="1515"/>
      <c r="F1" s="1515"/>
      <c r="G1" s="1515"/>
      <c r="H1" s="1515"/>
      <c r="I1" s="1515"/>
      <c r="J1" s="1515"/>
      <c r="K1" s="1515"/>
      <c r="L1" s="1515"/>
      <c r="M1" s="1515"/>
      <c r="N1" s="1515"/>
      <c r="O1" s="1515"/>
      <c r="P1" s="1515"/>
      <c r="Q1" s="1515"/>
      <c r="R1" s="1515"/>
      <c r="S1" s="1515"/>
      <c r="T1" s="1515"/>
      <c r="U1" s="1515"/>
      <c r="V1" s="1515"/>
      <c r="W1" s="1515"/>
      <c r="X1" s="1515"/>
      <c r="Y1" s="1515"/>
      <c r="Z1" s="1515"/>
      <c r="AA1" s="1515"/>
      <c r="AB1" s="1515"/>
      <c r="AC1" s="1708"/>
      <c r="AD1" s="739"/>
      <c r="AE1" s="739"/>
      <c r="AF1" s="740"/>
    </row>
    <row r="2" s="780" customFormat="true" ht="18" hidden="false" customHeight="true" outlineLevel="0" collapsed="false">
      <c r="A2" s="101"/>
      <c r="B2" s="1971" t="s">
        <v>43</v>
      </c>
      <c r="C2" s="1971"/>
      <c r="D2" s="1971"/>
      <c r="E2" s="1971"/>
      <c r="F2" s="1971"/>
      <c r="G2" s="1971"/>
      <c r="H2" s="1971"/>
      <c r="I2" s="1971"/>
      <c r="J2" s="1971"/>
      <c r="K2" s="1971"/>
      <c r="L2" s="1971"/>
      <c r="M2" s="1971"/>
      <c r="N2" s="1971"/>
      <c r="O2" s="1971"/>
      <c r="P2" s="1971"/>
      <c r="Q2" s="1971"/>
      <c r="R2" s="1971"/>
      <c r="S2" s="1971"/>
      <c r="T2" s="1971"/>
      <c r="U2" s="1971"/>
      <c r="V2" s="1971"/>
      <c r="W2" s="1971"/>
      <c r="X2" s="1971"/>
      <c r="Y2" s="1971"/>
      <c r="Z2" s="1971"/>
      <c r="AA2" s="1971"/>
      <c r="AB2" s="1971"/>
      <c r="AC2" s="2406"/>
      <c r="AD2" s="101" t="s">
        <v>75</v>
      </c>
      <c r="AE2" s="101"/>
      <c r="AF2" s="101"/>
    </row>
    <row r="3" s="780" customFormat="true" ht="18" hidden="false" customHeight="true" outlineLevel="0" collapsed="false">
      <c r="A3" s="101"/>
      <c r="B3" s="1709"/>
      <c r="C3" s="1709"/>
      <c r="D3" s="1709"/>
      <c r="E3" s="1710"/>
      <c r="F3" s="1710"/>
      <c r="G3" s="1710"/>
      <c r="H3" s="1710"/>
      <c r="I3" s="1520"/>
      <c r="J3" s="1520"/>
      <c r="K3" s="1520"/>
      <c r="L3" s="1520"/>
      <c r="M3" s="1520"/>
      <c r="N3" s="1520"/>
      <c r="O3" s="1520"/>
      <c r="P3" s="1520"/>
      <c r="Q3" s="1520"/>
      <c r="R3" s="1520"/>
      <c r="S3" s="1520"/>
      <c r="T3" s="1520"/>
      <c r="U3" s="1520"/>
      <c r="V3" s="1520"/>
      <c r="W3" s="1520"/>
      <c r="X3" s="1520"/>
      <c r="Y3" s="1520"/>
      <c r="Z3" s="1520"/>
      <c r="AA3" s="1520"/>
      <c r="AB3" s="1520"/>
      <c r="AC3" s="2406"/>
      <c r="AD3" s="101" t="s">
        <v>1112</v>
      </c>
      <c r="AE3" s="101"/>
      <c r="AF3" s="101"/>
    </row>
    <row r="4" s="780" customFormat="true" ht="18" hidden="false" customHeight="true" outlineLevel="0" collapsed="false">
      <c r="A4" s="101"/>
      <c r="B4" s="2407" t="s">
        <v>276</v>
      </c>
      <c r="C4" s="2407"/>
      <c r="D4" s="2407"/>
      <c r="E4" s="2407"/>
      <c r="F4" s="2407"/>
      <c r="G4" s="2407"/>
      <c r="H4" s="2407"/>
      <c r="I4" s="2407"/>
      <c r="J4" s="2407"/>
      <c r="K4" s="2407"/>
      <c r="L4" s="2407"/>
      <c r="M4" s="2407"/>
      <c r="N4" s="2407"/>
      <c r="O4" s="2407"/>
      <c r="P4" s="2407"/>
      <c r="Q4" s="2407"/>
      <c r="R4" s="2407"/>
      <c r="S4" s="2407"/>
      <c r="T4" s="2407"/>
      <c r="U4" s="2407"/>
      <c r="V4" s="2407"/>
      <c r="W4" s="2407"/>
      <c r="X4" s="2407"/>
      <c r="Y4" s="2407"/>
      <c r="Z4" s="2407"/>
      <c r="AA4" s="2407"/>
      <c r="AB4" s="2407"/>
      <c r="AC4" s="2408"/>
      <c r="AD4" s="2409" t="n">
        <v>44384</v>
      </c>
      <c r="AE4" s="2409"/>
      <c r="AF4" s="2409"/>
    </row>
    <row r="5" s="780" customFormat="true" ht="13.15" hidden="false" customHeight="true" outlineLevel="0" collapsed="false">
      <c r="A5" s="625"/>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712"/>
      <c r="AD5" s="1014"/>
      <c r="AE5" s="1014"/>
      <c r="AF5" s="1015"/>
    </row>
    <row r="6" customFormat="false" ht="16.15" hidden="false" customHeight="true" outlineLevel="0" collapsed="false">
      <c r="A6" s="239"/>
      <c r="B6" s="239"/>
      <c r="C6" s="239"/>
      <c r="D6" s="239"/>
      <c r="E6" s="239"/>
      <c r="F6" s="239"/>
      <c r="G6" s="239"/>
      <c r="H6" s="239"/>
      <c r="I6" s="239"/>
      <c r="J6" s="239"/>
    </row>
    <row r="7" customFormat="false" ht="18" hidden="false" customHeight="true" outlineLevel="0" collapsed="false">
      <c r="B7" s="243" t="n">
        <v>1990</v>
      </c>
      <c r="C7" s="243" t="n">
        <v>1991</v>
      </c>
      <c r="D7" s="243" t="n">
        <v>1992</v>
      </c>
      <c r="E7" s="243" t="n">
        <v>1993</v>
      </c>
      <c r="F7" s="243" t="n">
        <v>1994</v>
      </c>
      <c r="G7" s="243" t="n">
        <v>1995</v>
      </c>
      <c r="H7" s="243" t="n">
        <v>1996</v>
      </c>
      <c r="I7" s="243" t="n">
        <v>1997</v>
      </c>
      <c r="J7" s="442" t="n">
        <v>1998</v>
      </c>
      <c r="K7" s="442" t="n">
        <v>1999</v>
      </c>
      <c r="L7" s="243" t="n">
        <v>2000</v>
      </c>
      <c r="M7" s="243" t="n">
        <v>2001</v>
      </c>
      <c r="N7" s="243" t="n">
        <v>2002</v>
      </c>
      <c r="O7" s="243" t="n">
        <v>2003</v>
      </c>
      <c r="P7" s="243" t="n">
        <v>2004</v>
      </c>
      <c r="Q7" s="243" t="n">
        <v>2005</v>
      </c>
      <c r="R7" s="243" t="n">
        <v>2006</v>
      </c>
      <c r="S7" s="243" t="n">
        <v>2007</v>
      </c>
      <c r="T7" s="243" t="n">
        <v>2008</v>
      </c>
      <c r="U7" s="243" t="n">
        <v>2009</v>
      </c>
      <c r="V7" s="243" t="n">
        <v>2010</v>
      </c>
      <c r="W7" s="243" t="n">
        <v>2011</v>
      </c>
      <c r="X7" s="243" t="n">
        <v>2012</v>
      </c>
      <c r="Y7" s="243" t="n">
        <v>2013</v>
      </c>
      <c r="Z7" s="243" t="n">
        <v>2014</v>
      </c>
      <c r="AA7" s="243" t="n">
        <v>2015</v>
      </c>
      <c r="AB7" s="243" t="n">
        <v>2016</v>
      </c>
      <c r="AC7" s="243" t="n">
        <v>2017</v>
      </c>
      <c r="AD7" s="243" t="n">
        <v>2018</v>
      </c>
      <c r="AE7" s="243" t="n">
        <v>2019</v>
      </c>
      <c r="AF7" s="243" t="n">
        <v>2020</v>
      </c>
    </row>
    <row r="8" customFormat="false" ht="15" hidden="false" customHeight="true" outlineLevel="0" collapsed="false">
      <c r="A8" s="2410"/>
      <c r="B8" s="245"/>
      <c r="C8" s="245"/>
      <c r="D8" s="245"/>
      <c r="E8" s="245"/>
      <c r="F8" s="245"/>
      <c r="G8" s="245"/>
      <c r="H8" s="245"/>
      <c r="I8" s="245"/>
      <c r="J8" s="245"/>
      <c r="K8" s="245"/>
      <c r="L8" s="245"/>
      <c r="M8" s="245"/>
      <c r="N8" s="245"/>
      <c r="O8" s="245"/>
      <c r="P8" s="245"/>
    </row>
    <row r="9" customFormat="false" ht="15" hidden="false" customHeight="true" outlineLevel="0" collapsed="false">
      <c r="A9" s="246" t="s">
        <v>1113</v>
      </c>
      <c r="B9" s="1434" t="n">
        <v>55.9</v>
      </c>
      <c r="C9" s="1434" t="n">
        <v>54.2</v>
      </c>
      <c r="D9" s="1434" t="n">
        <v>52.8</v>
      </c>
      <c r="E9" s="1434" t="n">
        <v>54.7</v>
      </c>
      <c r="F9" s="1435" t="n">
        <v>54.8</v>
      </c>
      <c r="G9" s="1435" t="n">
        <v>55.7</v>
      </c>
      <c r="H9" s="1435" t="n">
        <v>55.6</v>
      </c>
      <c r="I9" s="1434" t="n">
        <v>56</v>
      </c>
      <c r="J9" s="1435" t="n">
        <v>55.56</v>
      </c>
      <c r="K9" s="2154" t="n">
        <v>54.126</v>
      </c>
      <c r="L9" s="2153" t="n">
        <v>53.606</v>
      </c>
      <c r="M9" s="2153" t="n">
        <v>51.6</v>
      </c>
      <c r="N9" s="2153" t="n">
        <v>53.606</v>
      </c>
      <c r="O9" s="2153" t="n">
        <v>52.11</v>
      </c>
      <c r="P9" s="2153" t="n">
        <v>51.25</v>
      </c>
      <c r="Q9" s="2153" t="n">
        <v>52.329</v>
      </c>
      <c r="R9" s="2153" t="n">
        <v>51.517</v>
      </c>
      <c r="S9" s="2153" t="n">
        <v>48.766</v>
      </c>
      <c r="T9" s="2153" t="n">
        <v>49.294</v>
      </c>
      <c r="U9" s="2153" t="n">
        <v>51.791</v>
      </c>
      <c r="V9" s="2153" t="n">
        <v>49.705</v>
      </c>
      <c r="W9" s="2153" t="n">
        <v>49.931</v>
      </c>
      <c r="X9" s="2153" t="n">
        <v>50.502</v>
      </c>
      <c r="Y9" s="2153" t="n">
        <v>50.634</v>
      </c>
      <c r="Z9" s="2154" t="n">
        <v>49.799</v>
      </c>
      <c r="AA9" s="2154" t="n">
        <v>51.379</v>
      </c>
      <c r="AB9" s="2153" t="n">
        <v>49.221</v>
      </c>
      <c r="AC9" s="2411" t="n">
        <v>50.976</v>
      </c>
      <c r="AD9" s="2154" t="n">
        <v>51.526</v>
      </c>
      <c r="AE9" s="2156" t="n">
        <v>51.754</v>
      </c>
    </row>
    <row r="10" customFormat="false" ht="15" hidden="false" customHeight="true" outlineLevel="0" collapsed="false">
      <c r="A10" s="257" t="s">
        <v>1114</v>
      </c>
      <c r="B10" s="1442" t="n">
        <v>448.39</v>
      </c>
      <c r="C10" s="1442" t="n">
        <v>430.25</v>
      </c>
      <c r="D10" s="1442" t="n">
        <v>404.85</v>
      </c>
      <c r="E10" s="1442" t="n">
        <v>407.4</v>
      </c>
      <c r="F10" s="1442" t="n">
        <v>395.3</v>
      </c>
      <c r="G10" s="1443" t="n">
        <v>416.6</v>
      </c>
      <c r="H10" s="1443" t="n">
        <v>389.6</v>
      </c>
      <c r="I10" s="1443" t="n">
        <v>359.887</v>
      </c>
      <c r="J10" s="1443" t="n">
        <v>364.333</v>
      </c>
      <c r="K10" s="1443" t="n">
        <v>339.07</v>
      </c>
      <c r="L10" s="1443" t="n">
        <v>313.484</v>
      </c>
      <c r="M10" s="1443" t="n">
        <v>315.306</v>
      </c>
      <c r="N10" s="1443" t="n">
        <v>316.285</v>
      </c>
      <c r="O10" s="2412" t="n">
        <v>481.599576</v>
      </c>
      <c r="P10" s="2412" t="n">
        <v>505.3528008</v>
      </c>
      <c r="Q10" s="2412" t="n">
        <v>508.7972412</v>
      </c>
      <c r="R10" s="2412" t="n">
        <v>508.4795988</v>
      </c>
      <c r="S10" s="2412" t="n">
        <v>482.3953056</v>
      </c>
      <c r="T10" s="2412" t="n">
        <v>494.304</v>
      </c>
      <c r="U10" s="2412" t="n">
        <v>488.38</v>
      </c>
      <c r="V10" s="2412" t="n">
        <v>534.604</v>
      </c>
      <c r="W10" s="2412" t="n">
        <v>485.689</v>
      </c>
      <c r="X10" s="2412" t="n">
        <v>502.336</v>
      </c>
      <c r="Y10" s="2412" t="n">
        <v>488.329</v>
      </c>
      <c r="Z10" s="2413" t="n">
        <v>438.34</v>
      </c>
      <c r="AA10" s="2413" t="n">
        <v>457.591</v>
      </c>
      <c r="AB10" s="2412" t="n">
        <v>469.259</v>
      </c>
      <c r="AC10" s="2413" t="n">
        <v>469.805</v>
      </c>
      <c r="AD10" s="2413" t="n">
        <v>457.11</v>
      </c>
      <c r="AE10" s="2414" t="n">
        <v>457.786</v>
      </c>
    </row>
    <row r="11" customFormat="false" ht="9.75" hidden="false" customHeight="true" outlineLevel="0" collapsed="false">
      <c r="A11" s="262"/>
      <c r="B11" s="2415"/>
      <c r="C11" s="2415"/>
      <c r="D11" s="2415"/>
      <c r="E11" s="2415"/>
      <c r="F11" s="2415"/>
      <c r="G11" s="2415"/>
      <c r="H11" s="2415"/>
      <c r="I11" s="2415"/>
      <c r="J11" s="2415"/>
      <c r="K11" s="2416"/>
      <c r="L11" s="2416"/>
      <c r="M11" s="2416"/>
      <c r="N11" s="2416"/>
      <c r="O11" s="2416"/>
      <c r="P11" s="2416"/>
      <c r="Q11" s="1731"/>
      <c r="R11" s="1731"/>
    </row>
    <row r="12" customFormat="false" ht="12.2" hidden="false" customHeight="true" outlineLevel="0" collapsed="false">
      <c r="A12" s="314" t="s">
        <v>1115</v>
      </c>
      <c r="B12" s="2417"/>
      <c r="C12" s="2417"/>
      <c r="D12" s="2417"/>
      <c r="E12" s="2417"/>
      <c r="F12" s="2417"/>
      <c r="G12" s="2417"/>
      <c r="H12" s="2417"/>
      <c r="I12" s="2417"/>
      <c r="J12" s="2417"/>
      <c r="K12" s="2418"/>
      <c r="L12" s="2418"/>
      <c r="M12" s="2418"/>
      <c r="N12" s="2418"/>
      <c r="O12" s="2418"/>
      <c r="P12" s="2418"/>
      <c r="Q12" s="2418"/>
      <c r="R12" s="2418"/>
      <c r="S12" s="2418"/>
      <c r="T12" s="2418"/>
      <c r="U12" s="2418"/>
      <c r="V12" s="2418"/>
      <c r="W12" s="716"/>
      <c r="X12" s="716"/>
      <c r="Y12" s="716"/>
      <c r="Z12" s="716"/>
      <c r="AA12" s="716"/>
      <c r="AB12" s="716"/>
      <c r="AC12" s="716"/>
      <c r="AD12" s="716"/>
      <c r="AE12" s="716"/>
      <c r="AF12" s="1742"/>
    </row>
    <row r="13" customFormat="false" ht="12.2" hidden="false" customHeight="true" outlineLevel="0" collapsed="false">
      <c r="A13" s="772" t="s">
        <v>1116</v>
      </c>
      <c r="B13" s="2415"/>
      <c r="C13" s="2415"/>
      <c r="D13" s="2415"/>
      <c r="E13" s="2415"/>
      <c r="F13" s="2415"/>
      <c r="G13" s="2415"/>
      <c r="H13" s="2415"/>
      <c r="I13" s="2415"/>
      <c r="J13" s="2415"/>
      <c r="K13" s="2419"/>
      <c r="L13" s="2419"/>
      <c r="M13" s="2419"/>
      <c r="N13" s="2419"/>
      <c r="O13" s="2419"/>
      <c r="P13" s="2420"/>
      <c r="Q13" s="2420"/>
      <c r="R13" s="2420"/>
      <c r="S13" s="2420"/>
      <c r="T13" s="2420"/>
      <c r="U13" s="2420"/>
      <c r="V13" s="2420"/>
      <c r="W13" s="2421"/>
      <c r="X13" s="2421"/>
      <c r="Y13" s="2421"/>
      <c r="Z13" s="2421"/>
      <c r="AA13" s="2421"/>
      <c r="AB13" s="2421"/>
      <c r="AC13" s="2421"/>
      <c r="AD13" s="2421"/>
      <c r="AE13" s="2421"/>
      <c r="AF13" s="2422"/>
    </row>
    <row r="14" customFormat="false" ht="15" hidden="false" customHeight="true" outlineLevel="0" collapsed="false">
      <c r="A14" s="256" t="s">
        <v>1117</v>
      </c>
      <c r="B14" s="1437" t="n">
        <v>92.929</v>
      </c>
      <c r="C14" s="1437" t="n">
        <v>110.095</v>
      </c>
      <c r="D14" s="1437" t="n">
        <v>110.063</v>
      </c>
      <c r="E14" s="1437" t="n">
        <v>115.443</v>
      </c>
      <c r="F14" s="1437" t="n">
        <v>114.503</v>
      </c>
      <c r="G14" s="1438" t="n">
        <v>103.864</v>
      </c>
      <c r="H14" s="1438" t="n">
        <v>114.241</v>
      </c>
      <c r="I14" s="1438" t="n">
        <v>100.401</v>
      </c>
      <c r="J14" s="1438" t="n">
        <v>102.839</v>
      </c>
      <c r="K14" s="1438" t="n">
        <v>97.216</v>
      </c>
      <c r="L14" s="1438" t="n">
        <v>95.722</v>
      </c>
      <c r="M14" s="1438" t="n">
        <v>109.581</v>
      </c>
      <c r="N14" s="1438" t="n">
        <v>108.373</v>
      </c>
      <c r="O14" s="1438" t="n">
        <v>162.298362235573</v>
      </c>
      <c r="P14" s="1438" t="n">
        <v>165.473786</v>
      </c>
      <c r="Q14" s="1438" t="n">
        <v>139.105535</v>
      </c>
      <c r="R14" s="1438" t="n">
        <v>126.219494</v>
      </c>
      <c r="S14" s="1438" t="n">
        <v>121.340686</v>
      </c>
      <c r="T14" s="1438" t="n">
        <v>125.998814</v>
      </c>
      <c r="U14" s="1438" t="n">
        <v>124.373897</v>
      </c>
      <c r="V14" s="1438" t="n">
        <v>139.225</v>
      </c>
      <c r="W14" s="1438" t="n">
        <v>130.753</v>
      </c>
      <c r="X14" s="1438" t="n">
        <v>136.48</v>
      </c>
      <c r="Y14" s="1437" t="n">
        <v>129.234</v>
      </c>
      <c r="Z14" s="1437" t="n">
        <v>110.474</v>
      </c>
      <c r="AA14" s="1437" t="n">
        <v>113.717</v>
      </c>
      <c r="AB14" s="1438" t="n">
        <v>104.223</v>
      </c>
      <c r="AC14" s="1438" t="n">
        <v>100.507</v>
      </c>
      <c r="AD14" s="1438" t="n">
        <v>99.848</v>
      </c>
      <c r="AE14" s="1438" t="n">
        <v>86.521</v>
      </c>
      <c r="AF14" s="1439" t="n">
        <v>62.548919</v>
      </c>
    </row>
    <row r="15" customFormat="false" ht="15" hidden="false" customHeight="true" outlineLevel="0" collapsed="false">
      <c r="A15" s="256" t="s">
        <v>1118</v>
      </c>
      <c r="B15" s="1437" t="n">
        <v>218.626</v>
      </c>
      <c r="C15" s="1437" t="n">
        <v>156.469</v>
      </c>
      <c r="D15" s="1437" t="n">
        <v>128.845</v>
      </c>
      <c r="E15" s="1437" t="n">
        <v>98.219</v>
      </c>
      <c r="F15" s="1437" t="n">
        <v>81.146</v>
      </c>
      <c r="G15" s="1438" t="n">
        <v>64.499</v>
      </c>
      <c r="H15" s="1438" t="n">
        <v>53.665</v>
      </c>
      <c r="I15" s="1438" t="n">
        <v>42.837</v>
      </c>
      <c r="J15" s="1438" t="n">
        <v>41.229</v>
      </c>
      <c r="K15" s="1438" t="n">
        <v>27.954</v>
      </c>
      <c r="L15" s="1438" t="n">
        <v>31.573</v>
      </c>
      <c r="M15" s="1438" t="n">
        <v>29.113</v>
      </c>
      <c r="N15" s="1438" t="n">
        <v>30.257</v>
      </c>
      <c r="O15" s="1438" t="n">
        <v>38.314728</v>
      </c>
      <c r="P15" s="1438" t="n">
        <v>60.477119</v>
      </c>
      <c r="Q15" s="1438" t="n">
        <v>43.395354</v>
      </c>
      <c r="R15" s="1438" t="n">
        <v>41.4610045</v>
      </c>
      <c r="S15" s="1438" t="n">
        <v>41.0638052</v>
      </c>
      <c r="T15" s="1438" t="n">
        <v>42.5326182</v>
      </c>
      <c r="U15" s="1438" t="n">
        <v>43.328799</v>
      </c>
      <c r="V15" s="1438" t="n">
        <v>41.092</v>
      </c>
      <c r="W15" s="1438" t="n">
        <v>39.334</v>
      </c>
      <c r="X15" s="1438" t="n">
        <v>41.331</v>
      </c>
      <c r="Y15" s="1437" t="n">
        <v>43.088</v>
      </c>
      <c r="Z15" s="1437" t="n">
        <v>38.454</v>
      </c>
      <c r="AA15" s="1437" t="n">
        <v>40.054</v>
      </c>
      <c r="AB15" s="1438" t="n">
        <v>36.877</v>
      </c>
      <c r="AC15" s="1438" t="n">
        <v>33.405</v>
      </c>
      <c r="AD15" s="1438" t="n">
        <v>31.352</v>
      </c>
      <c r="AE15" s="1438" t="n">
        <v>27.686</v>
      </c>
      <c r="AF15" s="1439" t="n">
        <v>26.322516</v>
      </c>
    </row>
    <row r="16" customFormat="false" ht="15" hidden="false" customHeight="true" outlineLevel="0" collapsed="false">
      <c r="A16" s="256" t="s">
        <v>1119</v>
      </c>
      <c r="B16" s="1437" t="n">
        <v>41.147</v>
      </c>
      <c r="C16" s="1437" t="n">
        <v>60.638</v>
      </c>
      <c r="D16" s="1437" t="n">
        <v>58.339</v>
      </c>
      <c r="E16" s="1437" t="n">
        <v>53.442</v>
      </c>
      <c r="F16" s="1437" t="n">
        <v>36.114</v>
      </c>
      <c r="G16" s="1438" t="n">
        <v>40.602</v>
      </c>
      <c r="H16" s="1438" t="n">
        <v>37.731</v>
      </c>
      <c r="I16" s="1438" t="n">
        <v>26.39</v>
      </c>
      <c r="J16" s="1438" t="n">
        <v>18.625</v>
      </c>
      <c r="K16" s="1438" t="n">
        <v>16.773</v>
      </c>
      <c r="L16" s="1438" t="n">
        <v>12.269</v>
      </c>
      <c r="M16" s="1438" t="n">
        <v>17.062</v>
      </c>
      <c r="N16" s="1438" t="n">
        <v>15.922</v>
      </c>
      <c r="O16" s="1438" t="n">
        <v>13.286</v>
      </c>
      <c r="P16" s="1438" t="n">
        <v>10.32</v>
      </c>
      <c r="Q16" s="1438" t="n">
        <v>9.272</v>
      </c>
      <c r="R16" s="1438" t="n">
        <v>10.395</v>
      </c>
      <c r="S16" s="1438" t="n">
        <v>8.385</v>
      </c>
      <c r="T16" s="1438" t="n">
        <v>8.923</v>
      </c>
      <c r="U16" s="1438" t="n">
        <v>8.431</v>
      </c>
      <c r="V16" s="1438" t="n">
        <v>9.919</v>
      </c>
      <c r="W16" s="1438" t="n">
        <v>7.44</v>
      </c>
      <c r="X16" s="1438" t="n">
        <v>9.355</v>
      </c>
      <c r="Y16" s="1437" t="n">
        <v>7.311</v>
      </c>
      <c r="Z16" s="1437" t="n">
        <v>7.15</v>
      </c>
      <c r="AA16" s="1437" t="n">
        <v>6.08</v>
      </c>
      <c r="AB16" s="1438" t="n">
        <v>6.901</v>
      </c>
      <c r="AC16" s="1438" t="n">
        <v>5.813</v>
      </c>
      <c r="AD16" s="1438" t="n">
        <v>5.21</v>
      </c>
      <c r="AE16" s="1438" t="n">
        <v>5.287</v>
      </c>
      <c r="AF16" s="1439" t="n">
        <v>5.170938</v>
      </c>
    </row>
    <row r="17" customFormat="false" ht="15" hidden="false" customHeight="true" outlineLevel="0" collapsed="false">
      <c r="A17" s="256" t="s">
        <v>1120</v>
      </c>
      <c r="B17" s="1437" t="n">
        <v>117.121</v>
      </c>
      <c r="C17" s="1437" t="n">
        <v>128.566</v>
      </c>
      <c r="D17" s="1437" t="n">
        <v>123.387</v>
      </c>
      <c r="E17" s="1437" t="n">
        <v>124.274</v>
      </c>
      <c r="F17" s="1437" t="n">
        <v>152.384</v>
      </c>
      <c r="G17" s="1438" t="n">
        <v>167.642</v>
      </c>
      <c r="H17" s="1438" t="n">
        <v>193.307</v>
      </c>
      <c r="I17" s="1438" t="n">
        <v>172.959</v>
      </c>
      <c r="J17" s="1438" t="n">
        <v>177.804</v>
      </c>
      <c r="K17" s="1438" t="n">
        <v>178.363</v>
      </c>
      <c r="L17" s="1438" t="n">
        <v>177.734664</v>
      </c>
      <c r="M17" s="1438" t="n">
        <v>192.645646</v>
      </c>
      <c r="N17" s="1438" t="n">
        <v>202.632</v>
      </c>
      <c r="O17" s="1438" t="n">
        <v>273.001</v>
      </c>
      <c r="P17" s="1438" t="n">
        <v>255.794424</v>
      </c>
      <c r="Q17" s="1438" t="n">
        <v>272.398919</v>
      </c>
      <c r="R17" s="1438" t="n">
        <v>258.688675</v>
      </c>
      <c r="S17" s="1438" t="n">
        <v>289.089041</v>
      </c>
      <c r="T17" s="1438" t="n">
        <v>243.502377292878</v>
      </c>
      <c r="U17" s="1438" t="n">
        <v>226.290052</v>
      </c>
      <c r="V17" s="1438" t="n">
        <v>252.999</v>
      </c>
      <c r="W17" s="1438" t="n">
        <v>226.503</v>
      </c>
      <c r="X17" s="1438" t="n">
        <v>219.983</v>
      </c>
      <c r="Y17" s="1437" t="n">
        <v>217.787</v>
      </c>
      <c r="Z17" s="1437" t="n">
        <v>189.915</v>
      </c>
      <c r="AA17" s="1437" t="n">
        <v>193.661</v>
      </c>
      <c r="AB17" s="1438" t="n">
        <v>212.951</v>
      </c>
      <c r="AC17" s="1438" t="n">
        <v>217.752</v>
      </c>
      <c r="AD17" s="1438" t="n">
        <v>193.887</v>
      </c>
      <c r="AE17" s="1438" t="n">
        <v>193.925</v>
      </c>
      <c r="AF17" s="1439" t="n">
        <v>192.731815</v>
      </c>
    </row>
    <row r="18" customFormat="false" ht="15" hidden="false" customHeight="true" outlineLevel="0" collapsed="false">
      <c r="A18" s="256" t="s">
        <v>1121</v>
      </c>
      <c r="B18" s="1437" t="n">
        <v>4.27</v>
      </c>
      <c r="C18" s="1437" t="n">
        <v>0.352</v>
      </c>
      <c r="D18" s="1437" t="n">
        <v>0.638</v>
      </c>
      <c r="E18" s="1437" t="n">
        <v>0.615</v>
      </c>
      <c r="F18" s="1437" t="n">
        <v>0.674</v>
      </c>
      <c r="G18" s="1438" t="n">
        <v>0.911</v>
      </c>
      <c r="H18" s="1438" t="n">
        <v>0.98</v>
      </c>
      <c r="I18" s="1438" t="n">
        <v>0.933</v>
      </c>
      <c r="J18" s="1438" t="n">
        <v>1.001</v>
      </c>
      <c r="K18" s="1438" t="n">
        <v>0.902</v>
      </c>
      <c r="L18" s="1438" t="n">
        <v>0.578</v>
      </c>
      <c r="M18" s="1438" t="n">
        <v>0.531</v>
      </c>
      <c r="N18" s="1438" t="n">
        <v>0.536</v>
      </c>
      <c r="O18" s="1438" t="n">
        <v>0.54</v>
      </c>
      <c r="P18" s="1438" t="n">
        <v>0</v>
      </c>
      <c r="Q18" s="1438" t="n">
        <v>0</v>
      </c>
      <c r="R18" s="1438" t="n">
        <v>0</v>
      </c>
      <c r="S18" s="1438" t="n">
        <v>0</v>
      </c>
      <c r="T18" s="1438" t="n">
        <v>0</v>
      </c>
      <c r="U18" s="1438" t="n">
        <v>0</v>
      </c>
      <c r="V18" s="1438" t="n">
        <v>0</v>
      </c>
      <c r="W18" s="1438" t="n">
        <v>0</v>
      </c>
      <c r="X18" s="1438" t="n">
        <v>0</v>
      </c>
      <c r="Y18" s="1437" t="n">
        <v>0</v>
      </c>
      <c r="Z18" s="1437" t="n">
        <v>0</v>
      </c>
      <c r="AA18" s="1437" t="n">
        <v>0</v>
      </c>
      <c r="AB18" s="1438" t="n">
        <v>0</v>
      </c>
      <c r="AC18" s="1438" t="n">
        <v>0</v>
      </c>
      <c r="AD18" s="1438" t="n">
        <v>0</v>
      </c>
      <c r="AE18" s="1438" t="n">
        <v>0</v>
      </c>
      <c r="AF18" s="1439" t="n">
        <v>0</v>
      </c>
    </row>
    <row r="19" customFormat="false" ht="15" hidden="false" customHeight="true" outlineLevel="0" collapsed="false">
      <c r="A19" s="256" t="s">
        <v>1122</v>
      </c>
      <c r="B19" s="1437" t="n">
        <v>21.866</v>
      </c>
      <c r="C19" s="1437" t="n">
        <v>20.815</v>
      </c>
      <c r="D19" s="1437" t="n">
        <v>20.812</v>
      </c>
      <c r="E19" s="1437" t="n">
        <v>22.715</v>
      </c>
      <c r="F19" s="1437" t="n">
        <v>21.958</v>
      </c>
      <c r="G19" s="1438" t="n">
        <v>0.36</v>
      </c>
      <c r="H19" s="1438" t="n">
        <v>0.4</v>
      </c>
      <c r="I19" s="1438" t="n">
        <v>0.4</v>
      </c>
      <c r="J19" s="1438" t="n">
        <v>0.407</v>
      </c>
      <c r="K19" s="1438" t="n">
        <v>0.407</v>
      </c>
      <c r="L19" s="1438" t="n">
        <v>16.624</v>
      </c>
      <c r="M19" s="1438" t="n">
        <v>14.91</v>
      </c>
      <c r="N19" s="1438" t="n">
        <v>15.165</v>
      </c>
      <c r="O19" s="1438" t="n">
        <v>24.290984</v>
      </c>
      <c r="P19" s="1438" t="n">
        <v>27.413822</v>
      </c>
      <c r="Q19" s="1438" t="n">
        <v>33.7404285</v>
      </c>
      <c r="R19" s="1438" t="n">
        <v>36.831</v>
      </c>
      <c r="S19" s="1438" t="n">
        <v>35.652977</v>
      </c>
      <c r="T19" s="1438" t="n">
        <v>47.4730715</v>
      </c>
      <c r="U19" s="1438" t="n">
        <v>49.659081</v>
      </c>
      <c r="V19" s="1438" t="n">
        <v>62.362</v>
      </c>
      <c r="W19" s="1437" t="n">
        <v>62.706</v>
      </c>
      <c r="X19" s="1437" t="n">
        <v>63.691</v>
      </c>
      <c r="Y19" s="1437" t="n">
        <v>57.505</v>
      </c>
      <c r="Z19" s="1437" t="n">
        <v>58.178</v>
      </c>
      <c r="AA19" s="1437" t="n">
        <v>61.895</v>
      </c>
      <c r="AB19" s="2423" t="n">
        <v>62.586</v>
      </c>
      <c r="AC19" s="1451" t="n">
        <v>65.386</v>
      </c>
      <c r="AD19" s="1438" t="n">
        <v>57.087</v>
      </c>
      <c r="AE19" s="1438" t="n">
        <v>58.206</v>
      </c>
      <c r="AF19" s="1439" t="n">
        <v>54.245691</v>
      </c>
    </row>
    <row r="20" customFormat="false" ht="15" hidden="false" customHeight="true" outlineLevel="0" collapsed="false">
      <c r="A20" s="299" t="s">
        <v>1123</v>
      </c>
      <c r="B20" s="1452"/>
      <c r="C20" s="1452"/>
      <c r="D20" s="1452"/>
      <c r="E20" s="1452"/>
      <c r="F20" s="1452"/>
      <c r="G20" s="1453" t="n">
        <v>9.203</v>
      </c>
      <c r="H20" s="1453" t="n">
        <v>7.516</v>
      </c>
      <c r="I20" s="1453" t="n">
        <v>7.73</v>
      </c>
      <c r="J20" s="1453" t="n">
        <v>12.189</v>
      </c>
      <c r="K20" s="1453" t="n">
        <v>22.009</v>
      </c>
      <c r="L20" s="1453" t="n">
        <v>17.858</v>
      </c>
      <c r="M20" s="1453" t="n">
        <v>14.038</v>
      </c>
      <c r="N20" s="1453" t="n">
        <v>14.505</v>
      </c>
      <c r="O20" s="1453" t="n">
        <v>23.418249</v>
      </c>
      <c r="P20" s="1453" t="n">
        <v>31.015208</v>
      </c>
      <c r="Q20" s="1453" t="n">
        <v>42.0203663</v>
      </c>
      <c r="R20" s="1453" t="n">
        <v>48.23775</v>
      </c>
      <c r="S20" s="1453" t="n">
        <v>47.94701</v>
      </c>
      <c r="T20" s="1453" t="n">
        <v>54.2961395</v>
      </c>
      <c r="U20" s="1453" t="n">
        <v>62.238653</v>
      </c>
      <c r="V20" s="1453" t="n">
        <v>68.921</v>
      </c>
      <c r="W20" s="1437" t="n">
        <v>72.248</v>
      </c>
      <c r="X20" s="1437" t="n">
        <v>85.478</v>
      </c>
      <c r="Y20" s="1437" t="n">
        <v>84.908</v>
      </c>
      <c r="Z20" s="1437" t="n">
        <v>90.157</v>
      </c>
      <c r="AA20" s="1437" t="n">
        <v>96.265</v>
      </c>
      <c r="AB20" s="2423" t="n">
        <v>97.77</v>
      </c>
      <c r="AC20" s="1454" t="n">
        <v>99.465</v>
      </c>
      <c r="AD20" s="1453" t="n">
        <v>94.565</v>
      </c>
      <c r="AE20" s="1453" t="n">
        <v>96.668</v>
      </c>
      <c r="AF20" s="1455" t="n">
        <v>97.695</v>
      </c>
    </row>
    <row r="21" customFormat="false" ht="15" hidden="false" customHeight="true" outlineLevel="0" collapsed="false">
      <c r="A21" s="1752" t="s">
        <v>1124</v>
      </c>
      <c r="B21" s="2424" t="n">
        <v>495.959</v>
      </c>
      <c r="C21" s="2424" t="n">
        <v>476.935</v>
      </c>
      <c r="D21" s="2424" t="n">
        <v>442.084</v>
      </c>
      <c r="E21" s="2424" t="n">
        <v>414.708</v>
      </c>
      <c r="F21" s="2424" t="n">
        <v>406.779</v>
      </c>
      <c r="G21" s="2424" t="n">
        <v>387.081</v>
      </c>
      <c r="H21" s="2424" t="n">
        <v>407.84</v>
      </c>
      <c r="I21" s="2424" t="n">
        <v>351.65</v>
      </c>
      <c r="J21" s="2424" t="n">
        <v>354.094</v>
      </c>
      <c r="K21" s="2424" t="n">
        <v>343.624</v>
      </c>
      <c r="L21" s="2424" t="n">
        <v>352.358664</v>
      </c>
      <c r="M21" s="2424" t="n">
        <v>377.880646</v>
      </c>
      <c r="N21" s="2424" t="n">
        <v>387.39</v>
      </c>
      <c r="O21" s="2424" t="n">
        <v>535.149323235573</v>
      </c>
      <c r="P21" s="2424" t="n">
        <v>550.494359</v>
      </c>
      <c r="Q21" s="2424" t="n">
        <v>539.9326028</v>
      </c>
      <c r="R21" s="2424" t="n">
        <v>521.8329235</v>
      </c>
      <c r="S21" s="2424" t="n">
        <v>543.4785192</v>
      </c>
      <c r="T21" s="2424" t="n">
        <v>522.726020492878</v>
      </c>
      <c r="U21" s="2424" t="n">
        <v>514.321482</v>
      </c>
      <c r="V21" s="2424" t="n">
        <v>574.518</v>
      </c>
      <c r="W21" s="2424" t="n">
        <v>538.984</v>
      </c>
      <c r="X21" s="2424" t="n">
        <v>556.318</v>
      </c>
      <c r="Y21" s="2424" t="n">
        <v>539.833</v>
      </c>
      <c r="Z21" s="2424" t="n">
        <v>494.328</v>
      </c>
      <c r="AA21" s="2424" t="n">
        <v>511.672</v>
      </c>
      <c r="AB21" s="2424" t="n">
        <v>521.308</v>
      </c>
      <c r="AC21" s="2425" t="n">
        <v>522.328</v>
      </c>
      <c r="AD21" s="2425" t="n">
        <v>481.949</v>
      </c>
      <c r="AE21" s="2425" t="n">
        <v>468.293</v>
      </c>
      <c r="AF21" s="2426" t="n">
        <v>438.714879</v>
      </c>
    </row>
    <row r="22" customFormat="false" ht="15" hidden="false" customHeight="true" outlineLevel="0" collapsed="false">
      <c r="A22" s="246" t="s">
        <v>1125</v>
      </c>
      <c r="B22" s="1450" t="s">
        <v>4</v>
      </c>
      <c r="C22" s="1450" t="s">
        <v>4</v>
      </c>
      <c r="D22" s="1450" t="s">
        <v>4</v>
      </c>
      <c r="E22" s="1450"/>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2427"/>
      <c r="AD22" s="2428"/>
      <c r="AE22" s="2428"/>
      <c r="AF22" s="2429"/>
    </row>
    <row r="23" customFormat="false" ht="15" hidden="false" customHeight="true" outlineLevel="0" collapsed="false">
      <c r="A23" s="498" t="s">
        <v>1126</v>
      </c>
      <c r="B23" s="1437" t="n">
        <v>101</v>
      </c>
      <c r="C23" s="1437" t="n">
        <v>86</v>
      </c>
      <c r="D23" s="1437" t="n">
        <v>69</v>
      </c>
      <c r="E23" s="1437" t="n">
        <v>68</v>
      </c>
      <c r="F23" s="1437" t="n">
        <v>70</v>
      </c>
      <c r="G23" s="1437" t="n">
        <v>70</v>
      </c>
      <c r="H23" s="1437" t="n">
        <v>68</v>
      </c>
      <c r="I23" s="1437" t="n">
        <v>61.85</v>
      </c>
      <c r="J23" s="1437" t="n">
        <v>62.15</v>
      </c>
      <c r="K23" s="1437" t="n">
        <v>58</v>
      </c>
      <c r="L23" s="1437" t="n">
        <v>42.65</v>
      </c>
      <c r="M23" s="1437" t="n">
        <v>44.27</v>
      </c>
      <c r="N23" s="1437" t="n">
        <v>43.2</v>
      </c>
      <c r="O23" s="1437" t="n">
        <v>106.982703</v>
      </c>
      <c r="P23" s="1437" t="n">
        <v>105.380154</v>
      </c>
      <c r="Q23" s="1437" t="n">
        <v>113.556413</v>
      </c>
      <c r="R23" s="1437" t="n">
        <v>137.765461</v>
      </c>
      <c r="S23" s="1437" t="n">
        <v>151.272928</v>
      </c>
      <c r="T23" s="1437" t="n">
        <v>130.3031</v>
      </c>
      <c r="U23" s="1437" t="n">
        <v>151.818</v>
      </c>
      <c r="V23" s="1437" t="n">
        <v>145.858</v>
      </c>
      <c r="W23" s="1438" t="n">
        <v>169.495</v>
      </c>
      <c r="X23" s="1438" t="n">
        <v>212.029</v>
      </c>
      <c r="Y23" s="1437" t="n">
        <v>189.589</v>
      </c>
      <c r="Z23" s="1437" t="n">
        <v>174.206</v>
      </c>
      <c r="AA23" s="1437" t="n">
        <v>173.432</v>
      </c>
      <c r="AB23" s="1438" t="n">
        <v>178.911</v>
      </c>
      <c r="AC23" s="1438" t="n">
        <v>172.093</v>
      </c>
      <c r="AD23" s="1438" t="n">
        <v>191.395</v>
      </c>
      <c r="AE23" s="1438" t="n">
        <v>175.229</v>
      </c>
      <c r="AF23" s="1439" t="n">
        <v>168.912457</v>
      </c>
    </row>
    <row r="24" customFormat="false" ht="15" hidden="false" customHeight="true" outlineLevel="0" collapsed="false">
      <c r="A24" s="498" t="s">
        <v>1127</v>
      </c>
      <c r="B24" s="1437" t="n">
        <v>160</v>
      </c>
      <c r="C24" s="1437" t="n">
        <v>166</v>
      </c>
      <c r="D24" s="1437" t="n">
        <v>164</v>
      </c>
      <c r="E24" s="1437" t="n">
        <v>164</v>
      </c>
      <c r="F24" s="1437" t="n">
        <v>165</v>
      </c>
      <c r="G24" s="1437" t="n">
        <v>170.884</v>
      </c>
      <c r="H24" s="1437" t="n">
        <v>163.31</v>
      </c>
      <c r="I24" s="1437" t="n">
        <v>139.7</v>
      </c>
      <c r="J24" s="1437" t="n">
        <v>140.5</v>
      </c>
      <c r="K24" s="1437" t="n">
        <v>131.1</v>
      </c>
      <c r="L24" s="1437" t="n">
        <v>131.4</v>
      </c>
      <c r="M24" s="1437" t="n">
        <v>132.17</v>
      </c>
      <c r="N24" s="1437" t="n">
        <v>134.554</v>
      </c>
      <c r="O24" s="1437" t="n">
        <v>156.243</v>
      </c>
      <c r="P24" s="1437" t="n">
        <v>164.632</v>
      </c>
      <c r="Q24" s="1437" t="n">
        <v>153.667</v>
      </c>
      <c r="R24" s="1437" t="n">
        <v>151.256</v>
      </c>
      <c r="S24" s="1437" t="n">
        <v>155.289</v>
      </c>
      <c r="T24" s="1437" t="n">
        <v>164.05</v>
      </c>
      <c r="U24" s="1437" t="n">
        <v>176.441</v>
      </c>
      <c r="V24" s="1437" t="n">
        <v>189.416</v>
      </c>
      <c r="W24" s="1438" t="n">
        <v>164.347</v>
      </c>
      <c r="X24" s="1438" t="n">
        <v>170.756</v>
      </c>
      <c r="Y24" s="1437" t="n">
        <v>184.486</v>
      </c>
      <c r="Z24" s="1437" t="n">
        <v>153.342</v>
      </c>
      <c r="AA24" s="1437" t="n">
        <v>170.404</v>
      </c>
      <c r="AB24" s="1438" t="n">
        <v>185.044</v>
      </c>
      <c r="AC24" s="1438" t="n">
        <v>185.523</v>
      </c>
      <c r="AD24" s="1438" t="n">
        <v>179.227</v>
      </c>
      <c r="AE24" s="1438" t="n">
        <v>189.76</v>
      </c>
      <c r="AF24" s="1439" t="n">
        <v>182.733399</v>
      </c>
    </row>
    <row r="25" customFormat="false" ht="15" hidden="false" customHeight="true" outlineLevel="0" collapsed="false">
      <c r="A25" s="498" t="s">
        <v>1128</v>
      </c>
      <c r="B25" s="1437" t="n">
        <v>122</v>
      </c>
      <c r="C25" s="1437" t="n">
        <v>126</v>
      </c>
      <c r="D25" s="1437" t="n">
        <v>123</v>
      </c>
      <c r="E25" s="1437" t="n">
        <v>123</v>
      </c>
      <c r="F25" s="1437" t="n">
        <v>114</v>
      </c>
      <c r="G25" s="1437" t="n">
        <v>124.916</v>
      </c>
      <c r="H25" s="1437" t="n">
        <v>112.69</v>
      </c>
      <c r="I25" s="1437" t="n">
        <v>107.231</v>
      </c>
      <c r="J25" s="1437" t="n">
        <v>107.8</v>
      </c>
      <c r="K25" s="1437" t="n">
        <v>100.624</v>
      </c>
      <c r="L25" s="1437" t="n">
        <v>90.68</v>
      </c>
      <c r="M25" s="1437" t="n">
        <v>91.2</v>
      </c>
      <c r="N25" s="1437" t="n">
        <v>92.664</v>
      </c>
      <c r="O25" s="1437" t="n">
        <v>165.275</v>
      </c>
      <c r="P25" s="1437" t="n">
        <v>178.786</v>
      </c>
      <c r="Q25" s="1437" t="n">
        <v>183.094</v>
      </c>
      <c r="R25" s="1437" t="n">
        <v>160.587</v>
      </c>
      <c r="S25" s="1437" t="n">
        <v>120.725</v>
      </c>
      <c r="T25" s="1437" t="n">
        <v>141.599</v>
      </c>
      <c r="U25" s="1437" t="n">
        <v>99.367</v>
      </c>
      <c r="V25" s="1437" t="n">
        <v>136.631</v>
      </c>
      <c r="W25" s="1438" t="n">
        <v>86.347</v>
      </c>
      <c r="X25" s="1438" t="n">
        <v>47.755</v>
      </c>
      <c r="Y25" s="1437" t="n">
        <v>60.762</v>
      </c>
      <c r="Z25" s="1437" t="n">
        <v>55.548</v>
      </c>
      <c r="AA25" s="1437" t="n">
        <v>57.953</v>
      </c>
      <c r="AB25" s="1438" t="n">
        <v>45.584</v>
      </c>
      <c r="AC25" s="1438" t="n">
        <v>52.985</v>
      </c>
      <c r="AD25" s="1438" t="n">
        <v>23.479</v>
      </c>
      <c r="AE25" s="1438" t="n">
        <v>38.248</v>
      </c>
      <c r="AF25" s="1439" t="n">
        <v>25.582297</v>
      </c>
    </row>
    <row r="26" customFormat="false" ht="15" hidden="false" customHeight="true" outlineLevel="0" collapsed="false">
      <c r="A26" s="1752" t="s">
        <v>1124</v>
      </c>
      <c r="B26" s="2424" t="n">
        <v>383</v>
      </c>
      <c r="C26" s="2424" t="n">
        <v>378</v>
      </c>
      <c r="D26" s="2424" t="n">
        <v>356</v>
      </c>
      <c r="E26" s="2424" t="n">
        <v>355</v>
      </c>
      <c r="F26" s="2424" t="n">
        <v>349</v>
      </c>
      <c r="G26" s="2424" t="n">
        <v>365.8</v>
      </c>
      <c r="H26" s="2424" t="n">
        <v>344</v>
      </c>
      <c r="I26" s="2424" t="n">
        <v>308.781</v>
      </c>
      <c r="J26" s="2424" t="n">
        <v>310.45</v>
      </c>
      <c r="K26" s="2424" t="n">
        <v>289.724</v>
      </c>
      <c r="L26" s="2424" t="n">
        <v>264.73</v>
      </c>
      <c r="M26" s="2424" t="n">
        <v>267.64</v>
      </c>
      <c r="N26" s="2424" t="n">
        <v>270.418</v>
      </c>
      <c r="O26" s="2424" t="n">
        <v>428.500703</v>
      </c>
      <c r="P26" s="2424" t="n">
        <v>448.798154</v>
      </c>
      <c r="Q26" s="2424" t="n">
        <v>450.317413</v>
      </c>
      <c r="R26" s="2424" t="n">
        <v>449.608461</v>
      </c>
      <c r="S26" s="2424" t="n">
        <v>427.286928</v>
      </c>
      <c r="T26" s="2424" t="n">
        <v>435.9521</v>
      </c>
      <c r="U26" s="2424" t="n">
        <v>427.626</v>
      </c>
      <c r="V26" s="2424" t="n">
        <v>471.905</v>
      </c>
      <c r="W26" s="2425" t="n">
        <v>420.189</v>
      </c>
      <c r="X26" s="2425" t="n">
        <v>430.54</v>
      </c>
      <c r="Y26" s="2424" t="n">
        <v>434.837</v>
      </c>
      <c r="Z26" s="2424" t="n">
        <v>383.096</v>
      </c>
      <c r="AA26" s="2424" t="n">
        <v>401.789</v>
      </c>
      <c r="AB26" s="2425" t="n">
        <v>409.539</v>
      </c>
      <c r="AC26" s="2425" t="n">
        <v>410.601</v>
      </c>
      <c r="AD26" s="2425" t="n">
        <v>394.101</v>
      </c>
      <c r="AE26" s="2425" t="n">
        <v>403.237</v>
      </c>
      <c r="AF26" s="2426" t="n">
        <v>377.228153</v>
      </c>
    </row>
    <row r="27" customFormat="false" ht="2.85" hidden="false" customHeight="true" outlineLevel="0" collapsed="false">
      <c r="A27" s="114"/>
    </row>
    <row r="28" s="1524" customFormat="true" ht="15" hidden="false" customHeight="true" outlineLevel="0" collapsed="false">
      <c r="A28" s="418"/>
      <c r="B28" s="2430"/>
      <c r="C28" s="2430"/>
      <c r="D28" s="2430"/>
      <c r="E28" s="2430"/>
      <c r="F28" s="2430"/>
      <c r="G28" s="2430"/>
    </row>
    <row r="29" s="1524" customFormat="true" ht="15" hidden="false" customHeight="true" outlineLevel="0" collapsed="false">
      <c r="A29" s="418" t="s">
        <v>1129</v>
      </c>
      <c r="B29" s="2430"/>
      <c r="C29" s="2430"/>
      <c r="D29" s="2430"/>
      <c r="E29" s="2430"/>
      <c r="F29" s="2430"/>
      <c r="G29" s="2430"/>
    </row>
    <row r="30" s="1524" customFormat="true" ht="11.85" hidden="false" customHeight="true" outlineLevel="0" collapsed="false">
      <c r="A30" s="86"/>
    </row>
    <row r="38" customFormat="false" ht="15.75" hidden="false" customHeight="false" outlineLevel="0" collapsed="false">
      <c r="B38" s="754"/>
      <c r="C38" s="754"/>
      <c r="D38" s="754"/>
      <c r="E38" s="754"/>
      <c r="F38" s="754"/>
      <c r="G38" s="754"/>
      <c r="H38" s="754"/>
      <c r="I38" s="754"/>
      <c r="J38" s="754"/>
      <c r="K38" s="754"/>
      <c r="L38" s="754"/>
      <c r="M38" s="754"/>
      <c r="N38" s="754"/>
      <c r="O38" s="754"/>
      <c r="P38" s="754"/>
      <c r="Q38" s="754"/>
      <c r="R38" s="754"/>
      <c r="S38" s="754"/>
      <c r="T38" s="754"/>
      <c r="U38" s="754"/>
      <c r="V38" s="754"/>
      <c r="W38" s="1765"/>
      <c r="X38" s="754"/>
      <c r="Y38" s="754"/>
      <c r="Z38" s="754"/>
      <c r="AA38" s="754"/>
      <c r="AB38" s="754"/>
      <c r="AC38" s="754"/>
    </row>
    <row r="43" customFormat="false" ht="15.75" hidden="false" customHeight="false" outlineLevel="0" collapsed="false">
      <c r="Z43" s="2431"/>
    </row>
    <row r="44" customFormat="false" ht="15.75" hidden="false" customHeight="false" outlineLevel="0" collapsed="false">
      <c r="Z44" s="2431"/>
    </row>
    <row r="45" customFormat="false" ht="15.75" hidden="false" customHeight="false" outlineLevel="0" collapsed="false">
      <c r="Z45" s="2431"/>
    </row>
    <row r="46" customFormat="false" ht="15.75" hidden="false" customHeight="false" outlineLevel="0" collapsed="false">
      <c r="Z46" s="2431"/>
    </row>
    <row r="47" customFormat="false" ht="15.75" hidden="false" customHeight="false" outlineLevel="0" collapsed="false">
      <c r="B47" s="1449"/>
      <c r="C47" s="1449"/>
      <c r="D47" s="1449"/>
      <c r="E47" s="1449"/>
      <c r="F47" s="1449"/>
      <c r="G47" s="1449"/>
      <c r="H47" s="1449"/>
      <c r="I47" s="1449"/>
      <c r="J47" s="1449"/>
      <c r="K47" s="1449"/>
      <c r="L47" s="1449"/>
      <c r="M47" s="1449"/>
      <c r="N47" s="1449"/>
      <c r="O47" s="1449"/>
      <c r="P47" s="1449"/>
      <c r="Q47" s="1449"/>
      <c r="R47" s="1449"/>
      <c r="S47" s="1449"/>
      <c r="T47" s="1449"/>
      <c r="U47" s="1449"/>
      <c r="V47" s="1449"/>
      <c r="W47" s="1449"/>
      <c r="X47" s="1449"/>
      <c r="Y47" s="1449"/>
      <c r="Z47" s="1449"/>
      <c r="AA47" s="1449"/>
      <c r="AB47" s="1449"/>
      <c r="AC47" s="1449"/>
    </row>
    <row r="48" customFormat="false" ht="15.75" hidden="false" customHeight="false" outlineLevel="0" collapsed="false">
      <c r="B48" s="1449"/>
      <c r="C48" s="1449"/>
      <c r="D48" s="1449"/>
      <c r="E48" s="1449"/>
      <c r="F48" s="1449"/>
      <c r="G48" s="1449"/>
      <c r="H48" s="1449"/>
      <c r="I48" s="1449"/>
      <c r="J48" s="1449"/>
      <c r="K48" s="1449"/>
      <c r="L48" s="1449"/>
      <c r="M48" s="1449"/>
      <c r="N48" s="1449"/>
      <c r="O48" s="1449"/>
      <c r="P48" s="1449"/>
      <c r="Q48" s="1449"/>
      <c r="R48" s="1449"/>
      <c r="S48" s="1449"/>
      <c r="T48" s="1449"/>
      <c r="U48" s="1449"/>
      <c r="V48" s="1449"/>
      <c r="W48" s="1449"/>
      <c r="X48" s="1449"/>
      <c r="Y48" s="1449"/>
      <c r="Z48" s="1449"/>
      <c r="AA48" s="1449"/>
      <c r="AB48" s="1449"/>
      <c r="AC48" s="1449"/>
    </row>
    <row r="49" customFormat="false" ht="15.75" hidden="false" customHeight="false" outlineLevel="0" collapsed="false">
      <c r="Z49" s="2431"/>
    </row>
    <row r="50" customFormat="false" ht="15.75" hidden="false" customHeight="false" outlineLevel="0" collapsed="false">
      <c r="Z50" s="2431"/>
    </row>
    <row r="51" customFormat="false" ht="15.75" hidden="false" customHeight="false" outlineLevel="0" collapsed="false">
      <c r="Z51" s="2431"/>
    </row>
    <row r="52" customFormat="false" ht="15.75" hidden="false" customHeight="false" outlineLevel="0" collapsed="false">
      <c r="Z52" s="2431"/>
    </row>
    <row r="53" customFormat="false" ht="15.75" hidden="false" customHeight="false" outlineLevel="0" collapsed="false">
      <c r="Z53" s="2431"/>
    </row>
    <row r="54" customFormat="false" ht="15.75" hidden="false" customHeight="false" outlineLevel="0" collapsed="false">
      <c r="Z54" s="2431"/>
    </row>
    <row r="55" customFormat="false" ht="15.75" hidden="false" customHeight="false" outlineLevel="0" collapsed="false">
      <c r="Z55" s="2431"/>
    </row>
    <row r="56" customFormat="false" ht="15.75" hidden="false" customHeight="false" outlineLevel="0" collapsed="false">
      <c r="Z56" s="2431"/>
    </row>
    <row r="57" customFormat="false" ht="15.75" hidden="false" customHeight="false" outlineLevel="0" collapsed="false">
      <c r="Z57" s="2431"/>
    </row>
    <row r="58" customFormat="false" ht="15.75" hidden="false" customHeight="false" outlineLevel="0" collapsed="false">
      <c r="Z58" s="2431"/>
    </row>
    <row r="59" customFormat="false" ht="15.75" hidden="false" customHeight="false" outlineLevel="0" collapsed="false">
      <c r="Z59" s="2431"/>
    </row>
    <row r="60" customFormat="false" ht="15.75" hidden="false" customHeight="false" outlineLevel="0" collapsed="false">
      <c r="Z60" s="2431"/>
    </row>
    <row r="61" customFormat="false" ht="15.75" hidden="false" customHeight="false" outlineLevel="0" collapsed="false">
      <c r="Z61" s="2431"/>
    </row>
    <row r="62" customFormat="false" ht="15.75" hidden="false" customHeight="false" outlineLevel="0" collapsed="false">
      <c r="Z62" s="2431"/>
    </row>
    <row r="63" customFormat="false" ht="15.75" hidden="false" customHeight="false" outlineLevel="0" collapsed="false">
      <c r="Z63" s="2431"/>
    </row>
  </sheetData>
  <mergeCells count="5">
    <mergeCell ref="B2:AB2"/>
    <mergeCell ref="AD2:AF2"/>
    <mergeCell ref="AD3:AF3"/>
    <mergeCell ref="B4:AB4"/>
    <mergeCell ref="AD4:AF4"/>
  </mergeCells>
  <printOptions headings="false" gridLines="false" gridLinesSet="true" horizontalCentered="false" verticalCentered="false"/>
  <pageMargins left="0.708333333333333" right="0.708333333333333"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9CC00"/>
    <pageSetUpPr fitToPage="true"/>
  </sheetPr>
  <dimension ref="A1:AF5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7" topLeftCell="B12" activePane="bottomRight" state="frozen"/>
      <selection pane="topLeft" activeCell="A1" activeCellId="0" sqref="A1"/>
      <selection pane="topRight" activeCell="B1" activeCellId="0" sqref="B1"/>
      <selection pane="bottomLeft" activeCell="A12" activeCellId="0" sqref="A12"/>
      <selection pane="bottomRight" activeCell="AF1" activeCellId="1" sqref="AD8:AF76 AF1"/>
    </sheetView>
  </sheetViews>
  <sheetFormatPr defaultColWidth="9.01171875" defaultRowHeight="15.75" zeroHeight="false" outlineLevelRow="0" outlineLevelCol="0"/>
  <cols>
    <col collapsed="false" customWidth="true" hidden="false" outlineLevel="0" max="1" min="1" style="114" width="22.37"/>
    <col collapsed="false" customWidth="true" hidden="false" outlineLevel="0" max="2" min="2" style="427" width="7.75"/>
    <col collapsed="false" customWidth="true" hidden="false" outlineLevel="0" max="15" min="3" style="427" width="6.75"/>
    <col collapsed="false" customWidth="true" hidden="false" outlineLevel="0" max="17" min="16" style="427" width="7.75"/>
    <col collapsed="false" customWidth="true" hidden="false" outlineLevel="0" max="18" min="18" style="0" width="7.75"/>
    <col collapsed="false" customWidth="false" hidden="false" outlineLevel="0" max="1024" min="19" style="427" width="9"/>
  </cols>
  <sheetData>
    <row r="1" s="780" customFormat="true" ht="13.15" hidden="false" customHeight="true" outlineLevel="0" collapsed="false">
      <c r="A1" s="2432"/>
      <c r="B1" s="2433"/>
      <c r="C1" s="2434"/>
      <c r="D1" s="2434"/>
      <c r="E1" s="2434"/>
      <c r="F1" s="2434"/>
      <c r="G1" s="2434"/>
      <c r="H1" s="2434"/>
      <c r="I1" s="2434"/>
      <c r="J1" s="2434"/>
      <c r="K1" s="2434"/>
      <c r="L1" s="2434"/>
      <c r="M1" s="2435"/>
      <c r="N1" s="2435"/>
      <c r="O1" s="2435"/>
      <c r="P1" s="2435"/>
      <c r="Q1" s="2435"/>
      <c r="R1" s="2435"/>
      <c r="S1" s="2435"/>
      <c r="T1" s="2435"/>
      <c r="U1" s="2435"/>
      <c r="V1" s="2435"/>
      <c r="W1" s="2435"/>
      <c r="X1" s="2435"/>
      <c r="Y1" s="2435"/>
      <c r="Z1" s="2435"/>
      <c r="AA1" s="2435"/>
      <c r="AB1" s="2435"/>
      <c r="AC1" s="2435"/>
      <c r="AD1" s="2436"/>
      <c r="AE1" s="616"/>
      <c r="AF1" s="2437"/>
    </row>
    <row r="2" s="780" customFormat="true" ht="18" hidden="false" customHeight="true" outlineLevel="0" collapsed="false">
      <c r="A2" s="2438"/>
      <c r="B2" s="2439" t="s">
        <v>45</v>
      </c>
      <c r="C2" s="2439"/>
      <c r="D2" s="2439"/>
      <c r="E2" s="2439"/>
      <c r="F2" s="2439"/>
      <c r="G2" s="2439"/>
      <c r="H2" s="2439"/>
      <c r="I2" s="2439"/>
      <c r="J2" s="2439"/>
      <c r="K2" s="2439"/>
      <c r="L2" s="2439"/>
      <c r="M2" s="2439"/>
      <c r="N2" s="2439"/>
      <c r="O2" s="2439"/>
      <c r="P2" s="2439"/>
      <c r="Q2" s="2439"/>
      <c r="R2" s="2439"/>
      <c r="S2" s="2439"/>
      <c r="T2" s="2439"/>
      <c r="U2" s="2439"/>
      <c r="V2" s="2439"/>
      <c r="W2" s="2439"/>
      <c r="X2" s="2439"/>
      <c r="Y2" s="2439"/>
      <c r="Z2" s="2439"/>
      <c r="AA2" s="2439"/>
      <c r="AB2" s="2439"/>
      <c r="AC2" s="2439"/>
      <c r="AD2" s="2439"/>
      <c r="AE2" s="101" t="s">
        <v>75</v>
      </c>
      <c r="AF2" s="101"/>
    </row>
    <row r="3" s="780" customFormat="true" ht="18" hidden="false" customHeight="true" outlineLevel="0" collapsed="false">
      <c r="A3" s="2438"/>
      <c r="B3" s="2440" t="s">
        <v>1130</v>
      </c>
      <c r="C3" s="2440"/>
      <c r="D3" s="2440"/>
      <c r="E3" s="2440"/>
      <c r="F3" s="2440"/>
      <c r="G3" s="2440"/>
      <c r="H3" s="2440"/>
      <c r="I3" s="2440"/>
      <c r="J3" s="2440"/>
      <c r="K3" s="2440"/>
      <c r="L3" s="2440"/>
      <c r="M3" s="2440"/>
      <c r="N3" s="2440"/>
      <c r="O3" s="2440"/>
      <c r="P3" s="2440"/>
      <c r="Q3" s="2440"/>
      <c r="R3" s="2440"/>
      <c r="S3" s="2440"/>
      <c r="T3" s="2440"/>
      <c r="U3" s="2440"/>
      <c r="V3" s="2440"/>
      <c r="W3" s="2440"/>
      <c r="X3" s="2440"/>
      <c r="Y3" s="2440"/>
      <c r="Z3" s="2440"/>
      <c r="AA3" s="2440"/>
      <c r="AB3" s="2440"/>
      <c r="AC3" s="2440"/>
      <c r="AD3" s="2440"/>
      <c r="AE3" s="101" t="s">
        <v>1131</v>
      </c>
      <c r="AF3" s="101"/>
    </row>
    <row r="4" s="780" customFormat="true" ht="18" hidden="false" customHeight="true" outlineLevel="0" collapsed="false">
      <c r="A4" s="2438"/>
      <c r="B4" s="2441" t="s">
        <v>276</v>
      </c>
      <c r="C4" s="2441"/>
      <c r="D4" s="2441"/>
      <c r="E4" s="2441"/>
      <c r="F4" s="2441"/>
      <c r="G4" s="2441"/>
      <c r="H4" s="2441"/>
      <c r="I4" s="2441"/>
      <c r="J4" s="2441"/>
      <c r="K4" s="2441"/>
      <c r="L4" s="2441"/>
      <c r="M4" s="2441"/>
      <c r="N4" s="2441"/>
      <c r="O4" s="2441"/>
      <c r="P4" s="2441"/>
      <c r="Q4" s="2441"/>
      <c r="R4" s="2441"/>
      <c r="S4" s="2441"/>
      <c r="T4" s="2441"/>
      <c r="U4" s="2441"/>
      <c r="V4" s="2441"/>
      <c r="W4" s="2441"/>
      <c r="X4" s="2441"/>
      <c r="Y4" s="2441"/>
      <c r="Z4" s="2441"/>
      <c r="AA4" s="2441"/>
      <c r="AB4" s="2441"/>
      <c r="AC4" s="2441"/>
      <c r="AD4" s="2441"/>
      <c r="AE4" s="2409" t="n">
        <v>44257</v>
      </c>
      <c r="AF4" s="2409"/>
    </row>
    <row r="5" s="780" customFormat="true" ht="13.15" hidden="false" customHeight="true" outlineLevel="0" collapsed="false">
      <c r="A5" s="2442"/>
      <c r="B5" s="2443"/>
      <c r="C5" s="2444"/>
      <c r="D5" s="2444"/>
      <c r="E5" s="2444"/>
      <c r="F5" s="2444"/>
      <c r="G5" s="2444"/>
      <c r="H5" s="2444"/>
      <c r="I5" s="2444" t="s">
        <v>4</v>
      </c>
      <c r="J5" s="2444"/>
      <c r="K5" s="2444"/>
      <c r="L5" s="2444"/>
      <c r="M5" s="2444"/>
      <c r="N5" s="2444"/>
      <c r="O5" s="2444"/>
      <c r="P5" s="2444"/>
      <c r="Q5" s="2444"/>
      <c r="R5" s="2444"/>
      <c r="S5" s="2444"/>
      <c r="T5" s="2444"/>
      <c r="U5" s="2444"/>
      <c r="V5" s="2444"/>
      <c r="W5" s="2444"/>
      <c r="X5" s="2444"/>
      <c r="Y5" s="2444"/>
      <c r="Z5" s="2444"/>
      <c r="AA5" s="2444"/>
      <c r="AB5" s="2444"/>
      <c r="AC5" s="2444"/>
      <c r="AD5" s="2445"/>
      <c r="AE5" s="1432"/>
      <c r="AF5" s="1015"/>
    </row>
    <row r="6" customFormat="false" ht="8.1" hidden="false" customHeight="true" outlineLevel="0" collapsed="false">
      <c r="C6" s="427" t="s">
        <v>4</v>
      </c>
      <c r="E6" s="427" t="s">
        <v>4</v>
      </c>
      <c r="F6" s="427" t="s">
        <v>4</v>
      </c>
      <c r="M6" s="427" t="s">
        <v>4</v>
      </c>
    </row>
    <row r="7" customFormat="false" ht="14.65" hidden="false" customHeight="true" outlineLevel="0" collapsed="false">
      <c r="B7" s="2446" t="s">
        <v>196</v>
      </c>
      <c r="C7" s="243" t="s">
        <v>301</v>
      </c>
      <c r="D7" s="243" t="n">
        <v>1992</v>
      </c>
      <c r="E7" s="243" t="n">
        <v>1993</v>
      </c>
      <c r="F7" s="243" t="n">
        <v>1994</v>
      </c>
      <c r="G7" s="1197" t="n">
        <v>1995</v>
      </c>
      <c r="H7" s="1197" t="n">
        <v>1996</v>
      </c>
      <c r="I7" s="1197" t="n">
        <v>1997</v>
      </c>
      <c r="J7" s="1197" t="n">
        <v>1998</v>
      </c>
      <c r="K7" s="1197" t="n">
        <v>1999</v>
      </c>
      <c r="L7" s="1197" t="n">
        <v>2000</v>
      </c>
      <c r="M7" s="1759" t="n">
        <v>2001</v>
      </c>
      <c r="N7" s="442" t="n">
        <v>2002</v>
      </c>
      <c r="O7" s="442" t="n">
        <v>2003</v>
      </c>
      <c r="P7" s="243" t="n">
        <v>2004</v>
      </c>
      <c r="Q7" s="243" t="n">
        <v>2005</v>
      </c>
      <c r="R7" s="243" t="n">
        <v>2006</v>
      </c>
      <c r="S7" s="243" t="n">
        <v>2007</v>
      </c>
      <c r="T7" s="243" t="n">
        <v>2008</v>
      </c>
      <c r="U7" s="243" t="n">
        <v>2009</v>
      </c>
      <c r="V7" s="243" t="n">
        <v>2010</v>
      </c>
      <c r="W7" s="243" t="n">
        <v>2011</v>
      </c>
      <c r="X7" s="243" t="n">
        <v>2012</v>
      </c>
      <c r="Y7" s="243" t="n">
        <v>2013</v>
      </c>
      <c r="Z7" s="243" t="n">
        <v>2014</v>
      </c>
      <c r="AA7" s="243" t="n">
        <v>2015</v>
      </c>
      <c r="AB7" s="243" t="n">
        <v>2016</v>
      </c>
      <c r="AC7" s="243" t="n">
        <v>2017</v>
      </c>
      <c r="AD7" s="243" t="n">
        <v>2018</v>
      </c>
      <c r="AE7" s="243" t="n">
        <v>2019</v>
      </c>
      <c r="AF7" s="243" t="n">
        <v>2020</v>
      </c>
    </row>
    <row r="8" customFormat="false" ht="14.65" hidden="false" customHeight="true" outlineLevel="0" collapsed="false">
      <c r="A8" s="1525"/>
      <c r="B8" s="2447"/>
      <c r="C8" s="245"/>
      <c r="D8" s="245"/>
      <c r="E8" s="245"/>
      <c r="F8" s="245"/>
      <c r="G8" s="245"/>
      <c r="H8" s="245"/>
      <c r="I8" s="245"/>
      <c r="J8" s="245"/>
      <c r="K8" s="245"/>
      <c r="L8" s="245"/>
      <c r="M8" s="245"/>
      <c r="N8" s="245"/>
      <c r="O8" s="245"/>
      <c r="P8" s="245"/>
      <c r="Q8" s="245"/>
    </row>
    <row r="9" customFormat="false" ht="14.25" hidden="false" customHeight="true" outlineLevel="0" collapsed="false">
      <c r="A9" s="2448" t="s">
        <v>1132</v>
      </c>
      <c r="B9" s="2449" t="s">
        <v>1133</v>
      </c>
      <c r="C9" s="2450" t="n">
        <v>18.62</v>
      </c>
      <c r="D9" s="2450" t="n">
        <v>18.44</v>
      </c>
      <c r="E9" s="2450" t="n">
        <v>16.33</v>
      </c>
      <c r="F9" s="2450" t="n">
        <v>15.53</v>
      </c>
      <c r="G9" s="2450" t="n">
        <v>16.86</v>
      </c>
      <c r="H9" s="2450" t="n">
        <v>20.29</v>
      </c>
      <c r="I9" s="2450" t="n">
        <v>18.86</v>
      </c>
      <c r="J9" s="2451" t="n">
        <v>12.28</v>
      </c>
      <c r="K9" s="2450" t="n">
        <v>17.44</v>
      </c>
      <c r="L9" s="2450" t="n">
        <v>27.6</v>
      </c>
      <c r="M9" s="2451" t="n">
        <v>23.12</v>
      </c>
      <c r="N9" s="2452" t="n">
        <v>24.36</v>
      </c>
      <c r="O9" s="2452" t="n">
        <v>28.1</v>
      </c>
      <c r="P9" s="2452" t="n">
        <v>36.05</v>
      </c>
      <c r="Q9" s="2450" t="n">
        <v>50.64</v>
      </c>
      <c r="R9" s="2450" t="n">
        <v>61.08</v>
      </c>
      <c r="S9" s="2450" t="n">
        <v>69.1</v>
      </c>
      <c r="T9" s="2450" t="n">
        <v>94.1016666666667</v>
      </c>
      <c r="U9" s="2450" t="n">
        <v>60.8625</v>
      </c>
      <c r="V9" s="2452" t="n">
        <v>77.3758333333333</v>
      </c>
      <c r="W9" s="2450" t="n">
        <v>107.440833333333</v>
      </c>
      <c r="X9" s="2452" t="n">
        <v>109.495833333333</v>
      </c>
      <c r="Y9" s="2450" t="n">
        <v>105.935833333333</v>
      </c>
      <c r="Z9" s="2450" t="n">
        <v>96.1891666666667</v>
      </c>
      <c r="AA9" s="2452" t="n">
        <v>49.5175</v>
      </c>
      <c r="AB9" s="2450" t="n">
        <v>40.6841666666667</v>
      </c>
      <c r="AC9" s="2450" t="n">
        <v>52.5116666666667</v>
      </c>
      <c r="AD9" s="2451" t="n">
        <v>69.5183333333333</v>
      </c>
      <c r="AE9" s="2452" t="n">
        <v>64.0525</v>
      </c>
      <c r="AF9" s="2453" t="n">
        <v>41.37</v>
      </c>
    </row>
    <row r="10" customFormat="false" ht="7.5" hidden="false" customHeight="true" outlineLevel="0" collapsed="false">
      <c r="A10" s="1806" t="s">
        <v>4</v>
      </c>
      <c r="B10" s="471"/>
      <c r="C10" s="2454"/>
      <c r="D10" s="2454"/>
      <c r="E10" s="2454"/>
      <c r="F10" s="2454"/>
      <c r="G10" s="2454"/>
      <c r="H10" s="2454"/>
      <c r="I10" s="2454"/>
      <c r="J10" s="2454"/>
      <c r="K10" s="2454"/>
      <c r="L10" s="2454"/>
      <c r="M10" s="2454"/>
      <c r="N10" s="2454"/>
      <c r="O10" s="2454"/>
      <c r="P10" s="2454"/>
      <c r="Q10" s="2454"/>
      <c r="R10" s="2454"/>
      <c r="S10" s="2454"/>
      <c r="V10" s="716"/>
      <c r="W10" s="716"/>
      <c r="X10" s="716"/>
      <c r="Y10" s="716"/>
    </row>
    <row r="11" customFormat="false" ht="14.25" hidden="false" customHeight="true" outlineLevel="0" collapsed="false">
      <c r="A11" s="1774" t="s">
        <v>1134</v>
      </c>
      <c r="B11" s="2455"/>
      <c r="C11" s="2456"/>
      <c r="D11" s="2456"/>
      <c r="E11" s="2456"/>
      <c r="F11" s="2456"/>
      <c r="G11" s="2456"/>
      <c r="H11" s="2456"/>
      <c r="I11" s="2456"/>
      <c r="J11" s="2456"/>
      <c r="K11" s="2456"/>
      <c r="L11" s="2456"/>
      <c r="M11" s="2456"/>
      <c r="N11" s="2456"/>
      <c r="O11" s="2456"/>
      <c r="P11" s="2456"/>
      <c r="Q11" s="2456"/>
      <c r="R11" s="2456"/>
      <c r="S11" s="2456"/>
      <c r="V11" s="717"/>
      <c r="W11" s="717"/>
      <c r="X11" s="717"/>
      <c r="Y11" s="717"/>
    </row>
    <row r="12" customFormat="false" ht="14.65" hidden="false" customHeight="true" outlineLevel="0" collapsed="false">
      <c r="A12" s="2013" t="s">
        <v>1135</v>
      </c>
      <c r="B12" s="2457" t="s">
        <v>1136</v>
      </c>
      <c r="C12" s="2458" t="n">
        <v>128.763863931269</v>
      </c>
      <c r="D12" s="2458" t="n">
        <v>115.445423853288</v>
      </c>
      <c r="E12" s="2458" t="n">
        <v>106.938198148214</v>
      </c>
      <c r="F12" s="2458" t="n">
        <v>98.7157669639012</v>
      </c>
      <c r="G12" s="2458" t="n">
        <v>94.9441446214021</v>
      </c>
      <c r="H12" s="2458" t="n">
        <v>118.998050530768</v>
      </c>
      <c r="I12" s="2458" t="n">
        <v>127.599473318592</v>
      </c>
      <c r="J12" s="2458" t="n">
        <v>86.8838293716734</v>
      </c>
      <c r="K12" s="2459" t="n">
        <v>122.70493856828</v>
      </c>
      <c r="L12" s="2459" t="n">
        <v>227.22</v>
      </c>
      <c r="M12" s="2459" t="n">
        <v>201.603833590767</v>
      </c>
      <c r="N12" s="2459" t="n">
        <v>191.36</v>
      </c>
      <c r="O12" s="2459" t="n">
        <v>190.13</v>
      </c>
      <c r="P12" s="2459" t="n">
        <v>221.74</v>
      </c>
      <c r="Q12" s="2459" t="n">
        <v>314.47</v>
      </c>
      <c r="R12" s="2459" t="n">
        <v>379.009614259697</v>
      </c>
      <c r="S12" s="2459" t="n">
        <v>389.24</v>
      </c>
      <c r="T12" s="2459" t="n">
        <v>484.14</v>
      </c>
      <c r="U12" s="2459" t="n">
        <v>324.215745074044</v>
      </c>
      <c r="V12" s="2460" t="n">
        <v>446.002226883396</v>
      </c>
      <c r="W12" s="2459" t="n">
        <v>592.682645300862</v>
      </c>
      <c r="X12" s="2460" t="n">
        <v>642.70740513007</v>
      </c>
      <c r="Y12" s="2460" t="n">
        <v>611.415794041139</v>
      </c>
      <c r="Z12" s="2459" t="n">
        <v>554.938787982776</v>
      </c>
      <c r="AA12" s="2460" t="n">
        <v>355.931576862177</v>
      </c>
      <c r="AB12" s="2459" t="n">
        <v>286.367593534765</v>
      </c>
      <c r="AC12" s="2459" t="n">
        <v>357.69</v>
      </c>
      <c r="AD12" s="2461" t="n">
        <v>451.745316254091</v>
      </c>
      <c r="AE12" s="2460" t="n">
        <v>427.866886985457</v>
      </c>
      <c r="AF12" s="2462" t="n">
        <v>278.401359295057</v>
      </c>
    </row>
    <row r="13" customFormat="false" ht="14.65" hidden="false" customHeight="true" outlineLevel="0" collapsed="false">
      <c r="A13" s="660" t="s">
        <v>1137</v>
      </c>
      <c r="B13" s="2463" t="s">
        <v>1138</v>
      </c>
      <c r="C13" s="2464" t="n">
        <v>2439</v>
      </c>
      <c r="D13" s="2464" t="n">
        <v>1971</v>
      </c>
      <c r="E13" s="2464" t="n">
        <v>2025</v>
      </c>
      <c r="F13" s="2464" t="n">
        <v>1881</v>
      </c>
      <c r="G13" s="2464" t="n">
        <v>1881</v>
      </c>
      <c r="H13" s="2464" t="n">
        <v>1863</v>
      </c>
      <c r="I13" s="2464" t="n">
        <v>2215</v>
      </c>
      <c r="J13" s="2464" t="n">
        <v>1959</v>
      </c>
      <c r="K13" s="2465" t="n">
        <v>1671</v>
      </c>
      <c r="L13" s="2465" t="n">
        <v>2967</v>
      </c>
      <c r="M13" s="2465" t="n">
        <v>3875</v>
      </c>
      <c r="N13" s="2465" t="n">
        <v>3238</v>
      </c>
      <c r="O13" s="2465" t="n">
        <v>3401</v>
      </c>
      <c r="P13" s="2465" t="n">
        <v>3288</v>
      </c>
      <c r="Q13" s="2465" t="n">
        <v>4479</v>
      </c>
      <c r="R13" s="2465" t="n">
        <v>5926</v>
      </c>
      <c r="S13" s="2465" t="n">
        <v>5550.13621440482</v>
      </c>
      <c r="T13" s="2465" t="n">
        <v>7450.39766169579</v>
      </c>
      <c r="U13" s="2465" t="n">
        <v>5793.74692716256</v>
      </c>
      <c r="V13" s="2466" t="n">
        <v>5726.20839484255</v>
      </c>
      <c r="W13" s="2465" t="n">
        <v>7133.2551844645</v>
      </c>
      <c r="X13" s="2466" t="n">
        <v>8067.03308853689</v>
      </c>
      <c r="Y13" s="2466" t="n">
        <v>7655.85099138794</v>
      </c>
      <c r="Z13" s="2465" t="n">
        <v>6537.51171777359</v>
      </c>
      <c r="AA13" s="2466" t="n">
        <v>5618</v>
      </c>
      <c r="AB13" s="2465" t="n">
        <v>4274.81392443802</v>
      </c>
      <c r="AC13" s="2465" t="n">
        <v>4729.41917099053</v>
      </c>
      <c r="AD13" s="2467" t="n">
        <v>5330.68724811261</v>
      </c>
      <c r="AE13" s="2466" t="n">
        <v>4492.96862889474</v>
      </c>
      <c r="AF13" s="2468" t="n">
        <v>3412</v>
      </c>
    </row>
    <row r="14" customFormat="false" ht="14.65" hidden="false" customHeight="true" outlineLevel="0" collapsed="false">
      <c r="A14" s="2267" t="s">
        <v>1139</v>
      </c>
      <c r="B14" s="2469" t="s">
        <v>1140</v>
      </c>
      <c r="C14" s="2470" t="n">
        <v>45.36</v>
      </c>
      <c r="D14" s="2470" t="n">
        <v>42.57</v>
      </c>
      <c r="E14" s="2470" t="n">
        <v>36.74</v>
      </c>
      <c r="F14" s="2470" t="n">
        <v>35.91</v>
      </c>
      <c r="G14" s="2470" t="n">
        <v>38.86</v>
      </c>
      <c r="H14" s="2470" t="n">
        <v>38.21</v>
      </c>
      <c r="I14" s="2470" t="n">
        <v>42.45</v>
      </c>
      <c r="J14" s="2470" t="n">
        <v>37.37</v>
      </c>
      <c r="K14" s="2470" t="n">
        <v>34.36</v>
      </c>
      <c r="L14" s="2470" t="n">
        <v>42.09</v>
      </c>
      <c r="M14" s="2470" t="n">
        <v>53.18</v>
      </c>
      <c r="N14" s="2470" t="n">
        <v>44.57</v>
      </c>
      <c r="O14" s="2470" t="n">
        <v>39.87</v>
      </c>
      <c r="P14" s="2470" t="n">
        <v>55.36</v>
      </c>
      <c r="Q14" s="2470" t="n">
        <v>65.02</v>
      </c>
      <c r="R14" s="2470" t="n">
        <v>61.76</v>
      </c>
      <c r="S14" s="2470" t="n">
        <v>68.24</v>
      </c>
      <c r="T14" s="2470" t="n">
        <v>112.48</v>
      </c>
      <c r="U14" s="2470" t="n">
        <v>78.81</v>
      </c>
      <c r="V14" s="2471" t="n">
        <v>85.33</v>
      </c>
      <c r="W14" s="2470" t="n">
        <v>106.795</v>
      </c>
      <c r="X14" s="2471" t="n">
        <v>93.02</v>
      </c>
      <c r="Y14" s="2471" t="n">
        <v>79.09</v>
      </c>
      <c r="Z14" s="2470" t="n">
        <v>72.74</v>
      </c>
      <c r="AA14" s="2471" t="n">
        <v>67.9475</v>
      </c>
      <c r="AB14" s="2470" t="n">
        <v>67.07</v>
      </c>
      <c r="AC14" s="2470" t="n">
        <v>91.82</v>
      </c>
      <c r="AD14" s="2472" t="n">
        <v>95.49</v>
      </c>
      <c r="AE14" s="2471" t="n">
        <v>79.1510474339766</v>
      </c>
      <c r="AF14" s="2473" t="n">
        <v>63.0638614593339</v>
      </c>
    </row>
    <row r="15" s="448" customFormat="true" ht="8.1" hidden="false" customHeight="true" outlineLevel="0" collapsed="false">
      <c r="A15" s="1806"/>
      <c r="B15" s="471"/>
      <c r="C15" s="2454"/>
      <c r="D15" s="2454"/>
      <c r="E15" s="2454"/>
      <c r="F15" s="2454"/>
      <c r="G15" s="2454"/>
      <c r="H15" s="2454"/>
      <c r="I15" s="2454"/>
      <c r="J15" s="2454"/>
      <c r="K15" s="2454"/>
      <c r="L15" s="2454"/>
      <c r="M15" s="2454"/>
      <c r="N15" s="2454"/>
      <c r="O15" s="2454"/>
      <c r="P15" s="2454"/>
      <c r="Q15" s="2395"/>
    </row>
    <row r="16" customFormat="false" ht="14.65" hidden="false" customHeight="true" outlineLevel="0" collapsed="false">
      <c r="A16" s="1774" t="s">
        <v>1141</v>
      </c>
      <c r="B16" s="2455"/>
      <c r="C16" s="2456"/>
      <c r="D16" s="2456"/>
      <c r="E16" s="2456"/>
      <c r="F16" s="2456"/>
      <c r="G16" s="2456"/>
      <c r="H16" s="2456"/>
      <c r="I16" s="2456"/>
      <c r="J16" s="2456"/>
      <c r="K16" s="2456"/>
      <c r="L16" s="2456"/>
      <c r="M16" s="2456"/>
      <c r="N16" s="2456"/>
      <c r="O16" s="2456"/>
      <c r="P16" s="2456"/>
      <c r="Q16" s="2395"/>
    </row>
    <row r="17" customFormat="false" ht="14.65" hidden="false" customHeight="true" outlineLevel="0" collapsed="false">
      <c r="A17" s="251" t="s">
        <v>1142</v>
      </c>
      <c r="B17" s="2474"/>
      <c r="C17" s="2475"/>
      <c r="D17" s="2475"/>
      <c r="E17" s="2475"/>
      <c r="F17" s="2475"/>
      <c r="G17" s="2475"/>
      <c r="H17" s="2475"/>
      <c r="I17" s="2475"/>
      <c r="J17" s="2475"/>
      <c r="K17" s="2475"/>
      <c r="L17" s="2475"/>
      <c r="M17" s="2475"/>
      <c r="N17" s="2475"/>
      <c r="O17" s="2475"/>
      <c r="P17" s="2475"/>
      <c r="Q17" s="2476"/>
      <c r="R17" s="2476"/>
      <c r="S17" s="2476"/>
      <c r="T17" s="2427"/>
      <c r="U17" s="2427"/>
      <c r="V17" s="2427"/>
      <c r="W17" s="2427"/>
      <c r="X17" s="2427"/>
      <c r="Y17" s="2427"/>
      <c r="Z17" s="2427"/>
      <c r="AA17" s="2427"/>
      <c r="AB17" s="2427"/>
      <c r="AC17" s="2427"/>
      <c r="AD17" s="2427"/>
      <c r="AE17" s="2427"/>
      <c r="AF17" s="2477"/>
    </row>
    <row r="18" customFormat="false" ht="14.65" hidden="false" customHeight="true" outlineLevel="0" collapsed="false">
      <c r="A18" s="498" t="s">
        <v>1143</v>
      </c>
      <c r="B18" s="2463" t="s">
        <v>1144</v>
      </c>
      <c r="C18" s="2465" t="n">
        <v>26.3826610697249</v>
      </c>
      <c r="D18" s="2465" t="n">
        <v>24.33749354494</v>
      </c>
      <c r="E18" s="2465" t="n">
        <v>24.7678308782802</v>
      </c>
      <c r="F18" s="2465" t="n">
        <v>23.076306904656</v>
      </c>
      <c r="G18" s="2465" t="n">
        <v>21.9386824689944</v>
      </c>
      <c r="H18" s="2465" t="n">
        <v>25.9182376109716</v>
      </c>
      <c r="I18" s="2465" t="n">
        <v>26.5658739938202</v>
      </c>
      <c r="J18" s="2467" t="n">
        <v>22.0963307990299</v>
      </c>
      <c r="K18" s="2465" t="n">
        <v>26.5190055713772</v>
      </c>
      <c r="L18" s="2465" t="n">
        <v>40.8223959478414</v>
      </c>
      <c r="M18" s="2467" t="n">
        <v>38.4534102316323</v>
      </c>
      <c r="N18" s="2466" t="n">
        <v>35.1416666666667</v>
      </c>
      <c r="O18" s="2466" t="n">
        <v>36.4588963963964</v>
      </c>
      <c r="P18" s="2466" t="n">
        <v>40.6000844594595</v>
      </c>
      <c r="Q18" s="2465" t="n">
        <v>53.5853978978979</v>
      </c>
      <c r="R18" s="2465" t="n">
        <v>59.2987987987988</v>
      </c>
      <c r="S18" s="2465" t="n">
        <v>58.6274399399399</v>
      </c>
      <c r="T18" s="2465" t="n">
        <v>77.1277247674865</v>
      </c>
      <c r="U18" s="2465" t="n">
        <v>53.4652123018836</v>
      </c>
      <c r="V18" s="2465" t="n">
        <v>65.5221449991823</v>
      </c>
      <c r="W18" s="2478" t="n">
        <v>81.6189098530259</v>
      </c>
      <c r="X18" s="2479" t="n">
        <v>88.8405567169379</v>
      </c>
      <c r="Y18" s="2479" t="n">
        <v>83.4759067983544</v>
      </c>
      <c r="Z18" s="2466" t="n">
        <v>76.9220358390275</v>
      </c>
      <c r="AA18" s="2466" t="n">
        <v>59.1976620872425</v>
      </c>
      <c r="AB18" s="2466" t="n">
        <v>49.205873805371</v>
      </c>
      <c r="AC18" s="2465" t="n">
        <v>57.025771461254</v>
      </c>
      <c r="AD18" s="2467" t="n">
        <v>69.3968168107911</v>
      </c>
      <c r="AE18" s="2466" t="n">
        <v>67.6223520262985</v>
      </c>
      <c r="AF18" s="2468" t="n">
        <v>50.1238013200317</v>
      </c>
    </row>
    <row r="19" customFormat="false" ht="14.65" hidden="false" customHeight="true" outlineLevel="0" collapsed="false">
      <c r="A19" s="498" t="s">
        <v>1145</v>
      </c>
      <c r="B19" s="2463" t="s">
        <v>1146</v>
      </c>
      <c r="C19" s="2465" t="n">
        <v>3.54718366425308</v>
      </c>
      <c r="D19" s="2465" t="n">
        <v>3.57914027384095</v>
      </c>
      <c r="E19" s="2465" t="n">
        <v>3.54718366425308</v>
      </c>
      <c r="F19" s="2465" t="n">
        <v>3.54718366425308</v>
      </c>
      <c r="G19" s="2465" t="n">
        <v>3.48327044507735</v>
      </c>
      <c r="H19" s="2465" t="n">
        <v>3.3527809559269</v>
      </c>
      <c r="I19" s="2465" t="n">
        <v>3.49125959747432</v>
      </c>
      <c r="J19" s="2465" t="n">
        <v>3.51522705466522</v>
      </c>
      <c r="K19" s="2465" t="n">
        <v>3.37941146391679</v>
      </c>
      <c r="L19" s="2465" t="n">
        <v>3.93598908090545</v>
      </c>
      <c r="M19" s="2465" t="n">
        <v>4.84408940336063</v>
      </c>
      <c r="N19" s="2465" t="n">
        <v>4.53449802522856</v>
      </c>
      <c r="O19" s="2465" t="n">
        <v>4.76456680389096</v>
      </c>
      <c r="P19" s="2465" t="n">
        <v>4.81734616644954</v>
      </c>
      <c r="Q19" s="2465" t="n">
        <v>5.34284503714152</v>
      </c>
      <c r="R19" s="2465" t="n">
        <v>6.32613978139671</v>
      </c>
      <c r="S19" s="2465" t="n">
        <v>6.51135425836268</v>
      </c>
      <c r="T19" s="2465" t="n">
        <v>7.10221029409967</v>
      </c>
      <c r="U19" s="2465" t="n">
        <v>6.98376590925763</v>
      </c>
      <c r="V19" s="2465" t="n">
        <v>6.3617102490158</v>
      </c>
      <c r="W19" s="2465" t="n">
        <v>6.65737593147863</v>
      </c>
      <c r="X19" s="2466" t="n">
        <v>7.02695803455717</v>
      </c>
      <c r="Y19" s="2466" t="n">
        <v>7.1267002729096</v>
      </c>
      <c r="Z19" s="2466" t="n">
        <v>7.13573756252913</v>
      </c>
      <c r="AA19" s="2466" t="n">
        <v>7.06343924557286</v>
      </c>
      <c r="AB19" s="2466" t="n">
        <v>6.86355566339965</v>
      </c>
      <c r="AC19" s="2465" t="n">
        <v>6.63762342291132</v>
      </c>
      <c r="AD19" s="2467" t="n">
        <v>6.53130236856387</v>
      </c>
      <c r="AE19" s="2466" t="n">
        <v>6.79258231480001</v>
      </c>
      <c r="AF19" s="2468" t="n">
        <v>6.81622719275598</v>
      </c>
    </row>
    <row r="20" customFormat="false" ht="14.65" hidden="false" customHeight="true" outlineLevel="0" collapsed="false">
      <c r="A20" s="498" t="s">
        <v>1147</v>
      </c>
      <c r="B20" s="2463" t="s">
        <v>1146</v>
      </c>
      <c r="C20" s="2465" t="n">
        <v>14.8038664678659</v>
      </c>
      <c r="D20" s="2465" t="n">
        <v>15.5118090725991</v>
      </c>
      <c r="E20" s="2465" t="n">
        <v>15.8893784617902</v>
      </c>
      <c r="F20" s="2465" t="n">
        <v>16.2040196194494</v>
      </c>
      <c r="G20" s="2465" t="n">
        <v>16.361340198279</v>
      </c>
      <c r="H20" s="2465" t="n">
        <v>15.2102779631757</v>
      </c>
      <c r="I20" s="2465" t="n">
        <v>15.271895189884</v>
      </c>
      <c r="J20" s="2467" t="n">
        <v>15.4764119423625</v>
      </c>
      <c r="K20" s="2465" t="n">
        <v>15.9732827704993</v>
      </c>
      <c r="L20" s="2465" t="n">
        <v>14.9231679068117</v>
      </c>
      <c r="M20" s="2467" t="n">
        <v>15.4383928024786</v>
      </c>
      <c r="N20" s="2466" t="n">
        <v>16.0769230769231</v>
      </c>
      <c r="O20" s="2466" t="n">
        <v>16.8574075386979</v>
      </c>
      <c r="P20" s="2466" t="n">
        <v>17.5087699397377</v>
      </c>
      <c r="Q20" s="2465" t="n">
        <v>18.2270022450668</v>
      </c>
      <c r="R20" s="2465" t="n">
        <v>18.9105612666903</v>
      </c>
      <c r="S20" s="2465" t="n">
        <v>20.1501311591634</v>
      </c>
      <c r="T20" s="2465" t="n">
        <v>21.4279040765055</v>
      </c>
      <c r="U20" s="2465" t="n">
        <v>22.7231139813566</v>
      </c>
      <c r="V20" s="2465" t="n">
        <v>23.4185490768101</v>
      </c>
      <c r="W20" s="2465" t="n">
        <v>25.0751422845388</v>
      </c>
      <c r="X20" s="2466" t="n">
        <v>25.7614668765584</v>
      </c>
      <c r="Y20" s="2466" t="n">
        <v>28.8270870465891</v>
      </c>
      <c r="Z20" s="2480" t="n">
        <v>29.3720225295114</v>
      </c>
      <c r="AA20" s="2480" t="n">
        <v>29.1559945344957</v>
      </c>
      <c r="AB20" s="2480" t="n">
        <v>29.3311523682922</v>
      </c>
      <c r="AC20" s="2465" t="n">
        <v>29.8235405010755</v>
      </c>
      <c r="AD20" s="2467" t="n">
        <v>30.1913719520481</v>
      </c>
      <c r="AE20" s="2466" t="n">
        <v>31.2359627544751</v>
      </c>
      <c r="AF20" s="2468" t="n">
        <v>32.1841320491681</v>
      </c>
    </row>
    <row r="21" customFormat="false" ht="14.65" hidden="false" customHeight="true" outlineLevel="0" collapsed="false">
      <c r="A21" s="498" t="s">
        <v>1148</v>
      </c>
      <c r="B21" s="2463" t="s">
        <v>1149</v>
      </c>
      <c r="C21" s="2465" t="n">
        <v>22.3945843963944</v>
      </c>
      <c r="D21" s="2465" t="n">
        <v>23.5194265350261</v>
      </c>
      <c r="E21" s="2465" t="n">
        <v>24.8999146142558</v>
      </c>
      <c r="F21" s="2465" t="n">
        <v>25.7179816241698</v>
      </c>
      <c r="G21" s="2465" t="n">
        <v>26.2446122618019</v>
      </c>
      <c r="H21" s="2465" t="n">
        <v>27.0345582182501</v>
      </c>
      <c r="I21" s="2465" t="n">
        <v>27.5969792875659</v>
      </c>
      <c r="J21" s="2467" t="n">
        <v>28.2020080136481</v>
      </c>
      <c r="K21" s="2465" t="n">
        <v>28.5471300334555</v>
      </c>
      <c r="L21" s="2465" t="n">
        <v>28.5258262050724</v>
      </c>
      <c r="M21" s="2467" t="n">
        <v>28.5386085021023</v>
      </c>
      <c r="N21" s="2466" t="n">
        <v>29.2083333333333</v>
      </c>
      <c r="O21" s="2466" t="n">
        <v>29.3541546126647</v>
      </c>
      <c r="P21" s="2466" t="n">
        <v>29.6932095789135</v>
      </c>
      <c r="Q21" s="2465" t="n">
        <v>30.147637415622</v>
      </c>
      <c r="R21" s="2465" t="n">
        <v>30.7245017679203</v>
      </c>
      <c r="S21" s="2465" t="n">
        <v>31.5179845708775</v>
      </c>
      <c r="T21" s="2465" t="n">
        <v>31.8592963495327</v>
      </c>
      <c r="U21" s="2465" t="n">
        <v>31.8266947396032</v>
      </c>
      <c r="V21" s="2465"/>
      <c r="W21" s="2465"/>
      <c r="X21" s="2466"/>
      <c r="Y21" s="2466"/>
      <c r="Z21" s="2466"/>
      <c r="AA21" s="2466"/>
      <c r="AB21" s="2466"/>
      <c r="AC21" s="2465"/>
      <c r="AD21" s="2467"/>
      <c r="AE21" s="2466"/>
      <c r="AF21" s="2468"/>
    </row>
    <row r="22" customFormat="false" ht="14.65" hidden="false" customHeight="true" outlineLevel="0" collapsed="false">
      <c r="A22" s="498" t="s">
        <v>1150</v>
      </c>
      <c r="B22" s="2463" t="s">
        <v>1151</v>
      </c>
      <c r="C22" s="2465" t="n">
        <v>11.8619716437523</v>
      </c>
      <c r="D22" s="2465" t="n">
        <v>11.8884872407111</v>
      </c>
      <c r="E22" s="2465" t="n">
        <v>12.2873741582857</v>
      </c>
      <c r="F22" s="2465" t="n">
        <v>12.2968432839255</v>
      </c>
      <c r="G22" s="2465" t="n">
        <v>12.3394543493044</v>
      </c>
      <c r="H22" s="2465" t="n">
        <v>12.1263990224099</v>
      </c>
      <c r="I22" s="2465" t="n">
        <v>12.3690453669286</v>
      </c>
      <c r="J22" s="2467" t="n">
        <v>12.5063476887051</v>
      </c>
      <c r="K22" s="2465" t="n">
        <v>12.3086796909752</v>
      </c>
      <c r="L22" s="2465" t="n">
        <v>13.3940486477199</v>
      </c>
      <c r="M22" s="2467" t="n">
        <v>15.6943266595665</v>
      </c>
      <c r="N22" s="2466" t="n">
        <v>15.776725</v>
      </c>
      <c r="O22" s="2466" t="n">
        <v>15.938715232358</v>
      </c>
      <c r="P22" s="2466" t="n">
        <v>15.9611878657487</v>
      </c>
      <c r="Q22" s="2465" t="n">
        <v>17.1544846987952</v>
      </c>
      <c r="R22" s="2465" t="n">
        <v>19.2714067641997</v>
      </c>
      <c r="S22" s="2465" t="n">
        <v>20.5040307056798</v>
      </c>
      <c r="T22" s="2465" t="n">
        <v>21.7342972982858</v>
      </c>
      <c r="U22" s="2465" t="n">
        <v>22.9464491262734</v>
      </c>
      <c r="V22" s="2465" t="n">
        <v>21.3836748687026</v>
      </c>
      <c r="W22" s="2465" t="n">
        <v>22.8462712892496</v>
      </c>
      <c r="X22" s="2466" t="n">
        <v>24.8312235742778</v>
      </c>
      <c r="Y22" s="2466" t="n">
        <v>25.6169113467414</v>
      </c>
      <c r="Z22" s="2466" t="n">
        <v>25.4643121832069</v>
      </c>
      <c r="AA22" s="2466" t="n">
        <v>24.8180098435316</v>
      </c>
      <c r="AB22" s="2466" t="n">
        <v>23.6008071038098</v>
      </c>
      <c r="AC22" s="2465" t="n">
        <v>22.8593546974601</v>
      </c>
      <c r="AD22" s="2467" t="n">
        <v>23.2758606496953</v>
      </c>
      <c r="AE22" s="2466" t="n">
        <v>24.3329059282128</v>
      </c>
      <c r="AF22" s="2468" t="n">
        <v>23.9381395107925</v>
      </c>
    </row>
    <row r="23" customFormat="false" ht="14.65" hidden="false" customHeight="true" outlineLevel="0" collapsed="false">
      <c r="A23" s="251" t="s">
        <v>1152</v>
      </c>
      <c r="B23" s="2474"/>
      <c r="C23" s="2475"/>
      <c r="D23" s="2475"/>
      <c r="E23" s="2475"/>
      <c r="F23" s="2475"/>
      <c r="G23" s="2475"/>
      <c r="H23" s="2475"/>
      <c r="I23" s="2475"/>
      <c r="J23" s="2475"/>
      <c r="K23" s="2475"/>
      <c r="L23" s="2475"/>
      <c r="M23" s="2475"/>
      <c r="N23" s="2475"/>
      <c r="O23" s="2475"/>
      <c r="P23" s="2475"/>
      <c r="Q23" s="2475"/>
      <c r="R23" s="2481"/>
      <c r="S23" s="2482"/>
      <c r="T23" s="2482"/>
      <c r="U23" s="2482"/>
      <c r="V23" s="2482"/>
      <c r="W23" s="2482"/>
      <c r="X23" s="2483"/>
      <c r="Y23" s="2483"/>
      <c r="Z23" s="2483"/>
      <c r="AA23" s="2483"/>
      <c r="AB23" s="2483"/>
      <c r="AC23" s="2465"/>
      <c r="AD23" s="2467"/>
      <c r="AE23" s="2466"/>
      <c r="AF23" s="2468"/>
    </row>
    <row r="24" customFormat="false" ht="14.65" hidden="false" customHeight="true" outlineLevel="0" collapsed="false">
      <c r="A24" s="2484" t="s">
        <v>1153</v>
      </c>
      <c r="B24" s="2485" t="s">
        <v>1136</v>
      </c>
      <c r="C24" s="2486" t="n">
        <v>114.70322062756</v>
      </c>
      <c r="D24" s="2486" t="n">
        <v>103.306524595696</v>
      </c>
      <c r="E24" s="2486" t="n">
        <v>101.460760904578</v>
      </c>
      <c r="F24" s="2486" t="n">
        <v>106.108404104651</v>
      </c>
      <c r="G24" s="2486" t="n">
        <v>106.754336181229</v>
      </c>
      <c r="H24" s="2486" t="n">
        <v>117.621845116055</v>
      </c>
      <c r="I24" s="2486" t="n">
        <v>118.824233190001</v>
      </c>
      <c r="J24" s="2487" t="n">
        <v>100.048459108296</v>
      </c>
      <c r="K24" s="2486" t="n">
        <v>117.876638903518</v>
      </c>
      <c r="L24" s="2486" t="n">
        <v>188.916385030055</v>
      </c>
      <c r="M24" s="2488" t="n">
        <v>168.570247763524</v>
      </c>
      <c r="N24" s="2488" t="n">
        <v>184.416666666667</v>
      </c>
      <c r="O24" s="2488" t="n">
        <v>187.341666666667</v>
      </c>
      <c r="P24" s="2488" t="n">
        <v>175.034166666667</v>
      </c>
      <c r="Q24" s="2489" t="n">
        <v>242.638333333333</v>
      </c>
      <c r="R24" s="2489" t="n">
        <v>296.131666666667</v>
      </c>
      <c r="S24" s="2489" t="n">
        <v>288.639166666667</v>
      </c>
      <c r="T24" s="2489" t="n">
        <v>394.463333333333</v>
      </c>
      <c r="U24" s="2489" t="n">
        <v>305.649166666667</v>
      </c>
      <c r="V24" s="2489" t="n">
        <v>395.501666666667</v>
      </c>
      <c r="W24" s="2489" t="n">
        <v>512.679166666667</v>
      </c>
      <c r="X24" s="2490" t="n">
        <v>567.331666666667</v>
      </c>
      <c r="Y24" s="2490" t="n">
        <v>506.1975</v>
      </c>
      <c r="Z24" s="2490" t="n">
        <v>451.6325</v>
      </c>
      <c r="AA24" s="2490" t="n">
        <v>278.398333333333</v>
      </c>
      <c r="AB24" s="2490" t="n">
        <v>231.425</v>
      </c>
      <c r="AC24" s="2465"/>
      <c r="AD24" s="2467"/>
      <c r="AE24" s="2466"/>
      <c r="AF24" s="2468"/>
    </row>
    <row r="25" customFormat="false" ht="14.65" hidden="false" customHeight="true" outlineLevel="0" collapsed="false">
      <c r="A25" s="2484" t="s">
        <v>1154</v>
      </c>
      <c r="B25" s="2485" t="s">
        <v>1155</v>
      </c>
      <c r="C25" s="2486" t="n">
        <v>20.32</v>
      </c>
      <c r="D25" s="2486" t="n">
        <v>17.4341666666667</v>
      </c>
      <c r="E25" s="2486" t="n">
        <v>17.2708333333333</v>
      </c>
      <c r="F25" s="2486" t="n">
        <v>15.7333333333333</v>
      </c>
      <c r="G25" s="2486" t="n">
        <v>14.9391666666667</v>
      </c>
      <c r="H25" s="2486" t="n">
        <v>18.4791666666667</v>
      </c>
      <c r="I25" s="2486" t="n">
        <v>18.76</v>
      </c>
      <c r="J25" s="2486" t="n">
        <v>14.7241666666667</v>
      </c>
      <c r="K25" s="2486" t="n">
        <v>19.2758333333333</v>
      </c>
      <c r="L25" s="2486" t="n">
        <v>31.7883333333333</v>
      </c>
      <c r="M25" s="2486" t="n">
        <v>29.1316666666667</v>
      </c>
      <c r="N25" s="2486" t="n">
        <v>26.6533333333333</v>
      </c>
      <c r="O25" s="2486" t="n">
        <v>27.5508333333333</v>
      </c>
      <c r="P25" s="2486" t="n">
        <v>31.6133333333333</v>
      </c>
      <c r="Q25" s="2486" t="n">
        <v>42.4225</v>
      </c>
      <c r="R25" s="2489" t="n">
        <v>47.5758333333333</v>
      </c>
      <c r="S25" s="2489" t="n">
        <v>46.8308333333333</v>
      </c>
      <c r="T25" s="2489" t="n">
        <v>61.7608333333333</v>
      </c>
      <c r="U25" s="2489" t="n">
        <v>40.8066666666667</v>
      </c>
      <c r="V25" s="2489" t="n">
        <v>52.305</v>
      </c>
      <c r="W25" s="2489" t="n">
        <v>66.5125</v>
      </c>
      <c r="X25" s="2490" t="n">
        <v>72.9391666666667</v>
      </c>
      <c r="Y25" s="2490" t="n">
        <v>67.9608333333333</v>
      </c>
      <c r="Z25" s="2490" t="n">
        <v>61.8808333333333</v>
      </c>
      <c r="AA25" s="2490" t="n">
        <v>46.1916666666667</v>
      </c>
      <c r="AB25" s="2490" t="n">
        <v>38.3991666666667</v>
      </c>
      <c r="AC25" s="2465" t="n">
        <v>45.0491666666667</v>
      </c>
      <c r="AD25" s="2467" t="n">
        <v>55.2741666666667</v>
      </c>
      <c r="AE25" s="2466" t="n">
        <v>53.6858333333333</v>
      </c>
      <c r="AF25" s="2468" t="n">
        <v>36.125</v>
      </c>
    </row>
    <row r="26" customFormat="false" ht="14.65" hidden="false" customHeight="true" outlineLevel="0" collapsed="false">
      <c r="A26" s="2491" t="s">
        <v>1156</v>
      </c>
      <c r="B26" s="2492" t="s">
        <v>1146</v>
      </c>
      <c r="C26" s="2489" t="n">
        <v>2.11425808791158</v>
      </c>
      <c r="D26" s="2489" t="n">
        <v>2.26079082667773</v>
      </c>
      <c r="E26" s="2489" t="n">
        <v>2.39424028519691</v>
      </c>
      <c r="F26" s="2489" t="n">
        <v>1.87771238104623</v>
      </c>
      <c r="G26" s="2489" t="n">
        <v>1.20941842603061</v>
      </c>
      <c r="H26" s="2489" t="n">
        <v>1.09219223501769</v>
      </c>
      <c r="I26" s="2489" t="n">
        <v>1.18953184005521</v>
      </c>
      <c r="J26" s="2489" t="n">
        <v>1.33187792914232</v>
      </c>
      <c r="K26" s="2489" t="n">
        <v>1.46689738129113</v>
      </c>
      <c r="L26" s="2489" t="n">
        <v>1.37688441319193</v>
      </c>
      <c r="M26" s="2489" t="n">
        <v>1.32363330646214</v>
      </c>
      <c r="N26" s="2489" t="n">
        <v>1.2694405175533</v>
      </c>
      <c r="O26" s="2489" t="n">
        <v>1.26688425392553</v>
      </c>
      <c r="P26" s="2489" t="n">
        <v>1.28989062657551</v>
      </c>
      <c r="Q26" s="2489" t="n">
        <v>1.39265242441208</v>
      </c>
      <c r="R26" s="2489" t="n">
        <v>1.3290145076381</v>
      </c>
      <c r="S26" s="2489" t="n">
        <v>1.26982848720195</v>
      </c>
      <c r="T26" s="2489" t="n">
        <v>1.69096642093055</v>
      </c>
      <c r="U26" s="2489" t="n">
        <v>2.14435090236077</v>
      </c>
      <c r="V26" s="2489" t="n">
        <v>2.93</v>
      </c>
      <c r="W26" s="2489" t="n">
        <v>3.12</v>
      </c>
      <c r="X26" s="2490" t="n">
        <v>3.37</v>
      </c>
      <c r="Y26" s="2490" t="n">
        <v>3.4</v>
      </c>
      <c r="Z26" s="2490" t="n">
        <v>3.09</v>
      </c>
      <c r="AA26" s="2490" t="n">
        <v>2.95</v>
      </c>
      <c r="AB26" s="2490" t="n">
        <v>2.44</v>
      </c>
      <c r="AC26" s="2489" t="n">
        <v>2.45</v>
      </c>
      <c r="AD26" s="2490" t="n">
        <v>2.63</v>
      </c>
      <c r="AE26" s="2490" t="n">
        <v>2.41</v>
      </c>
      <c r="AF26" s="2493"/>
    </row>
    <row r="27" customFormat="false" ht="14.65" hidden="false" customHeight="true" outlineLevel="0" collapsed="false">
      <c r="A27" s="2491" t="s">
        <v>1157</v>
      </c>
      <c r="B27" s="2492" t="s">
        <v>1146</v>
      </c>
      <c r="C27" s="2489" t="n">
        <v>6.90755331496091</v>
      </c>
      <c r="D27" s="2489" t="n">
        <v>6.9637954218925</v>
      </c>
      <c r="E27" s="2489" t="n">
        <v>7.02515044763604</v>
      </c>
      <c r="F27" s="2489" t="n">
        <v>6.82063369515755</v>
      </c>
      <c r="G27" s="2489" t="n">
        <v>6.74393991297812</v>
      </c>
      <c r="H27" s="2489" t="n">
        <v>6.62122986149103</v>
      </c>
      <c r="I27" s="2489" t="n">
        <v>6.36558392089292</v>
      </c>
      <c r="J27" s="2494" t="n">
        <v>6.04858295455127</v>
      </c>
      <c r="K27" s="2489" t="n">
        <v>5.33788723968852</v>
      </c>
      <c r="L27" s="2489" t="n">
        <v>4.39711017828748</v>
      </c>
      <c r="M27" s="2490" t="n">
        <v>4.89</v>
      </c>
      <c r="N27" s="2490" t="n">
        <v>5.15</v>
      </c>
      <c r="O27" s="2490" t="n">
        <v>5.79</v>
      </c>
      <c r="P27" s="2490" t="n">
        <v>6.19</v>
      </c>
      <c r="Q27" s="2489" t="n">
        <v>6.76</v>
      </c>
      <c r="R27" s="2489" t="n">
        <v>7.51361009498237</v>
      </c>
      <c r="S27" s="2489" t="n">
        <v>7.95</v>
      </c>
      <c r="T27" s="2489" t="n">
        <v>8.81526457641327</v>
      </c>
      <c r="U27" s="2489" t="n">
        <v>10.0437730788172</v>
      </c>
      <c r="V27" s="2489" t="n">
        <v>9.71355415585959</v>
      </c>
      <c r="W27" s="2489" t="n">
        <v>10.4959867614819</v>
      </c>
      <c r="X27" s="2489" t="n">
        <v>10.7039547080813</v>
      </c>
      <c r="Y27" s="2489" t="n">
        <v>11.58</v>
      </c>
      <c r="Z27" s="2490" t="n">
        <v>11.66</v>
      </c>
      <c r="AA27" s="2490" t="n">
        <v>10.99</v>
      </c>
      <c r="AB27" s="2490" t="n">
        <v>10.83</v>
      </c>
      <c r="AC27" s="2465" t="n">
        <v>10.76</v>
      </c>
      <c r="AD27" s="2467" t="n">
        <v>10.77</v>
      </c>
      <c r="AE27" s="2466" t="n">
        <v>11.15</v>
      </c>
      <c r="AF27" s="2468"/>
    </row>
    <row r="28" customFormat="false" ht="14.65" hidden="false" customHeight="true" outlineLevel="0" collapsed="false">
      <c r="A28" s="1102" t="s">
        <v>1158</v>
      </c>
      <c r="B28" s="2495"/>
      <c r="C28" s="2496"/>
      <c r="D28" s="2496"/>
      <c r="E28" s="2496"/>
      <c r="F28" s="2496"/>
      <c r="G28" s="2496"/>
      <c r="H28" s="2496"/>
      <c r="I28" s="2496"/>
      <c r="J28" s="2496"/>
      <c r="L28" s="2496"/>
      <c r="M28" s="2496"/>
      <c r="N28" s="2496"/>
      <c r="O28" s="2496"/>
      <c r="P28" s="2496"/>
      <c r="Q28" s="2496"/>
      <c r="R28" s="2497"/>
      <c r="S28" s="2498"/>
      <c r="T28" s="2498"/>
      <c r="U28" s="2498"/>
      <c r="V28" s="2498"/>
      <c r="W28" s="2498"/>
      <c r="X28" s="2499"/>
      <c r="Y28" s="2499"/>
      <c r="Z28" s="2499"/>
      <c r="AA28" s="2499"/>
      <c r="AB28" s="2499"/>
      <c r="AC28" s="2465"/>
      <c r="AD28" s="2467"/>
      <c r="AE28" s="2466"/>
      <c r="AF28" s="2468"/>
    </row>
    <row r="29" customFormat="false" ht="14.65" hidden="false" customHeight="true" outlineLevel="0" collapsed="false">
      <c r="A29" s="2484" t="s">
        <v>1159</v>
      </c>
      <c r="B29" s="2485" t="s">
        <v>1160</v>
      </c>
      <c r="C29" s="2500" t="n">
        <v>0.651897148525179</v>
      </c>
      <c r="D29" s="2500" t="n">
        <v>0.686664996446522</v>
      </c>
      <c r="E29" s="2500" t="n">
        <v>0.689391886479566</v>
      </c>
      <c r="F29" s="2500" t="n">
        <v>0.772562032487486</v>
      </c>
      <c r="G29" s="2500" t="n">
        <v>0.768130836183786</v>
      </c>
      <c r="H29" s="2500" t="n">
        <v>0.800555262982979</v>
      </c>
      <c r="I29" s="2500" t="n">
        <v>0.82658854126722</v>
      </c>
      <c r="J29" s="2501" t="n">
        <v>0.786920812817747</v>
      </c>
      <c r="K29" s="2502" t="n">
        <v>0.840989929254247</v>
      </c>
      <c r="L29" s="2500" t="n">
        <v>0.993141871566888</v>
      </c>
      <c r="M29" s="2503" t="n">
        <v>1.00191666666667</v>
      </c>
      <c r="N29" s="2501" t="n">
        <v>1.02808333333333</v>
      </c>
      <c r="O29" s="2501" t="n">
        <v>1.07581489603639</v>
      </c>
      <c r="P29" s="2501" t="n">
        <v>1.12067852501624</v>
      </c>
      <c r="Q29" s="2500" t="n">
        <v>1.20468380441845</v>
      </c>
      <c r="R29" s="2500" t="n">
        <v>1.2725182748538</v>
      </c>
      <c r="S29" s="2500" t="n">
        <v>1.3270014619883</v>
      </c>
      <c r="T29" s="2500" t="n">
        <v>1.40119055704717</v>
      </c>
      <c r="U29" s="2500" t="n">
        <v>1.28026492944451</v>
      </c>
      <c r="V29" s="2500"/>
      <c r="W29" s="2502"/>
      <c r="X29" s="2504"/>
      <c r="Y29" s="2504"/>
      <c r="Z29" s="2504"/>
      <c r="AA29" s="2504"/>
      <c r="AB29" s="2504"/>
      <c r="AC29" s="2465"/>
      <c r="AD29" s="2467"/>
      <c r="AE29" s="2466"/>
      <c r="AF29" s="2468"/>
    </row>
    <row r="30" customFormat="false" ht="14.65" hidden="false" customHeight="true" outlineLevel="0" collapsed="false">
      <c r="A30" s="2484" t="s">
        <v>1161</v>
      </c>
      <c r="B30" s="2492"/>
      <c r="C30" s="2502"/>
      <c r="D30" s="2502"/>
      <c r="E30" s="2502"/>
      <c r="F30" s="2502"/>
      <c r="G30" s="2502" t="n">
        <v>0.793916666666667</v>
      </c>
      <c r="H30" s="2502" t="n">
        <v>0.826416666666667</v>
      </c>
      <c r="I30" s="2502" t="n">
        <v>0.851833333333333</v>
      </c>
      <c r="J30" s="2504" t="n">
        <v>0.8125</v>
      </c>
      <c r="K30" s="2502" t="n">
        <v>0.866333333333333</v>
      </c>
      <c r="L30" s="2502" t="n">
        <v>1.01858333333333</v>
      </c>
      <c r="M30" s="2505" t="n">
        <v>1.024</v>
      </c>
      <c r="N30" s="2504" t="n">
        <v>1.04825</v>
      </c>
      <c r="O30" s="2504" t="n">
        <v>1.09507020547945</v>
      </c>
      <c r="P30" s="2504" t="n">
        <v>1.14022773972603</v>
      </c>
      <c r="Q30" s="2502" t="n">
        <v>1.22511032289628</v>
      </c>
      <c r="R30" s="2502" t="n">
        <v>1.29378033268102</v>
      </c>
      <c r="S30" s="2502" t="n">
        <v>1.34420058708415</v>
      </c>
      <c r="T30" s="2502" t="n">
        <v>1.40395027228835</v>
      </c>
      <c r="U30" s="2502" t="n">
        <v>1.28265027790254</v>
      </c>
      <c r="V30" s="2502" t="n">
        <v>1.4201099679991</v>
      </c>
      <c r="W30" s="2502" t="n">
        <v>1.55992201886369</v>
      </c>
      <c r="X30" s="2504" t="n">
        <v>1.65115270604087</v>
      </c>
      <c r="Y30" s="2504" t="n">
        <v>1.59794259768695</v>
      </c>
      <c r="Z30" s="2506" t="n">
        <v>1.5361570588993</v>
      </c>
      <c r="AA30" s="2506" t="n">
        <v>1.40079507114753</v>
      </c>
      <c r="AB30" s="2506" t="n">
        <v>1.30265170349563</v>
      </c>
      <c r="AC30" s="2465" t="n">
        <v>1.37246624884221</v>
      </c>
      <c r="AD30" s="2467" t="n">
        <v>1.46385337017025</v>
      </c>
      <c r="AE30" s="2466" t="n">
        <v>1.43781617763574</v>
      </c>
      <c r="AF30" s="2468" t="n">
        <v>1.29748145235359</v>
      </c>
    </row>
    <row r="31" customFormat="false" ht="14.65" hidden="false" customHeight="true" outlineLevel="0" collapsed="false">
      <c r="A31" s="2484" t="s">
        <v>1162</v>
      </c>
      <c r="B31" s="2492"/>
      <c r="C31" s="2502"/>
      <c r="D31" s="2502"/>
      <c r="E31" s="2502"/>
      <c r="F31" s="2502"/>
      <c r="G31" s="2502"/>
      <c r="H31" s="2502"/>
      <c r="I31" s="2502"/>
      <c r="J31" s="2504"/>
      <c r="K31" s="2502"/>
      <c r="L31" s="2502"/>
      <c r="M31" s="2505"/>
      <c r="N31" s="2504"/>
      <c r="O31" s="2504"/>
      <c r="P31" s="2504"/>
      <c r="Q31" s="2502"/>
      <c r="R31" s="2502" t="n">
        <v>1.35808091553836</v>
      </c>
      <c r="S31" s="2502" t="n">
        <v>1.41397727272727</v>
      </c>
      <c r="T31" s="2502" t="n">
        <v>1.47863364045864</v>
      </c>
      <c r="U31" s="2502" t="n">
        <v>1.36095543270543</v>
      </c>
      <c r="V31" s="2502" t="n">
        <v>1.49512358039858</v>
      </c>
      <c r="W31" s="2502" t="n">
        <v>1.6050922058422</v>
      </c>
      <c r="X31" s="2504" t="n">
        <v>1.67978352202397</v>
      </c>
      <c r="Y31" s="2504" t="n">
        <v>1.6318605020308</v>
      </c>
      <c r="Z31" s="2506" t="n">
        <v>1.56471115013951</v>
      </c>
      <c r="AA31" s="2506" t="n">
        <v>1.43177625092243</v>
      </c>
      <c r="AB31" s="2506" t="n">
        <v>1.35716117845865</v>
      </c>
      <c r="AC31" s="2465" t="n">
        <v>1.44255806763312</v>
      </c>
      <c r="AD31" s="2507" t="n">
        <v>1.5368989638517</v>
      </c>
      <c r="AE31" s="2480" t="n">
        <v>1.51557698092645</v>
      </c>
      <c r="AF31" s="2508" t="n">
        <v>1.4321348374089</v>
      </c>
    </row>
    <row r="32" customFormat="false" ht="14.65" hidden="false" customHeight="true" outlineLevel="0" collapsed="false">
      <c r="A32" s="2509" t="s">
        <v>1163</v>
      </c>
      <c r="B32" s="2510" t="s">
        <v>1160</v>
      </c>
      <c r="C32" s="2511" t="n">
        <v>0.54759360476115</v>
      </c>
      <c r="D32" s="2511" t="n">
        <v>0.541458102186795</v>
      </c>
      <c r="E32" s="2511" t="n">
        <v>0.555262982979093</v>
      </c>
      <c r="F32" s="2511" t="n">
        <v>0.585471811626436</v>
      </c>
      <c r="G32" s="2511" t="n">
        <v>0.577461572154363</v>
      </c>
      <c r="H32" s="2511" t="n">
        <v>0.623818702716153</v>
      </c>
      <c r="I32" s="2511" t="n">
        <v>0.636984468656956</v>
      </c>
      <c r="J32" s="2512" t="n">
        <v>0.586707433672661</v>
      </c>
      <c r="K32" s="2511" t="n">
        <v>0.638433128987012</v>
      </c>
      <c r="L32" s="2511" t="n">
        <v>0.804262129121652</v>
      </c>
      <c r="M32" s="2513" t="n">
        <v>0.821773876052622</v>
      </c>
      <c r="N32" s="2512" t="n">
        <v>0.8395</v>
      </c>
      <c r="O32" s="2512" t="n">
        <v>0.889374285714286</v>
      </c>
      <c r="P32" s="2512" t="n">
        <v>0.943222857142857</v>
      </c>
      <c r="Q32" s="2511" t="n">
        <v>1.07039142857143</v>
      </c>
      <c r="R32" s="2511" t="n">
        <v>1.12417285714286</v>
      </c>
      <c r="S32" s="2511" t="n">
        <v>1.17244857142857</v>
      </c>
      <c r="T32" s="2511" t="n">
        <v>1.34022378768021</v>
      </c>
      <c r="U32" s="2511" t="n">
        <v>1.09013204456094</v>
      </c>
      <c r="V32" s="2511" t="n">
        <v>1.23000478374836</v>
      </c>
      <c r="W32" s="2511" t="n">
        <v>1.42507634338139</v>
      </c>
      <c r="X32" s="2512" t="n">
        <v>1.49007312012218</v>
      </c>
      <c r="Y32" s="2512" t="n">
        <v>1.42933946113223</v>
      </c>
      <c r="Z32" s="2514" t="n">
        <v>1.362894715713</v>
      </c>
      <c r="AA32" s="2514" t="n">
        <v>1.18863471432066</v>
      </c>
      <c r="AB32" s="2514" t="n">
        <v>1.09948754394225</v>
      </c>
      <c r="AC32" s="2470" t="n">
        <v>1.18015864469285</v>
      </c>
      <c r="AD32" s="2472" t="n">
        <v>1.31580187874918</v>
      </c>
      <c r="AE32" s="2471" t="n">
        <v>1.29371239186771</v>
      </c>
      <c r="AF32" s="2473" t="n">
        <v>1.13533539005576</v>
      </c>
    </row>
    <row r="33" customFormat="false" ht="8.1" hidden="false" customHeight="true" outlineLevel="0" collapsed="false">
      <c r="A33" s="2515"/>
      <c r="B33" s="2516"/>
      <c r="C33" s="2517"/>
      <c r="D33" s="2517"/>
      <c r="E33" s="2517"/>
      <c r="F33" s="2517"/>
      <c r="G33" s="2517"/>
      <c r="H33" s="2517"/>
      <c r="I33" s="2517"/>
      <c r="J33" s="2517"/>
      <c r="K33" s="2517"/>
      <c r="L33" s="2517"/>
      <c r="M33" s="2517"/>
      <c r="N33" s="2517"/>
      <c r="O33" s="2517"/>
      <c r="P33" s="2517"/>
      <c r="Q33" s="2517"/>
    </row>
    <row r="34" customFormat="false" ht="14.65" hidden="false" customHeight="true" outlineLevel="0" collapsed="false">
      <c r="A34" s="2518" t="s">
        <v>1164</v>
      </c>
      <c r="B34" s="2519"/>
      <c r="C34" s="2520"/>
      <c r="D34" s="2520"/>
      <c r="E34" s="2520"/>
      <c r="F34" s="2520"/>
      <c r="G34" s="2520"/>
      <c r="H34" s="2520"/>
      <c r="I34" s="2520"/>
      <c r="J34" s="2520"/>
      <c r="K34" s="2520"/>
      <c r="L34" s="2520"/>
      <c r="M34" s="2520"/>
      <c r="N34" s="2520"/>
      <c r="O34" s="2520"/>
      <c r="P34" s="2520"/>
      <c r="Q34" s="2520"/>
    </row>
    <row r="35" customFormat="false" ht="14.65" hidden="false" customHeight="true" outlineLevel="0" collapsed="false">
      <c r="A35" s="2521"/>
      <c r="B35" s="2522"/>
      <c r="C35" s="2523"/>
      <c r="D35" s="2523"/>
      <c r="E35" s="2523"/>
      <c r="F35" s="2523"/>
      <c r="G35" s="2523"/>
      <c r="H35" s="2523"/>
      <c r="I35" s="2523"/>
      <c r="J35" s="2523"/>
      <c r="K35" s="2523"/>
      <c r="L35" s="2523"/>
      <c r="M35" s="2523"/>
      <c r="N35" s="2523"/>
      <c r="O35" s="2523"/>
      <c r="P35" s="2523"/>
      <c r="Q35" s="2523"/>
      <c r="R35" s="2523"/>
      <c r="S35" s="2523"/>
      <c r="T35" s="2523"/>
      <c r="U35" s="2523"/>
      <c r="V35" s="2523"/>
      <c r="W35" s="2524"/>
      <c r="X35" s="2524"/>
      <c r="Y35" s="2524"/>
      <c r="Z35" s="2523"/>
      <c r="AA35" s="2524"/>
      <c r="AB35" s="2523"/>
      <c r="AC35" s="2523"/>
      <c r="AD35" s="2525"/>
      <c r="AE35" s="2524"/>
      <c r="AF35" s="2526"/>
    </row>
    <row r="36" customFormat="false" ht="14.65" hidden="false" customHeight="true" outlineLevel="0" collapsed="false">
      <c r="A36" s="2527" t="s">
        <v>1165</v>
      </c>
      <c r="B36" s="2492" t="s">
        <v>1166</v>
      </c>
      <c r="C36" s="2528" t="n">
        <v>65.5</v>
      </c>
      <c r="D36" s="2528" t="n">
        <v>68.8</v>
      </c>
      <c r="E36" s="2528" t="n">
        <v>71.9</v>
      </c>
      <c r="F36" s="2528" t="n">
        <v>73.8</v>
      </c>
      <c r="G36" s="2528" t="n">
        <v>75.1</v>
      </c>
      <c r="H36" s="2528" t="n">
        <v>76.1</v>
      </c>
      <c r="I36" s="2528" t="n">
        <v>77.6</v>
      </c>
      <c r="J36" s="2528" t="n">
        <v>78.3</v>
      </c>
      <c r="K36" s="2528" t="n">
        <v>78.8</v>
      </c>
      <c r="L36" s="2528" t="n">
        <v>79.9</v>
      </c>
      <c r="M36" s="2528" t="n">
        <v>81.5</v>
      </c>
      <c r="N36" s="2528" t="n">
        <v>82.6</v>
      </c>
      <c r="O36" s="2528" t="n">
        <v>83.5</v>
      </c>
      <c r="P36" s="2528" t="n">
        <v>84.9</v>
      </c>
      <c r="Q36" s="2528" t="n">
        <v>86.2</v>
      </c>
      <c r="R36" s="2528" t="n">
        <v>87.6</v>
      </c>
      <c r="S36" s="2528" t="n">
        <v>89.6</v>
      </c>
      <c r="T36" s="2528" t="n">
        <v>91.9</v>
      </c>
      <c r="U36" s="2528" t="n">
        <v>92.2</v>
      </c>
      <c r="V36" s="2528" t="n">
        <v>93.2</v>
      </c>
      <c r="W36" s="2528" t="n">
        <v>95.2</v>
      </c>
      <c r="X36" s="2528" t="n">
        <v>97.1</v>
      </c>
      <c r="Y36" s="2528" t="n">
        <v>98.5</v>
      </c>
      <c r="Z36" s="2528" t="n">
        <v>99.5</v>
      </c>
      <c r="AA36" s="2528" t="n">
        <v>100</v>
      </c>
      <c r="AB36" s="2528" t="n">
        <v>100.5</v>
      </c>
      <c r="AC36" s="2528" t="n">
        <v>102</v>
      </c>
      <c r="AD36" s="2528" t="n">
        <v>103.8</v>
      </c>
      <c r="AE36" s="2528" t="n">
        <v>105.3</v>
      </c>
      <c r="AF36" s="2529" t="n">
        <v>105.8</v>
      </c>
    </row>
    <row r="37" customFormat="false" ht="14.65" hidden="false" customHeight="true" outlineLevel="0" collapsed="false">
      <c r="A37" s="2491" t="s">
        <v>1167</v>
      </c>
      <c r="B37" s="2492" t="s">
        <v>1166</v>
      </c>
      <c r="C37" s="2530" t="n">
        <v>85.6</v>
      </c>
      <c r="D37" s="2530" t="n">
        <v>83.5</v>
      </c>
      <c r="E37" s="2530" t="n">
        <v>82.1</v>
      </c>
      <c r="F37" s="2530" t="n">
        <v>82.9</v>
      </c>
      <c r="G37" s="2530" t="n">
        <v>83.1</v>
      </c>
      <c r="H37" s="2530" t="n">
        <v>83.5</v>
      </c>
      <c r="I37" s="2530" t="n">
        <v>86.4</v>
      </c>
      <c r="J37" s="2530" t="n">
        <v>83.7</v>
      </c>
      <c r="K37" s="2530" t="n">
        <v>83.3</v>
      </c>
      <c r="L37" s="2530" t="n">
        <v>91.8</v>
      </c>
      <c r="M37" s="2530" t="n">
        <v>92.3</v>
      </c>
      <c r="N37" s="2530" t="n">
        <v>90.4</v>
      </c>
      <c r="O37" s="2530" t="n">
        <v>88.3</v>
      </c>
      <c r="P37" s="2530" t="n">
        <v>89.3</v>
      </c>
      <c r="Q37" s="2530" t="n">
        <v>92.3</v>
      </c>
      <c r="R37" s="2530" t="n">
        <v>96.3</v>
      </c>
      <c r="S37" s="2530" t="n">
        <v>96.9</v>
      </c>
      <c r="T37" s="2530" t="n">
        <v>101.4</v>
      </c>
      <c r="U37" s="2530" t="n">
        <v>92.7</v>
      </c>
      <c r="V37" s="2530" t="n">
        <v>99.3</v>
      </c>
      <c r="W37" s="2530" t="n">
        <v>105.7</v>
      </c>
      <c r="X37" s="2530" t="n">
        <v>107.9</v>
      </c>
      <c r="Y37" s="2530" t="n">
        <v>105.2</v>
      </c>
      <c r="Z37" s="2530" t="n">
        <v>102.9</v>
      </c>
      <c r="AA37" s="2530" t="n">
        <v>100</v>
      </c>
      <c r="AB37" s="2530" t="n">
        <v>96.7</v>
      </c>
      <c r="AC37" s="2530" t="n">
        <v>100.1</v>
      </c>
      <c r="AD37" s="2528" t="n">
        <v>102.7</v>
      </c>
      <c r="AE37" s="2528" t="n">
        <v>101.7</v>
      </c>
      <c r="AF37" s="2529" t="n">
        <v>97.3</v>
      </c>
    </row>
    <row r="38" customFormat="false" ht="14.85" hidden="false" customHeight="true" outlineLevel="0" collapsed="false">
      <c r="A38" s="708" t="s">
        <v>1168</v>
      </c>
      <c r="B38" s="2531" t="s">
        <v>1166</v>
      </c>
      <c r="C38" s="2532" t="n">
        <v>71.4712264990682</v>
      </c>
      <c r="D38" s="2532" t="n">
        <v>75.2636345305519</v>
      </c>
      <c r="E38" s="2532" t="n">
        <v>78.1866174147853</v>
      </c>
      <c r="F38" s="2532" t="n">
        <v>79.7906789414624</v>
      </c>
      <c r="G38" s="2532" t="n">
        <v>81.3716020362979</v>
      </c>
      <c r="H38" s="2532" t="n">
        <v>81.8616977084536</v>
      </c>
      <c r="I38" s="2532" t="n">
        <v>82.0850262162283</v>
      </c>
      <c r="J38" s="2532" t="n">
        <v>82.6501619630039</v>
      </c>
      <c r="K38" s="2532" t="n">
        <v>82.9337614762393</v>
      </c>
      <c r="L38" s="2532" t="n">
        <v>82.5278827864513</v>
      </c>
      <c r="M38" s="2532" t="n">
        <v>83.6048597292138</v>
      </c>
      <c r="N38" s="2532" t="n">
        <v>84.7570558903324</v>
      </c>
      <c r="O38" s="2532" t="n">
        <v>85.8769088708447</v>
      </c>
      <c r="P38" s="2532" t="n">
        <v>86.834941380696</v>
      </c>
      <c r="Q38" s="2532" t="n">
        <v>87.1868006093105</v>
      </c>
      <c r="R38" s="2532" t="n">
        <v>87.5331954380036</v>
      </c>
      <c r="S38" s="2532" t="n">
        <v>89.0827599528703</v>
      </c>
      <c r="T38" s="2532" t="n">
        <v>89.892816559688</v>
      </c>
      <c r="U38" s="2532" t="n">
        <v>91.5485313185941</v>
      </c>
      <c r="V38" s="2532" t="n">
        <v>92.1392738804345</v>
      </c>
      <c r="W38" s="2532" t="n">
        <v>93.1246916512557</v>
      </c>
      <c r="X38" s="2532" t="n">
        <v>94.5182831771634</v>
      </c>
      <c r="Y38" s="2532" t="n">
        <v>96.3702652988889</v>
      </c>
      <c r="Z38" s="2532" t="n">
        <v>98.1800620117081</v>
      </c>
      <c r="AA38" s="2532" t="n">
        <v>100</v>
      </c>
      <c r="AB38" s="2532" t="n">
        <v>101.327745999566</v>
      </c>
      <c r="AC38" s="2532" t="n">
        <v>102.699926909797</v>
      </c>
      <c r="AD38" s="2533" t="n">
        <v>104.417671932126</v>
      </c>
      <c r="AE38" s="2534" t="n">
        <v>106.706972792746</v>
      </c>
      <c r="AF38" s="2535" t="n">
        <v>108.392619339882</v>
      </c>
    </row>
    <row r="39" s="1524" customFormat="true" ht="13.15" hidden="false" customHeight="true" outlineLevel="0" collapsed="false">
      <c r="A39" s="715" t="s">
        <v>1169</v>
      </c>
      <c r="B39" s="715"/>
      <c r="M39" s="2536"/>
      <c r="N39" s="2536"/>
      <c r="O39" s="2536"/>
      <c r="R39" s="2396"/>
    </row>
    <row r="40" s="1524" customFormat="true" ht="13.15" hidden="false" customHeight="true" outlineLevel="0" collapsed="false">
      <c r="A40" s="715" t="s">
        <v>1170</v>
      </c>
      <c r="M40" s="2536"/>
      <c r="N40" s="2536"/>
      <c r="O40" s="2536"/>
      <c r="R40" s="2396"/>
    </row>
    <row r="41" s="1524" customFormat="true" ht="13.15" hidden="false" customHeight="true" outlineLevel="0" collapsed="false">
      <c r="A41" s="715" t="s">
        <v>1171</v>
      </c>
      <c r="B41" s="2537"/>
      <c r="M41" s="2536"/>
      <c r="N41" s="2536"/>
      <c r="O41" s="2536"/>
      <c r="R41" s="2396"/>
    </row>
    <row r="42" s="1524" customFormat="true" ht="13.15" hidden="false" customHeight="true" outlineLevel="0" collapsed="false">
      <c r="A42" s="715" t="s">
        <v>1172</v>
      </c>
      <c r="B42" s="2537"/>
      <c r="M42" s="2536"/>
      <c r="N42" s="2536"/>
      <c r="O42" s="2536"/>
      <c r="R42" s="2396"/>
    </row>
    <row r="43" s="1524" customFormat="true" ht="13.15" hidden="false" customHeight="true" outlineLevel="0" collapsed="false">
      <c r="A43" s="715" t="s">
        <v>1173</v>
      </c>
      <c r="B43" s="2538"/>
      <c r="M43" s="2536"/>
      <c r="N43" s="2536"/>
      <c r="O43" s="2536"/>
      <c r="R43" s="2396"/>
    </row>
    <row r="44" s="1524" customFormat="true" ht="13.15" hidden="false" customHeight="true" outlineLevel="0" collapsed="false">
      <c r="A44" s="715" t="s">
        <v>1174</v>
      </c>
      <c r="B44" s="2538"/>
      <c r="M44" s="2536"/>
      <c r="N44" s="2536"/>
      <c r="O44" s="2536"/>
      <c r="R44" s="2396"/>
    </row>
    <row r="45" s="1524" customFormat="true" ht="13.15" hidden="false" customHeight="true" outlineLevel="0" collapsed="false">
      <c r="A45" s="715" t="s">
        <v>1175</v>
      </c>
      <c r="B45" s="2538"/>
      <c r="M45" s="2536"/>
      <c r="N45" s="2536"/>
      <c r="O45" s="2536"/>
      <c r="R45" s="2396"/>
    </row>
    <row r="46" s="1524" customFormat="true" ht="13.15" hidden="false" customHeight="true" outlineLevel="0" collapsed="false">
      <c r="A46" s="715" t="s">
        <v>1176</v>
      </c>
      <c r="B46" s="2538"/>
      <c r="M46" s="2536"/>
      <c r="N46" s="2536"/>
      <c r="O46" s="2536"/>
      <c r="R46" s="2396"/>
    </row>
    <row r="47" s="1524" customFormat="true" ht="13.15" hidden="false" customHeight="true" outlineLevel="0" collapsed="false">
      <c r="A47" s="715" t="s">
        <v>1177</v>
      </c>
      <c r="B47" s="2537"/>
      <c r="M47" s="2536"/>
      <c r="N47" s="2536"/>
      <c r="O47" s="2536"/>
      <c r="R47" s="2396"/>
    </row>
    <row r="48" customFormat="false" ht="15.75" hidden="false" customHeight="false" outlineLevel="0" collapsed="false">
      <c r="B48" s="2206"/>
    </row>
    <row r="49" customFormat="false" ht="15.75" hidden="false" customHeight="false" outlineLevel="0" collapsed="false">
      <c r="B49" s="2206"/>
    </row>
    <row r="50" customFormat="false" ht="15.75" hidden="false" customHeight="false" outlineLevel="0" collapsed="false">
      <c r="B50" s="2206"/>
    </row>
    <row r="51" customFormat="false" ht="15.75" hidden="false" customHeight="false" outlineLevel="0" collapsed="false">
      <c r="B51" s="2206"/>
    </row>
  </sheetData>
  <mergeCells count="7">
    <mergeCell ref="B2:AD2"/>
    <mergeCell ref="AE2:AF2"/>
    <mergeCell ref="B3:AD3"/>
    <mergeCell ref="AE3:AF3"/>
    <mergeCell ref="B4:AD4"/>
    <mergeCell ref="AE4:AF4"/>
    <mergeCell ref="I5:AC5"/>
  </mergeCells>
  <printOptions headings="false" gridLines="false" gridLinesSet="true" horizontalCentered="true" verticalCentered="false"/>
  <pageMargins left="0.157638888888889" right="0.196527777777778" top="0.629861111111111" bottom="0.59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9CC00"/>
    <pageSetUpPr fitToPage="true"/>
  </sheetPr>
  <dimension ref="A1:T263"/>
  <sheetViews>
    <sheetView showFormulas="false" showGridLines="true" showRowColHeaders="true" showZeros="true" rightToLeft="false" tabSelected="false" showOutlineSymbols="true" defaultGridColor="true" view="normal" topLeftCell="A1" colorId="64" zoomScale="70" zoomScaleNormal="7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C10" activeCellId="1" sqref="AD8:AF76 C10"/>
    </sheetView>
  </sheetViews>
  <sheetFormatPr defaultColWidth="9.01171875" defaultRowHeight="15.75" zeroHeight="false" outlineLevelRow="0" outlineLevelCol="0"/>
  <cols>
    <col collapsed="false" customWidth="true" hidden="false" outlineLevel="0" max="1" min="1" style="114" width="20.62"/>
    <col collapsed="false" customWidth="true" hidden="false" outlineLevel="0" max="2" min="2" style="427" width="10.62"/>
    <col collapsed="false" customWidth="true" hidden="false" outlineLevel="0" max="3" min="3" style="427" width="9.87"/>
    <col collapsed="false" customWidth="true" hidden="false" outlineLevel="0" max="4" min="4" style="427" width="10.25"/>
    <col collapsed="false" customWidth="true" hidden="false" outlineLevel="0" max="5" min="5" style="427" width="12.5"/>
    <col collapsed="false" customWidth="true" hidden="false" outlineLevel="0" max="6" min="6" style="427" width="21.13"/>
    <col collapsed="false" customWidth="true" hidden="false" outlineLevel="0" max="7" min="7" style="427" width="20.38"/>
    <col collapsed="false" customWidth="true" hidden="false" outlineLevel="0" max="8" min="8" style="427" width="15.25"/>
    <col collapsed="false" customWidth="true" hidden="false" outlineLevel="0" max="9" min="9" style="427" width="10.5"/>
    <col collapsed="false" customWidth="true" hidden="false" outlineLevel="0" max="10" min="10" style="427" width="12.13"/>
    <col collapsed="false" customWidth="true" hidden="false" outlineLevel="0" max="11" min="11" style="427" width="11.13"/>
    <col collapsed="false" customWidth="true" hidden="false" outlineLevel="0" max="12" min="12" style="0" width="13.13"/>
    <col collapsed="false" customWidth="true" hidden="false" outlineLevel="0" max="13" min="13" style="427" width="10.62"/>
    <col collapsed="false" customWidth="true" hidden="false" outlineLevel="0" max="14" min="14" style="427" width="12.25"/>
    <col collapsed="false" customWidth="true" hidden="false" outlineLevel="0" max="15" min="15" style="427" width="15.62"/>
    <col collapsed="false" customWidth="true" hidden="false" outlineLevel="0" max="16" min="16" style="427" width="12.87"/>
    <col collapsed="false" customWidth="true" hidden="false" outlineLevel="0" max="17" min="17" style="427" width="13.62"/>
    <col collapsed="false" customWidth="true" hidden="false" outlineLevel="0" max="18" min="18" style="427" width="17.13"/>
    <col collapsed="false" customWidth="true" hidden="false" outlineLevel="0" max="19" min="19" style="427" width="16.75"/>
    <col collapsed="false" customWidth="true" hidden="false" outlineLevel="0" max="20" min="20" style="427" width="14.75"/>
    <col collapsed="false" customWidth="false" hidden="false" outlineLevel="0" max="1024" min="21" style="427" width="9"/>
  </cols>
  <sheetData>
    <row r="1" s="780" customFormat="true" ht="13.15" hidden="false" customHeight="true" outlineLevel="0" collapsed="false">
      <c r="A1" s="2539"/>
      <c r="B1" s="2433"/>
      <c r="C1" s="2434"/>
      <c r="D1" s="2434"/>
      <c r="E1" s="2434"/>
      <c r="F1" s="2434"/>
      <c r="G1" s="2434"/>
      <c r="H1" s="2434"/>
      <c r="I1" s="2434"/>
      <c r="J1" s="2434"/>
      <c r="K1" s="2434"/>
      <c r="L1" s="2434"/>
      <c r="M1" s="2434"/>
      <c r="N1" s="2434"/>
      <c r="O1" s="2434"/>
      <c r="P1" s="2434"/>
      <c r="Q1" s="2434"/>
      <c r="R1" s="2540"/>
      <c r="S1" s="616"/>
      <c r="T1" s="2437"/>
    </row>
    <row r="2" s="780" customFormat="true" ht="18" hidden="false" customHeight="true" outlineLevel="0" collapsed="false">
      <c r="A2" s="2438"/>
      <c r="B2" s="2439" t="s">
        <v>1178</v>
      </c>
      <c r="C2" s="2439"/>
      <c r="D2" s="2439"/>
      <c r="E2" s="2439"/>
      <c r="F2" s="2439"/>
      <c r="G2" s="2439"/>
      <c r="H2" s="2439"/>
      <c r="I2" s="2439"/>
      <c r="J2" s="2439"/>
      <c r="K2" s="2439"/>
      <c r="L2" s="2439"/>
      <c r="M2" s="2439"/>
      <c r="N2" s="2439"/>
      <c r="O2" s="2439"/>
      <c r="P2" s="2439"/>
      <c r="Q2" s="2439"/>
      <c r="R2" s="2439"/>
      <c r="S2" s="101" t="s">
        <v>75</v>
      </c>
      <c r="T2" s="101"/>
    </row>
    <row r="3" s="780" customFormat="true" ht="18" hidden="false" customHeight="true" outlineLevel="0" collapsed="false">
      <c r="A3" s="2438"/>
      <c r="B3" s="2440" t="s">
        <v>1130</v>
      </c>
      <c r="C3" s="2440"/>
      <c r="D3" s="2440"/>
      <c r="E3" s="2440"/>
      <c r="F3" s="2440"/>
      <c r="G3" s="2440"/>
      <c r="H3" s="2440"/>
      <c r="I3" s="2440"/>
      <c r="J3" s="2440"/>
      <c r="K3" s="2440"/>
      <c r="L3" s="2440"/>
      <c r="M3" s="2440"/>
      <c r="N3" s="2440"/>
      <c r="O3" s="2440"/>
      <c r="P3" s="2440"/>
      <c r="Q3" s="2440"/>
      <c r="R3" s="2440"/>
      <c r="S3" s="101" t="s">
        <v>1179</v>
      </c>
      <c r="T3" s="101"/>
    </row>
    <row r="4" s="780" customFormat="true" ht="18" hidden="false" customHeight="true" outlineLevel="0" collapsed="false">
      <c r="A4" s="2438"/>
      <c r="B4" s="2441" t="s">
        <v>276</v>
      </c>
      <c r="C4" s="2441"/>
      <c r="D4" s="2441"/>
      <c r="E4" s="2441"/>
      <c r="F4" s="2441"/>
      <c r="G4" s="2441"/>
      <c r="H4" s="2441"/>
      <c r="I4" s="2441"/>
      <c r="J4" s="2441"/>
      <c r="K4" s="2441"/>
      <c r="L4" s="2441"/>
      <c r="M4" s="2441"/>
      <c r="N4" s="2441"/>
      <c r="O4" s="2441"/>
      <c r="P4" s="2441"/>
      <c r="Q4" s="2441"/>
      <c r="R4" s="2441"/>
      <c r="S4" s="2438" t="s">
        <v>1180</v>
      </c>
      <c r="T4" s="2438"/>
    </row>
    <row r="5" s="780" customFormat="true" ht="12.75" hidden="false" customHeight="true" outlineLevel="0" collapsed="false">
      <c r="A5" s="2442"/>
      <c r="B5" s="2443"/>
      <c r="C5" s="2444"/>
      <c r="D5" s="2444"/>
      <c r="E5" s="2444"/>
      <c r="F5" s="2444"/>
      <c r="G5" s="2444"/>
      <c r="H5" s="2444"/>
      <c r="I5" s="2444"/>
      <c r="J5" s="2444"/>
      <c r="K5" s="2444"/>
      <c r="L5" s="2444"/>
      <c r="M5" s="2444"/>
      <c r="N5" s="2541" t="s">
        <v>4</v>
      </c>
      <c r="O5" s="2541"/>
      <c r="P5" s="2541"/>
      <c r="Q5" s="2541"/>
      <c r="R5" s="2541"/>
      <c r="T5" s="376" t="s">
        <v>4</v>
      </c>
    </row>
    <row r="6" s="114" customFormat="true" ht="28.5" hidden="false" customHeight="true" outlineLevel="0" collapsed="false">
      <c r="A6" s="314"/>
      <c r="B6" s="2542" t="s">
        <v>1181</v>
      </c>
      <c r="C6" s="1364" t="s">
        <v>1134</v>
      </c>
      <c r="D6" s="1364"/>
      <c r="E6" s="1364"/>
      <c r="F6" s="1364" t="s">
        <v>1182</v>
      </c>
      <c r="G6" s="1364"/>
      <c r="H6" s="1364" t="s">
        <v>1183</v>
      </c>
      <c r="I6" s="1364"/>
      <c r="J6" s="2543" t="s">
        <v>1184</v>
      </c>
      <c r="K6" s="2543"/>
      <c r="L6" s="2543"/>
      <c r="M6" s="2543"/>
      <c r="N6" s="2543"/>
      <c r="O6" s="2544" t="s">
        <v>1158</v>
      </c>
      <c r="P6" s="2544"/>
      <c r="Q6" s="2544"/>
      <c r="R6" s="2544"/>
      <c r="S6" s="243" t="s">
        <v>1185</v>
      </c>
      <c r="T6" s="243"/>
    </row>
    <row r="7" s="631" customFormat="true" ht="18" hidden="false" customHeight="true" outlineLevel="0" collapsed="false">
      <c r="A7" s="442" t="s">
        <v>4</v>
      </c>
      <c r="B7" s="243" t="s">
        <v>1186</v>
      </c>
      <c r="C7" s="243" t="s">
        <v>1187</v>
      </c>
      <c r="D7" s="1197" t="s">
        <v>606</v>
      </c>
      <c r="E7" s="1197" t="s">
        <v>605</v>
      </c>
      <c r="F7" s="1197" t="s">
        <v>1188</v>
      </c>
      <c r="G7" s="1197" t="s">
        <v>1189</v>
      </c>
      <c r="H7" s="1197" t="s">
        <v>1190</v>
      </c>
      <c r="I7" s="243" t="s">
        <v>1191</v>
      </c>
      <c r="J7" s="1197" t="s">
        <v>1192</v>
      </c>
      <c r="K7" s="1197" t="s">
        <v>1193</v>
      </c>
      <c r="L7" s="1197" t="s">
        <v>1194</v>
      </c>
      <c r="M7" s="1197" t="s">
        <v>1195</v>
      </c>
      <c r="N7" s="1197" t="s">
        <v>1196</v>
      </c>
      <c r="O7" s="1197" t="s">
        <v>1197</v>
      </c>
      <c r="P7" s="1197" t="s">
        <v>1198</v>
      </c>
      <c r="Q7" s="1197" t="s">
        <v>1199</v>
      </c>
      <c r="R7" s="1197" t="s">
        <v>1200</v>
      </c>
      <c r="S7" s="1197" t="s">
        <v>1201</v>
      </c>
      <c r="T7" s="1197" t="s">
        <v>1202</v>
      </c>
    </row>
    <row r="8" s="631" customFormat="true" ht="18" hidden="false" customHeight="true" outlineLevel="0" collapsed="false">
      <c r="A8" s="442" t="s">
        <v>196</v>
      </c>
      <c r="B8" s="2545" t="s">
        <v>1203</v>
      </c>
      <c r="C8" s="442" t="s">
        <v>1136</v>
      </c>
      <c r="D8" s="245" t="s">
        <v>1138</v>
      </c>
      <c r="E8" s="1197" t="s">
        <v>1140</v>
      </c>
      <c r="F8" s="243" t="s">
        <v>1204</v>
      </c>
      <c r="G8" s="243" t="s">
        <v>1205</v>
      </c>
      <c r="H8" s="243" t="s">
        <v>1204</v>
      </c>
      <c r="I8" s="442" t="s">
        <v>1206</v>
      </c>
      <c r="J8" s="442" t="s">
        <v>1144</v>
      </c>
      <c r="K8" s="245" t="s">
        <v>1146</v>
      </c>
      <c r="L8" s="245" t="s">
        <v>1146</v>
      </c>
      <c r="M8" s="245" t="s">
        <v>1149</v>
      </c>
      <c r="N8" s="1197" t="s">
        <v>1151</v>
      </c>
      <c r="O8" s="2073" t="s">
        <v>1207</v>
      </c>
      <c r="P8" s="1758" t="s">
        <v>1207</v>
      </c>
      <c r="Q8" s="1758" t="s">
        <v>1207</v>
      </c>
      <c r="R8" s="363" t="s">
        <v>1207</v>
      </c>
      <c r="S8" s="2073" t="s">
        <v>1208</v>
      </c>
      <c r="T8" s="363" t="s">
        <v>1209</v>
      </c>
    </row>
    <row r="9" customFormat="false" ht="18" hidden="false" customHeight="true" outlineLevel="0" collapsed="false">
      <c r="A9" s="2546" t="n">
        <v>2006</v>
      </c>
      <c r="B9" s="2547"/>
      <c r="C9" s="2547"/>
      <c r="D9" s="2547"/>
      <c r="E9" s="2547"/>
      <c r="F9" s="2548"/>
      <c r="G9" s="2548"/>
      <c r="H9" s="2548"/>
      <c r="I9" s="2548"/>
      <c r="J9" s="2547"/>
      <c r="K9" s="2547"/>
      <c r="L9" s="2547"/>
      <c r="M9" s="2547"/>
      <c r="N9" s="2547"/>
      <c r="O9" s="2547"/>
      <c r="P9" s="2547"/>
      <c r="Q9" s="2547"/>
      <c r="R9" s="2547"/>
      <c r="S9" s="2547"/>
      <c r="T9" s="2549"/>
    </row>
    <row r="10" customFormat="false" ht="20.1" hidden="false" customHeight="true" outlineLevel="0" collapsed="false">
      <c r="A10" s="256" t="s">
        <v>1210</v>
      </c>
      <c r="B10" s="2550" t="n">
        <v>58.29</v>
      </c>
      <c r="C10" s="2551" t="n">
        <v>379.657129374337</v>
      </c>
      <c r="D10" s="2464" t="n">
        <v>5591</v>
      </c>
      <c r="E10" s="2369"/>
      <c r="F10" s="2552"/>
      <c r="G10" s="2553"/>
      <c r="H10" s="2554" t="n">
        <v>65.5445161290323</v>
      </c>
      <c r="I10" s="2555" t="n">
        <v>23.9154545454546</v>
      </c>
      <c r="J10" s="2556" t="n">
        <v>56.6407657657658</v>
      </c>
      <c r="K10" s="2557" t="n">
        <v>6.15239876760563</v>
      </c>
      <c r="L10" s="2557" t="n">
        <v>18.8127330733782</v>
      </c>
      <c r="M10" s="2557" t="n">
        <v>30.6562198649952</v>
      </c>
      <c r="N10" s="2558" t="n">
        <v>18.566889707401</v>
      </c>
      <c r="O10" s="2559" t="n">
        <v>124.788888888889</v>
      </c>
      <c r="P10" s="2560" t="n">
        <v>126.916438356164</v>
      </c>
      <c r="Q10" s="2560" t="n">
        <v>133.314119922631</v>
      </c>
      <c r="R10" s="2561" t="n">
        <v>110.463428571429</v>
      </c>
      <c r="S10" s="2560" t="n">
        <v>290.5</v>
      </c>
      <c r="T10" s="2561" t="n">
        <v>45.21</v>
      </c>
    </row>
    <row r="11" customFormat="false" ht="20.1" hidden="false" customHeight="true" outlineLevel="0" collapsed="false">
      <c r="A11" s="256" t="s">
        <v>1211</v>
      </c>
      <c r="B11" s="2550" t="n">
        <v>56.36</v>
      </c>
      <c r="C11" s="2551" t="n">
        <v>366.797459900689</v>
      </c>
      <c r="D11" s="2464" t="n">
        <v>5787</v>
      </c>
      <c r="E11" s="2369"/>
      <c r="F11" s="2562"/>
      <c r="G11" s="2369"/>
      <c r="H11" s="2556" t="n">
        <v>68.5264285714286</v>
      </c>
      <c r="I11" s="2558" t="n">
        <v>26.199</v>
      </c>
      <c r="J11" s="2556" t="n">
        <v>57.9560810810811</v>
      </c>
      <c r="K11" s="2557" t="n">
        <v>6.18780259683099</v>
      </c>
      <c r="L11" s="2557" t="n">
        <v>18.8424530308401</v>
      </c>
      <c r="M11" s="2557" t="n">
        <v>30.6844744455159</v>
      </c>
      <c r="N11" s="2558" t="n">
        <v>18.7017255077453</v>
      </c>
      <c r="O11" s="2559" t="n">
        <v>123.992787524366</v>
      </c>
      <c r="P11" s="2560" t="n">
        <v>126.10156555773</v>
      </c>
      <c r="Q11" s="2560" t="n">
        <v>132.581624758221</v>
      </c>
      <c r="R11" s="2561" t="n">
        <v>110.060571428571</v>
      </c>
      <c r="S11" s="2560" t="n">
        <v>313.9</v>
      </c>
      <c r="T11" s="2561" t="n">
        <v>45.5</v>
      </c>
    </row>
    <row r="12" customFormat="false" ht="20.1" hidden="false" customHeight="true" outlineLevel="0" collapsed="false">
      <c r="A12" s="256" t="s">
        <v>1212</v>
      </c>
      <c r="B12" s="2550" t="n">
        <v>57.86</v>
      </c>
      <c r="C12" s="2551" t="n">
        <v>371.758877153715</v>
      </c>
      <c r="D12" s="2464" t="n">
        <v>5850</v>
      </c>
      <c r="E12" s="2563" t="n">
        <v>63.03</v>
      </c>
      <c r="F12" s="2564"/>
      <c r="G12" s="2563"/>
      <c r="H12" s="2556" t="n">
        <v>61.5541935483871</v>
      </c>
      <c r="I12" s="2558" t="n">
        <v>26.4286956521739</v>
      </c>
      <c r="J12" s="2556" t="n">
        <v>58.6137387387387</v>
      </c>
      <c r="K12" s="2557" t="n">
        <v>6.1917363556338</v>
      </c>
      <c r="L12" s="2557" t="n">
        <v>18.8424530308401</v>
      </c>
      <c r="M12" s="2557" t="n">
        <v>30.6844744455159</v>
      </c>
      <c r="N12" s="2558" t="n">
        <v>18.7961105679862</v>
      </c>
      <c r="O12" s="2559" t="n">
        <v>123.793762183236</v>
      </c>
      <c r="P12" s="2560" t="n">
        <v>125.795988258317</v>
      </c>
      <c r="Q12" s="2560" t="n">
        <v>132.372340425532</v>
      </c>
      <c r="R12" s="2561" t="n">
        <v>111.833142857143</v>
      </c>
      <c r="S12" s="2560" t="n">
        <v>313.53</v>
      </c>
      <c r="T12" s="2561" t="n">
        <v>47.8</v>
      </c>
    </row>
    <row r="13" customFormat="false" ht="20.1" hidden="false" customHeight="true" outlineLevel="0" collapsed="false">
      <c r="A13" s="256" t="s">
        <v>1213</v>
      </c>
      <c r="B13" s="2550" t="n">
        <v>64.44</v>
      </c>
      <c r="C13" s="2551" t="n">
        <v>402.519218229397</v>
      </c>
      <c r="D13" s="2464" t="n">
        <v>5943</v>
      </c>
      <c r="E13" s="2565"/>
      <c r="F13" s="2566"/>
      <c r="G13" s="2565"/>
      <c r="H13" s="2556" t="n">
        <v>43.1416666666667</v>
      </c>
      <c r="I13" s="2558" t="n">
        <v>26.5544444444444</v>
      </c>
      <c r="J13" s="2556" t="n">
        <v>61.2443693693694</v>
      </c>
      <c r="K13" s="2557" t="n">
        <v>6.24287522007042</v>
      </c>
      <c r="L13" s="2557" t="n">
        <v>18.8573130095711</v>
      </c>
      <c r="M13" s="2557" t="n">
        <v>30.571456123433</v>
      </c>
      <c r="N13" s="2558" t="n">
        <v>19.0927493287435</v>
      </c>
      <c r="O13" s="2559" t="n">
        <v>132.053313840156</v>
      </c>
      <c r="P13" s="2560" t="n">
        <v>134.14843444227</v>
      </c>
      <c r="Q13" s="2560" t="n">
        <v>140.011218568665</v>
      </c>
      <c r="R13" s="2561" t="n">
        <v>115.056</v>
      </c>
      <c r="S13" s="2560" t="n">
        <v>319.01</v>
      </c>
      <c r="T13" s="2561" t="n">
        <v>51.2</v>
      </c>
    </row>
    <row r="14" customFormat="false" ht="20.1" hidden="false" customHeight="true" outlineLevel="0" collapsed="false">
      <c r="A14" s="256" t="s">
        <v>1214</v>
      </c>
      <c r="B14" s="2550" t="n">
        <v>65.11</v>
      </c>
      <c r="C14" s="2551" t="n">
        <v>398.724627351569</v>
      </c>
      <c r="D14" s="2464" t="n">
        <v>6024</v>
      </c>
      <c r="E14" s="2563"/>
      <c r="F14" s="2564"/>
      <c r="G14" s="2563"/>
      <c r="H14" s="2556" t="n">
        <v>34.6529032258064</v>
      </c>
      <c r="I14" s="2558" t="n">
        <v>14.927619047619</v>
      </c>
      <c r="J14" s="2556" t="n">
        <v>61.5731981981982</v>
      </c>
      <c r="K14" s="2557" t="n">
        <v>6.26647777288732</v>
      </c>
      <c r="L14" s="2557" t="n">
        <v>18.9167529244949</v>
      </c>
      <c r="M14" s="2557" t="n">
        <v>30.5432015429122</v>
      </c>
      <c r="N14" s="2558" t="n">
        <v>19.2006179690189</v>
      </c>
      <c r="O14" s="2559" t="n">
        <v>132.948927875244</v>
      </c>
      <c r="P14" s="2560" t="n">
        <v>135.065166340509</v>
      </c>
      <c r="Q14" s="2560" t="n">
        <v>141.057640232108</v>
      </c>
      <c r="R14" s="2561" t="n">
        <v>113.928</v>
      </c>
      <c r="S14" s="2560" t="n">
        <v>312.74</v>
      </c>
      <c r="T14" s="2561" t="n">
        <v>49.14</v>
      </c>
    </row>
    <row r="15" s="448" customFormat="true" ht="20.1" hidden="false" customHeight="true" outlineLevel="0" collapsed="false">
      <c r="A15" s="256" t="s">
        <v>1215</v>
      </c>
      <c r="B15" s="2550" t="n">
        <v>64.6</v>
      </c>
      <c r="C15" s="2551" t="n">
        <v>388.426370350221</v>
      </c>
      <c r="D15" s="2464" t="n">
        <v>5919</v>
      </c>
      <c r="E15" s="2558" t="n">
        <v>61.61</v>
      </c>
      <c r="F15" s="2556"/>
      <c r="G15" s="2558"/>
      <c r="H15" s="2556" t="n">
        <v>39.7976666666667</v>
      </c>
      <c r="I15" s="2558" t="n">
        <v>15.0057142857143</v>
      </c>
      <c r="J15" s="2556" t="n">
        <v>61.4087837837838</v>
      </c>
      <c r="K15" s="2557" t="n">
        <v>6.27434529049296</v>
      </c>
      <c r="L15" s="2557" t="n">
        <v>18.9167529244949</v>
      </c>
      <c r="M15" s="2557" t="n">
        <v>30.5997107039537</v>
      </c>
      <c r="N15" s="2558" t="n">
        <v>19.2275851290878</v>
      </c>
      <c r="O15" s="2559" t="n">
        <v>134.740155945419</v>
      </c>
      <c r="P15" s="2560" t="n">
        <v>136.898630136986</v>
      </c>
      <c r="Q15" s="2560" t="n">
        <v>142.836557059961</v>
      </c>
      <c r="R15" s="2561" t="n">
        <v>115.378285714286</v>
      </c>
      <c r="S15" s="2560" t="n">
        <v>303.71</v>
      </c>
      <c r="T15" s="2561" t="n">
        <v>49.18</v>
      </c>
    </row>
    <row r="16" customFormat="false" ht="20.1" hidden="false" customHeight="true" outlineLevel="0" collapsed="false">
      <c r="A16" s="256" t="s">
        <v>1216</v>
      </c>
      <c r="B16" s="2550" t="n">
        <v>68.89</v>
      </c>
      <c r="C16" s="2551" t="n">
        <v>413.229418010852</v>
      </c>
      <c r="D16" s="2464" t="n">
        <v>5969</v>
      </c>
      <c r="E16" s="2369"/>
      <c r="F16" s="2562"/>
      <c r="G16" s="2369"/>
      <c r="H16" s="2556" t="n">
        <v>73.4009677419355</v>
      </c>
      <c r="I16" s="2558" t="n">
        <v>16.2538095238095</v>
      </c>
      <c r="J16" s="2556" t="n">
        <v>62.5185810810811</v>
      </c>
      <c r="K16" s="2557" t="n">
        <v>6.28614656690141</v>
      </c>
      <c r="L16" s="2557" t="n">
        <v>18.9316129032258</v>
      </c>
      <c r="M16" s="2557" t="n">
        <v>30.5149469623915</v>
      </c>
      <c r="N16" s="2558" t="n">
        <v>19.2545522891566</v>
      </c>
      <c r="O16" s="2559" t="n">
        <v>137.227972709552</v>
      </c>
      <c r="P16" s="2560" t="n">
        <v>139.445107632094</v>
      </c>
      <c r="Q16" s="2560" t="n">
        <v>145.347969052224</v>
      </c>
      <c r="R16" s="2561" t="n">
        <v>116.989714285714</v>
      </c>
      <c r="S16" s="2560" t="n">
        <v>309.39</v>
      </c>
      <c r="T16" s="2561" t="n">
        <v>52.24</v>
      </c>
    </row>
    <row r="17" customFormat="false" ht="20.1" hidden="false" customHeight="true" outlineLevel="0" collapsed="false">
      <c r="A17" s="256" t="s">
        <v>1217</v>
      </c>
      <c r="B17" s="2550" t="n">
        <v>68.81</v>
      </c>
      <c r="C17" s="2551" t="n">
        <v>424.251544933984</v>
      </c>
      <c r="D17" s="2464" t="n">
        <v>6024</v>
      </c>
      <c r="E17" s="2369"/>
      <c r="F17" s="2562"/>
      <c r="G17" s="2369"/>
      <c r="H17" s="2556" t="n">
        <v>44.4790322580645</v>
      </c>
      <c r="I17" s="2558" t="n">
        <v>15.8526086956522</v>
      </c>
      <c r="J17" s="2556" t="n">
        <v>63.0940315315315</v>
      </c>
      <c r="K17" s="2557" t="n">
        <v>6.29794784330986</v>
      </c>
      <c r="L17" s="2557" t="n">
        <v>18.9464728819567</v>
      </c>
      <c r="M17" s="2557" t="n">
        <v>30.6562198649952</v>
      </c>
      <c r="N17" s="2558" t="n">
        <v>19.3354537693632</v>
      </c>
      <c r="O17" s="2559" t="n">
        <v>134.541130604288</v>
      </c>
      <c r="P17" s="2560" t="n">
        <v>136.593052837573</v>
      </c>
      <c r="Q17" s="2560" t="n">
        <v>143.359767891683</v>
      </c>
      <c r="R17" s="2561" t="n">
        <v>116.264571428572</v>
      </c>
      <c r="S17" s="2560" t="n">
        <v>302.21</v>
      </c>
      <c r="T17" s="2561" t="n">
        <v>50.71</v>
      </c>
    </row>
    <row r="18" customFormat="false" ht="20.1" hidden="false" customHeight="true" outlineLevel="0" collapsed="false">
      <c r="A18" s="256" t="s">
        <v>1218</v>
      </c>
      <c r="B18" s="2550" t="n">
        <v>59.35</v>
      </c>
      <c r="C18" s="2551" t="n">
        <v>367.177046509663</v>
      </c>
      <c r="D18" s="2464" t="n">
        <v>5942</v>
      </c>
      <c r="E18" s="2563" t="n">
        <v>59.75</v>
      </c>
      <c r="F18" s="2564"/>
      <c r="G18" s="2563"/>
      <c r="H18" s="2556" t="n">
        <v>45.7</v>
      </c>
      <c r="I18" s="2558" t="n">
        <v>14.8595238095238</v>
      </c>
      <c r="J18" s="2556" t="n">
        <v>60.1345720720721</v>
      </c>
      <c r="K18" s="2557" t="n">
        <v>6.30974911971831</v>
      </c>
      <c r="L18" s="2557" t="n">
        <v>18.9613328606877</v>
      </c>
      <c r="M18" s="2557" t="n">
        <v>30.7974927675988</v>
      </c>
      <c r="N18" s="2558" t="n">
        <v>19.3489373493976</v>
      </c>
      <c r="O18" s="2559" t="n">
        <v>123.097173489279</v>
      </c>
      <c r="P18" s="2560" t="n">
        <v>125.184833659491</v>
      </c>
      <c r="Q18" s="2560" t="n">
        <v>132.058413926499</v>
      </c>
      <c r="R18" s="2561" t="n">
        <v>111.591428571429</v>
      </c>
      <c r="S18" s="2560" t="n">
        <v>289.78</v>
      </c>
      <c r="T18" s="2561" t="n">
        <v>46.4</v>
      </c>
    </row>
    <row r="19" customFormat="false" ht="20.1" hidden="false" customHeight="true" outlineLevel="0" collapsed="false">
      <c r="A19" s="256" t="s">
        <v>1219</v>
      </c>
      <c r="B19" s="2550" t="n">
        <v>54.97</v>
      </c>
      <c r="C19" s="2551" t="n">
        <v>338.651727083166</v>
      </c>
      <c r="D19" s="2464" t="n">
        <v>5981</v>
      </c>
      <c r="E19" s="2563"/>
      <c r="F19" s="2564"/>
      <c r="G19" s="2563"/>
      <c r="H19" s="2556" t="n">
        <v>43.5564516129032</v>
      </c>
      <c r="I19" s="2558" t="n">
        <v>12.1628571428571</v>
      </c>
      <c r="J19" s="2556" t="n">
        <v>58.5315315315315</v>
      </c>
      <c r="K19" s="2557" t="n">
        <v>6.53397337147887</v>
      </c>
      <c r="L19" s="2557" t="n">
        <v>18.9613328606877</v>
      </c>
      <c r="M19" s="2557" t="n">
        <v>30.9105110896818</v>
      </c>
      <c r="N19" s="2558" t="n">
        <v>19.7938954905336</v>
      </c>
      <c r="O19" s="2559" t="n">
        <v>120.211306042885</v>
      </c>
      <c r="P19" s="2560" t="n">
        <v>122.332778864971</v>
      </c>
      <c r="Q19" s="2560" t="n">
        <v>129.337717601547</v>
      </c>
      <c r="R19" s="2561" t="n">
        <v>109.98</v>
      </c>
      <c r="S19" s="2560" t="n">
        <v>270.96</v>
      </c>
      <c r="T19" s="2561" t="n">
        <v>46.57</v>
      </c>
    </row>
    <row r="20" customFormat="false" ht="20.1" hidden="false" customHeight="true" outlineLevel="0" collapsed="false">
      <c r="A20" s="256" t="s">
        <v>1220</v>
      </c>
      <c r="B20" s="2550" t="n">
        <v>55.42</v>
      </c>
      <c r="C20" s="2551" t="n">
        <v>344.709361032427</v>
      </c>
      <c r="D20" s="2464" t="n">
        <v>6196</v>
      </c>
      <c r="E20" s="2563"/>
      <c r="F20" s="2564"/>
      <c r="G20" s="2563"/>
      <c r="H20" s="2556" t="n">
        <v>50.9206666666667</v>
      </c>
      <c r="I20" s="2558" t="n">
        <v>9.10909090909091</v>
      </c>
      <c r="J20" s="2556" t="n">
        <v>55.5720720720721</v>
      </c>
      <c r="K20" s="2557" t="n">
        <v>6.58511223591549</v>
      </c>
      <c r="L20" s="2557" t="n">
        <v>18.9613328606877</v>
      </c>
      <c r="M20" s="2557" t="n">
        <v>31.0235294117647</v>
      </c>
      <c r="N20" s="2558" t="n">
        <v>19.9691820309811</v>
      </c>
      <c r="O20" s="2559" t="n">
        <v>119.614230019493</v>
      </c>
      <c r="P20" s="2560" t="n">
        <v>121.823483365949</v>
      </c>
      <c r="Q20" s="2560" t="n">
        <v>128.500580270793</v>
      </c>
      <c r="R20" s="2561" t="n">
        <v>109.013142857143</v>
      </c>
      <c r="S20" s="2560" t="n">
        <v>267.04</v>
      </c>
      <c r="T20" s="2561" t="n">
        <v>43.69</v>
      </c>
    </row>
    <row r="21" customFormat="false" ht="20.1" hidden="false" customHeight="true" outlineLevel="0" collapsed="false">
      <c r="A21" s="256" t="s">
        <v>1221</v>
      </c>
      <c r="B21" s="2550" t="n">
        <v>57.95</v>
      </c>
      <c r="C21" s="2551" t="n">
        <v>344.379411341305</v>
      </c>
      <c r="D21" s="2464" t="n">
        <v>6060</v>
      </c>
      <c r="E21" s="2563" t="n">
        <v>62.54</v>
      </c>
      <c r="F21" s="2564"/>
      <c r="G21" s="2563"/>
      <c r="H21" s="2556" t="n">
        <v>39.7209677419355</v>
      </c>
      <c r="I21" s="2558" t="n">
        <v>6.75842105263158</v>
      </c>
      <c r="J21" s="2556" t="n">
        <v>54.2978603603604</v>
      </c>
      <c r="K21" s="2557" t="n">
        <v>6.58511223591549</v>
      </c>
      <c r="L21" s="2557" t="n">
        <v>18.9761928394186</v>
      </c>
      <c r="M21" s="2557" t="n">
        <v>31.0517839922854</v>
      </c>
      <c r="N21" s="2558" t="n">
        <v>19.9691820309811</v>
      </c>
      <c r="O21" s="2559" t="n">
        <v>120.012280701754</v>
      </c>
      <c r="P21" s="2560" t="n">
        <v>122.230919765166</v>
      </c>
      <c r="Q21" s="2560" t="n">
        <v>128.91914893617</v>
      </c>
      <c r="R21" s="2561" t="n">
        <v>108.449142857143</v>
      </c>
      <c r="S21" s="2560" t="n">
        <v>260.81</v>
      </c>
      <c r="T21" s="2561" t="n">
        <v>43.27</v>
      </c>
    </row>
    <row r="22" customFormat="false" ht="20.1" hidden="false" customHeight="true" outlineLevel="0" collapsed="false">
      <c r="A22" s="341" t="s">
        <v>1222</v>
      </c>
      <c r="B22" s="2567" t="n">
        <v>61.08</v>
      </c>
      <c r="C22" s="2568" t="n">
        <v>379.009614259697</v>
      </c>
      <c r="D22" s="2569" t="n">
        <v>5926</v>
      </c>
      <c r="E22" s="2570" t="n">
        <v>61.76</v>
      </c>
      <c r="F22" s="2571"/>
      <c r="G22" s="2572"/>
      <c r="H22" s="2571" t="n">
        <v>50.9162884024578</v>
      </c>
      <c r="I22" s="2573" t="n">
        <v>17.3356032590809</v>
      </c>
      <c r="J22" s="2574" t="n">
        <v>59.2987987987988</v>
      </c>
      <c r="K22" s="2575" t="n">
        <v>6.32613978139671</v>
      </c>
      <c r="L22" s="2575" t="n">
        <v>18.9105612666903</v>
      </c>
      <c r="M22" s="2575" t="n">
        <v>30.7245017679203</v>
      </c>
      <c r="N22" s="2573" t="n">
        <v>19.2714067641997</v>
      </c>
      <c r="O22" s="2576" t="n">
        <v>127.25182748538</v>
      </c>
      <c r="P22" s="2577" t="n">
        <v>129.378033268102</v>
      </c>
      <c r="Q22" s="2577" t="n">
        <v>135.808091553836</v>
      </c>
      <c r="R22" s="2578" t="n">
        <v>112.417285714286</v>
      </c>
      <c r="S22" s="2579" t="n">
        <v>296.131666666667</v>
      </c>
      <c r="T22" s="2580" t="n">
        <v>47.5758333333333</v>
      </c>
    </row>
    <row r="23" customFormat="false" ht="20.1" hidden="false" customHeight="true" outlineLevel="0" collapsed="false">
      <c r="A23" s="2546" t="n">
        <v>2007</v>
      </c>
      <c r="B23" s="2547"/>
      <c r="C23" s="2547"/>
      <c r="D23" s="2547"/>
      <c r="E23" s="2547"/>
      <c r="F23" s="2548"/>
      <c r="G23" s="2548"/>
      <c r="H23" s="2548"/>
      <c r="I23" s="2548"/>
      <c r="J23" s="2547"/>
      <c r="K23" s="2547"/>
      <c r="L23" s="2547"/>
      <c r="M23" s="2547"/>
      <c r="N23" s="2547"/>
      <c r="O23" s="2547"/>
      <c r="P23" s="2547"/>
      <c r="Q23" s="2547"/>
      <c r="R23" s="2547"/>
      <c r="S23" s="2547"/>
      <c r="T23" s="2549"/>
    </row>
    <row r="24" customFormat="false" ht="20.1" hidden="false" customHeight="true" outlineLevel="0" collapsed="false">
      <c r="A24" s="256" t="s">
        <v>1210</v>
      </c>
      <c r="B24" s="2550" t="n">
        <v>50.73</v>
      </c>
      <c r="C24" s="2551" t="n">
        <v>311.57</v>
      </c>
      <c r="D24" s="2464" t="n">
        <v>5997</v>
      </c>
      <c r="E24" s="2369"/>
      <c r="F24" s="2554" t="n">
        <v>53.9845454545455</v>
      </c>
      <c r="G24" s="2555" t="n">
        <v>15.6736363636364</v>
      </c>
      <c r="H24" s="2554" t="n">
        <v>31.8509677419355</v>
      </c>
      <c r="I24" s="2555" t="n">
        <v>3.81181818181818</v>
      </c>
      <c r="J24" s="2556" t="n">
        <v>51.4206081081081</v>
      </c>
      <c r="K24" s="2557" t="n">
        <v>6.74246258802817</v>
      </c>
      <c r="L24" s="2557" t="n">
        <v>19.8677915632754</v>
      </c>
      <c r="M24" s="2557" t="n">
        <v>31.3343297974928</v>
      </c>
      <c r="N24" s="2558" t="n">
        <v>20.5489759724613</v>
      </c>
      <c r="O24" s="2581" t="n">
        <v>121.604483430799</v>
      </c>
      <c r="P24" s="2557" t="n">
        <v>123.656947162427</v>
      </c>
      <c r="Q24" s="2557" t="n">
        <v>130.593423597679</v>
      </c>
      <c r="R24" s="2558" t="n">
        <v>108.529714285714</v>
      </c>
      <c r="S24" s="2560" t="n">
        <v>251.99</v>
      </c>
      <c r="T24" s="2561" t="n">
        <v>38.98</v>
      </c>
    </row>
    <row r="25" customFormat="false" ht="20.1" hidden="false" customHeight="true" outlineLevel="0" collapsed="false">
      <c r="A25" s="256" t="s">
        <v>1211</v>
      </c>
      <c r="B25" s="2550" t="n">
        <v>54.45</v>
      </c>
      <c r="C25" s="2551" t="n">
        <v>323.68</v>
      </c>
      <c r="D25" s="2464" t="n">
        <v>5744</v>
      </c>
      <c r="E25" s="2582"/>
      <c r="F25" s="2556" t="n">
        <v>50.842</v>
      </c>
      <c r="G25" s="2558" t="n">
        <v>14.075</v>
      </c>
      <c r="H25" s="2556" t="n">
        <v>31.6478571428571</v>
      </c>
      <c r="I25" s="2558" t="n">
        <v>1.223</v>
      </c>
      <c r="J25" s="2556" t="n">
        <v>53.1058558558558</v>
      </c>
      <c r="K25" s="2557" t="n">
        <v>6.73852882922535</v>
      </c>
      <c r="L25" s="2557" t="n">
        <v>19.9569514356611</v>
      </c>
      <c r="M25" s="2557" t="n">
        <v>31.419093539055</v>
      </c>
      <c r="N25" s="2558" t="n">
        <v>20.7242625129088</v>
      </c>
      <c r="O25" s="2581" t="n">
        <v>122.699122807018</v>
      </c>
      <c r="P25" s="2557" t="n">
        <v>124.879256360078</v>
      </c>
      <c r="Q25" s="2557" t="n">
        <v>131.84912959381</v>
      </c>
      <c r="R25" s="2558" t="n">
        <v>109.416</v>
      </c>
      <c r="S25" s="2560" t="n">
        <v>238.38</v>
      </c>
      <c r="T25" s="2561" t="n">
        <v>40.68</v>
      </c>
    </row>
    <row r="26" customFormat="false" ht="20.1" hidden="false" customHeight="true" outlineLevel="0" collapsed="false">
      <c r="A26" s="256" t="s">
        <v>1212</v>
      </c>
      <c r="B26" s="2550" t="n">
        <v>58.47</v>
      </c>
      <c r="C26" s="2551" t="n">
        <v>343.34</v>
      </c>
      <c r="D26" s="2464" t="n">
        <v>5592</v>
      </c>
      <c r="E26" s="2582" t="n">
        <v>63.1</v>
      </c>
      <c r="F26" s="2556" t="n">
        <v>53.12</v>
      </c>
      <c r="G26" s="2558" t="n">
        <v>15.6918181818182</v>
      </c>
      <c r="H26" s="2556" t="n">
        <v>25.9093548387097</v>
      </c>
      <c r="I26" s="2558" t="n">
        <v>1.09181818181818</v>
      </c>
      <c r="J26" s="2556" t="n">
        <v>53.4757882882883</v>
      </c>
      <c r="K26" s="2557" t="n">
        <v>6.73459507042254</v>
      </c>
      <c r="L26" s="2557" t="n">
        <v>19.9718114143921</v>
      </c>
      <c r="M26" s="2557" t="n">
        <v>31.4473481195757</v>
      </c>
      <c r="N26" s="2558" t="n">
        <v>20.7916804130809</v>
      </c>
      <c r="O26" s="2581" t="n">
        <v>127.873781676413</v>
      </c>
      <c r="P26" s="2557" t="n">
        <v>130.074070450098</v>
      </c>
      <c r="Q26" s="2557" t="n">
        <v>136.871953578337</v>
      </c>
      <c r="R26" s="2558" t="n">
        <v>112.236</v>
      </c>
      <c r="S26" s="2560" t="n">
        <v>233.18</v>
      </c>
      <c r="T26" s="2561" t="n">
        <v>41.98</v>
      </c>
    </row>
    <row r="27" customFormat="false" ht="20.1" hidden="false" customHeight="true" outlineLevel="0" collapsed="false">
      <c r="A27" s="256" t="s">
        <v>1213</v>
      </c>
      <c r="B27" s="2550" t="n">
        <v>63.39</v>
      </c>
      <c r="C27" s="2551" t="n">
        <v>361.98</v>
      </c>
      <c r="D27" s="2464" t="n">
        <v>5424</v>
      </c>
      <c r="E27" s="2582"/>
      <c r="F27" s="2556" t="n">
        <v>54.1426315789474</v>
      </c>
      <c r="G27" s="2558" t="n">
        <v>17.4436842105263</v>
      </c>
      <c r="H27" s="2556" t="n">
        <v>31.0596666666667</v>
      </c>
      <c r="I27" s="2558" t="n">
        <v>0.678421052631579</v>
      </c>
      <c r="J27" s="2556" t="n">
        <v>56.0242117117117</v>
      </c>
      <c r="K27" s="2557" t="n">
        <v>6.49856954225352</v>
      </c>
      <c r="L27" s="2557" t="n">
        <v>20.0015313718539</v>
      </c>
      <c r="M27" s="2557" t="n">
        <v>31.3908389585342</v>
      </c>
      <c r="N27" s="2558" t="n">
        <v>20.6433610327022</v>
      </c>
      <c r="O27" s="2581" t="n">
        <v>132.550877192982</v>
      </c>
      <c r="P27" s="2557" t="n">
        <v>134.657729941292</v>
      </c>
      <c r="Q27" s="2557" t="n">
        <v>141.057640232108</v>
      </c>
      <c r="R27" s="2558" t="n">
        <v>115.056</v>
      </c>
      <c r="S27" s="2560" t="n">
        <v>252.57</v>
      </c>
      <c r="T27" s="2561" t="n">
        <v>44.75</v>
      </c>
    </row>
    <row r="28" customFormat="false" ht="20.1" hidden="false" customHeight="true" outlineLevel="0" collapsed="false">
      <c r="A28" s="256" t="s">
        <v>1214</v>
      </c>
      <c r="B28" s="2550" t="n">
        <v>64.36</v>
      </c>
      <c r="C28" s="2551" t="n">
        <v>369.54</v>
      </c>
      <c r="D28" s="2464" t="n">
        <v>5239</v>
      </c>
      <c r="E28" s="2583"/>
      <c r="F28" s="2556" t="n">
        <v>56.184</v>
      </c>
      <c r="G28" s="2558" t="n">
        <v>21.2055</v>
      </c>
      <c r="H28" s="2556" t="n">
        <v>32.8225806451613</v>
      </c>
      <c r="I28" s="2558" t="n">
        <v>0.33</v>
      </c>
      <c r="J28" s="2556" t="n">
        <v>55.4076576576577</v>
      </c>
      <c r="K28" s="2557" t="n">
        <v>6.46709947183099</v>
      </c>
      <c r="L28" s="2557" t="n">
        <v>20.0015313718539</v>
      </c>
      <c r="M28" s="2557" t="n">
        <v>31.306075216972</v>
      </c>
      <c r="N28" s="2558" t="n">
        <v>20.602910292599</v>
      </c>
      <c r="O28" s="2581" t="n">
        <v>135.635769980507</v>
      </c>
      <c r="P28" s="2557" t="n">
        <v>137.815362035225</v>
      </c>
      <c r="Q28" s="2557" t="n">
        <v>144.092263056093</v>
      </c>
      <c r="R28" s="2558" t="n">
        <v>114.330857142857</v>
      </c>
      <c r="S28" s="2560" t="n">
        <v>264.34</v>
      </c>
      <c r="T28" s="2561" t="n">
        <v>44.07</v>
      </c>
    </row>
    <row r="29" customFormat="false" ht="20.1" hidden="false" customHeight="true" outlineLevel="0" collapsed="false">
      <c r="A29" s="256" t="s">
        <v>1215</v>
      </c>
      <c r="B29" s="2550" t="n">
        <v>66.77</v>
      </c>
      <c r="C29" s="2551" t="n">
        <v>385.79</v>
      </c>
      <c r="D29" s="2464" t="n">
        <v>5227</v>
      </c>
      <c r="E29" s="2584" t="n">
        <v>63.51</v>
      </c>
      <c r="F29" s="2556" t="n">
        <v>56.5361904761905</v>
      </c>
      <c r="G29" s="2558" t="n">
        <v>22.5819047619048</v>
      </c>
      <c r="H29" s="2556" t="n">
        <v>35.7736666666667</v>
      </c>
      <c r="I29" s="2558" t="n">
        <v>0.167142857142857</v>
      </c>
      <c r="J29" s="2556" t="n">
        <v>56.5585585585586</v>
      </c>
      <c r="K29" s="2557" t="n">
        <v>6.46709947183099</v>
      </c>
      <c r="L29" s="2557" t="n">
        <v>20.0312513293158</v>
      </c>
      <c r="M29" s="2557" t="n">
        <v>31.3908389585342</v>
      </c>
      <c r="N29" s="2558" t="n">
        <v>20.5489759724613</v>
      </c>
      <c r="O29" s="2581" t="n">
        <v>136.033820662768</v>
      </c>
      <c r="P29" s="2557" t="n">
        <v>138.222798434442</v>
      </c>
      <c r="Q29" s="2557" t="n">
        <v>144.615473887814</v>
      </c>
      <c r="R29" s="2558" t="n">
        <v>115.056</v>
      </c>
      <c r="S29" s="2560" t="n">
        <v>275.34</v>
      </c>
      <c r="T29" s="2561" t="n">
        <v>46.16</v>
      </c>
    </row>
    <row r="30" customFormat="false" ht="20.1" hidden="false" customHeight="true" outlineLevel="0" collapsed="false">
      <c r="A30" s="256" t="s">
        <v>1216</v>
      </c>
      <c r="B30" s="2550" t="n">
        <v>71.89</v>
      </c>
      <c r="C30" s="2551" t="n">
        <v>416.81</v>
      </c>
      <c r="D30" s="2464" t="n">
        <v>5310</v>
      </c>
      <c r="E30" s="2584"/>
      <c r="F30" s="2556" t="n">
        <v>55.5027272727273</v>
      </c>
      <c r="G30" s="2558" t="n">
        <v>20.2859090909091</v>
      </c>
      <c r="H30" s="2556" t="n">
        <v>29.308064516129</v>
      </c>
      <c r="I30" s="2558" t="n">
        <v>0.109545454545455</v>
      </c>
      <c r="J30" s="2556" t="n">
        <v>58.6137387387387</v>
      </c>
      <c r="K30" s="2557" t="n">
        <v>6.42776188380282</v>
      </c>
      <c r="L30" s="2557" t="n">
        <v>20.1649911378944</v>
      </c>
      <c r="M30" s="2557" t="n">
        <v>31.4756027000964</v>
      </c>
      <c r="N30" s="2558" t="n">
        <v>20.4006565920826</v>
      </c>
      <c r="O30" s="2581" t="n">
        <v>137.426998050682</v>
      </c>
      <c r="P30" s="2557" t="n">
        <v>139.648825831703</v>
      </c>
      <c r="Q30" s="2557" t="n">
        <v>146.499032882012</v>
      </c>
      <c r="R30" s="2558" t="n">
        <v>117.795428571429</v>
      </c>
      <c r="S30" s="2560" t="n">
        <v>299.74</v>
      </c>
      <c r="T30" s="2561" t="n">
        <v>47.48</v>
      </c>
    </row>
    <row r="31" customFormat="false" ht="20.1" hidden="false" customHeight="true" outlineLevel="0" collapsed="false">
      <c r="A31" s="256" t="s">
        <v>1217</v>
      </c>
      <c r="B31" s="2550" t="n">
        <v>68.71</v>
      </c>
      <c r="C31" s="2551" t="n">
        <v>386.54</v>
      </c>
      <c r="D31" s="2464" t="n">
        <v>5320</v>
      </c>
      <c r="E31" s="2583"/>
      <c r="F31" s="2556" t="n">
        <v>55.03</v>
      </c>
      <c r="G31" s="2558" t="n">
        <v>19.4660869565217</v>
      </c>
      <c r="H31" s="2556" t="n">
        <v>29.3064516129032</v>
      </c>
      <c r="I31" s="2558" t="n">
        <v>0.0873913043478261</v>
      </c>
      <c r="J31" s="2556" t="n">
        <v>58.3260135135135</v>
      </c>
      <c r="K31" s="2557" t="n">
        <v>6.41989436619718</v>
      </c>
      <c r="L31" s="2557" t="n">
        <v>20.2095710740872</v>
      </c>
      <c r="M31" s="2557" t="n">
        <v>31.3625843780135</v>
      </c>
      <c r="N31" s="2558" t="n">
        <v>20.3736894320138</v>
      </c>
      <c r="O31" s="2581" t="n">
        <v>133.546003898635</v>
      </c>
      <c r="P31" s="2557" t="n">
        <v>134.759589041096</v>
      </c>
      <c r="Q31" s="2557" t="n">
        <v>142.208704061896</v>
      </c>
      <c r="R31" s="2558" t="n">
        <v>115.781142857143</v>
      </c>
      <c r="S31" s="2560" t="n">
        <v>305.44</v>
      </c>
      <c r="T31" s="2561" t="n">
        <v>46.99</v>
      </c>
    </row>
    <row r="32" customFormat="false" ht="20.1" hidden="false" customHeight="true" outlineLevel="0" collapsed="false">
      <c r="A32" s="256" t="s">
        <v>1218</v>
      </c>
      <c r="B32" s="2550" t="n">
        <v>74.18</v>
      </c>
      <c r="C32" s="2551" t="n">
        <v>411.22</v>
      </c>
      <c r="D32" s="2464" t="n">
        <v>5362</v>
      </c>
      <c r="E32" s="2585" t="n">
        <v>67.14</v>
      </c>
      <c r="F32" s="2556" t="n">
        <v>55.49</v>
      </c>
      <c r="G32" s="2558" t="n">
        <v>20.9515</v>
      </c>
      <c r="H32" s="2556" t="n">
        <v>34.5173333333333</v>
      </c>
      <c r="I32" s="2558" t="n">
        <v>0.065</v>
      </c>
      <c r="J32" s="2556" t="n">
        <v>61.9842342342342</v>
      </c>
      <c r="K32" s="2557" t="n">
        <v>6.39629181338028</v>
      </c>
      <c r="L32" s="2557" t="n">
        <v>20.2987309464729</v>
      </c>
      <c r="M32" s="2557" t="n">
        <v>31.5603664416586</v>
      </c>
      <c r="N32" s="2558" t="n">
        <v>20.3332386919105</v>
      </c>
      <c r="O32" s="2581" t="n">
        <v>135.237719298246</v>
      </c>
      <c r="P32" s="2557" t="n">
        <v>136.491193737769</v>
      </c>
      <c r="Q32" s="2557" t="n">
        <v>143.77833655706</v>
      </c>
      <c r="R32" s="2558" t="n">
        <v>118.601142857143</v>
      </c>
      <c r="S32" s="2560" t="n">
        <v>304.88</v>
      </c>
      <c r="T32" s="2561" t="n">
        <v>50.05</v>
      </c>
    </row>
    <row r="33" customFormat="false" ht="20.1" hidden="false" customHeight="true" outlineLevel="0" collapsed="false">
      <c r="A33" s="256" t="s">
        <v>1219</v>
      </c>
      <c r="B33" s="2550" t="n">
        <v>79.36</v>
      </c>
      <c r="C33" s="2551" t="n">
        <v>431.71</v>
      </c>
      <c r="D33" s="2464" t="n">
        <v>5477</v>
      </c>
      <c r="E33" s="2586"/>
      <c r="F33" s="2556" t="n">
        <v>59.0590909090909</v>
      </c>
      <c r="G33" s="2558" t="n">
        <v>22.3136363636364</v>
      </c>
      <c r="H33" s="2556" t="n">
        <v>56.8848387096774</v>
      </c>
      <c r="I33" s="2558" t="n">
        <v>0.0481818181818182</v>
      </c>
      <c r="J33" s="2556" t="n">
        <v>61.902027027027</v>
      </c>
      <c r="K33" s="2557" t="n">
        <v>6.41989436619718</v>
      </c>
      <c r="L33" s="2557" t="n">
        <v>20.3878908188586</v>
      </c>
      <c r="M33" s="2557" t="n">
        <v>31.7864030858245</v>
      </c>
      <c r="N33" s="2558" t="n">
        <v>20.3871730120482</v>
      </c>
      <c r="O33" s="2581" t="n">
        <v>133.546003898635</v>
      </c>
      <c r="P33" s="2557" t="n">
        <v>134.759589041096</v>
      </c>
      <c r="Q33" s="2557" t="n">
        <v>142.208704061896</v>
      </c>
      <c r="R33" s="2558" t="n">
        <v>119.084571428571</v>
      </c>
      <c r="S33" s="2560" t="n">
        <v>313.4</v>
      </c>
      <c r="T33" s="2561" t="n">
        <v>49.78</v>
      </c>
    </row>
    <row r="34" customFormat="false" ht="20.1" hidden="false" customHeight="true" outlineLevel="0" collapsed="false">
      <c r="A34" s="256" t="s">
        <v>1220</v>
      </c>
      <c r="B34" s="2550" t="n">
        <v>88.99</v>
      </c>
      <c r="C34" s="2551" t="n">
        <v>467.33</v>
      </c>
      <c r="D34" s="2464" t="n">
        <v>5735</v>
      </c>
      <c r="E34" s="2586"/>
      <c r="F34" s="2556" t="n">
        <v>60.4695454545455</v>
      </c>
      <c r="G34" s="2558" t="n">
        <v>22.6245454545454</v>
      </c>
      <c r="H34" s="2556" t="n">
        <v>64.9056666666667</v>
      </c>
      <c r="I34" s="2558" t="n">
        <v>0.0672727272727273</v>
      </c>
      <c r="J34" s="2556" t="n">
        <v>68.7663288288288</v>
      </c>
      <c r="K34" s="2557" t="n">
        <v>6.41202684859155</v>
      </c>
      <c r="L34" s="2557" t="n">
        <v>20.4473307337823</v>
      </c>
      <c r="M34" s="2557" t="n">
        <v>31.842912246866</v>
      </c>
      <c r="N34" s="2558" t="n">
        <v>20.3602058519793</v>
      </c>
      <c r="O34" s="2581" t="n">
        <v>142.104093567251</v>
      </c>
      <c r="P34" s="2557" t="n">
        <v>143.315753424658</v>
      </c>
      <c r="Q34" s="2557" t="n">
        <v>150.37079303675</v>
      </c>
      <c r="R34" s="2558" t="n">
        <v>132.54</v>
      </c>
      <c r="S34" s="2560" t="n">
        <v>367</v>
      </c>
      <c r="T34" s="2561" t="n">
        <v>55.02</v>
      </c>
    </row>
    <row r="35" customFormat="false" ht="20.1" hidden="false" customHeight="true" outlineLevel="0" collapsed="false">
      <c r="A35" s="256" t="s">
        <v>1221</v>
      </c>
      <c r="B35" s="2550" t="n">
        <v>87.19</v>
      </c>
      <c r="C35" s="2551" t="n">
        <v>461.32</v>
      </c>
      <c r="D35" s="2464" t="n">
        <v>5900</v>
      </c>
      <c r="E35" s="2586" t="n">
        <v>78.54</v>
      </c>
      <c r="F35" s="2556" t="n">
        <v>60.5223529411765</v>
      </c>
      <c r="G35" s="2558" t="n">
        <v>22.5876470588235</v>
      </c>
      <c r="H35" s="2556" t="n">
        <v>51.6841935483871</v>
      </c>
      <c r="I35" s="2558" t="n">
        <v>0.0241176470588235</v>
      </c>
      <c r="J35" s="2556" t="n">
        <v>67.9442567567568</v>
      </c>
      <c r="K35" s="2557" t="n">
        <v>6.41202684859155</v>
      </c>
      <c r="L35" s="2557" t="n">
        <v>20.4621907125133</v>
      </c>
      <c r="M35" s="2557" t="n">
        <v>31.8994214079074</v>
      </c>
      <c r="N35" s="2558" t="n">
        <v>20.3332386919105</v>
      </c>
      <c r="O35" s="2581" t="n">
        <v>134.143079922027</v>
      </c>
      <c r="P35" s="2557" t="n">
        <v>134.759589041096</v>
      </c>
      <c r="Q35" s="2557" t="n">
        <v>142.627272727273</v>
      </c>
      <c r="R35" s="2558" t="n">
        <v>128.511428571429</v>
      </c>
      <c r="S35" s="2560" t="n">
        <v>357.41</v>
      </c>
      <c r="T35" s="2561" t="n">
        <v>56.03</v>
      </c>
    </row>
    <row r="36" customFormat="false" ht="20.1" hidden="false" customHeight="true" outlineLevel="0" collapsed="false">
      <c r="A36" s="2587" t="s">
        <v>1222</v>
      </c>
      <c r="B36" s="2567" t="n">
        <v>69.0408333333333</v>
      </c>
      <c r="C36" s="2588" t="n">
        <v>389.24</v>
      </c>
      <c r="D36" s="2589" t="n">
        <v>5550.13621440482</v>
      </c>
      <c r="E36" s="2590" t="n">
        <v>68.24</v>
      </c>
      <c r="F36" s="2591" t="n">
        <v>55.9069236739353</v>
      </c>
      <c r="G36" s="2590" t="n">
        <v>19.5750723701935</v>
      </c>
      <c r="H36" s="2591" t="n">
        <v>37.9725535074245</v>
      </c>
      <c r="I36" s="2573" t="n">
        <v>0.641975768734787</v>
      </c>
      <c r="J36" s="2592" t="n">
        <v>58.6274399399399</v>
      </c>
      <c r="K36" s="2575" t="n">
        <v>6.51135425836268</v>
      </c>
      <c r="L36" s="2575" t="n">
        <v>20.1501311591634</v>
      </c>
      <c r="M36" s="2575" t="n">
        <v>31.5179845708775</v>
      </c>
      <c r="N36" s="2573" t="n">
        <v>20.5040307056798</v>
      </c>
      <c r="O36" s="2593" t="n">
        <v>132.70014619883</v>
      </c>
      <c r="P36" s="2594" t="n">
        <v>134.420058708415</v>
      </c>
      <c r="Q36" s="2594" t="n">
        <v>141.397727272727</v>
      </c>
      <c r="R36" s="2595" t="n">
        <v>117.244857142857</v>
      </c>
      <c r="S36" s="2579" t="n">
        <v>288.639166666667</v>
      </c>
      <c r="T36" s="2580" t="n">
        <v>46.8308333333333</v>
      </c>
    </row>
    <row r="37" customFormat="false" ht="20.1" hidden="false" customHeight="true" outlineLevel="0" collapsed="false">
      <c r="A37" s="2546" t="n">
        <v>2008</v>
      </c>
      <c r="B37" s="2547"/>
      <c r="C37" s="2547"/>
      <c r="D37" s="2547"/>
      <c r="E37" s="2547"/>
      <c r="F37" s="2548"/>
      <c r="G37" s="2548"/>
      <c r="H37" s="2548"/>
      <c r="I37" s="2548"/>
      <c r="J37" s="2547"/>
      <c r="K37" s="2547"/>
      <c r="L37" s="2547"/>
      <c r="M37" s="2547"/>
      <c r="N37" s="2547"/>
      <c r="O37" s="2547"/>
      <c r="P37" s="2547"/>
      <c r="Q37" s="2547"/>
      <c r="R37" s="2547"/>
      <c r="S37" s="2547"/>
      <c r="T37" s="2549"/>
    </row>
    <row r="38" customFormat="false" ht="20.1" hidden="false" customHeight="true" outlineLevel="0" collapsed="false">
      <c r="A38" s="299" t="s">
        <v>1210</v>
      </c>
      <c r="B38" s="2596" t="n">
        <v>88.5</v>
      </c>
      <c r="C38" s="2597" t="n">
        <v>471.350790660572</v>
      </c>
      <c r="D38" s="2598" t="n">
        <v>6226</v>
      </c>
      <c r="E38" s="2599"/>
      <c r="F38" s="2554" t="n">
        <v>61.6554545454545</v>
      </c>
      <c r="G38" s="2555" t="n">
        <v>22.4818181818182</v>
      </c>
      <c r="H38" s="2554" t="n">
        <v>56.0038709677419</v>
      </c>
      <c r="I38" s="2555" t="n">
        <v>0.0286363636363636</v>
      </c>
      <c r="J38" s="2597" t="n">
        <v>68.58776984364</v>
      </c>
      <c r="K38" s="2600" t="n">
        <v>6.63110443258509</v>
      </c>
      <c r="L38" s="2600" t="n">
        <v>21.2274730009599</v>
      </c>
      <c r="M38" s="2600" t="n">
        <v>31.9596089954695</v>
      </c>
      <c r="N38" s="2601" t="n">
        <v>20.6767055617063</v>
      </c>
      <c r="O38" s="2602" t="n">
        <v>137.758796361974</v>
      </c>
      <c r="P38" s="2603" t="n">
        <v>138.073349427352</v>
      </c>
      <c r="Q38" s="2603" t="n">
        <v>145.45411957412</v>
      </c>
      <c r="R38" s="2599" t="n">
        <v>126.796513761468</v>
      </c>
      <c r="S38" s="2560" t="n">
        <v>362.86</v>
      </c>
      <c r="T38" s="2561" t="n">
        <v>54.34</v>
      </c>
    </row>
    <row r="39" customFormat="false" ht="20.1" hidden="false" customHeight="true" outlineLevel="0" collapsed="false">
      <c r="A39" s="299" t="s">
        <v>1211</v>
      </c>
      <c r="B39" s="2596" t="n">
        <v>90.81</v>
      </c>
      <c r="C39" s="2597" t="n">
        <v>483.513858464627</v>
      </c>
      <c r="D39" s="2598" t="n">
        <v>6591</v>
      </c>
      <c r="E39" s="2599"/>
      <c r="F39" s="2556" t="n">
        <v>62.7571428571429</v>
      </c>
      <c r="G39" s="2558" t="n">
        <v>21.1171428571429</v>
      </c>
      <c r="H39" s="2556" t="n">
        <v>59.471724137931</v>
      </c>
      <c r="I39" s="2558" t="n">
        <v>0.03</v>
      </c>
      <c r="J39" s="2597" t="n">
        <v>70.625561285437</v>
      </c>
      <c r="K39" s="2600" t="n">
        <v>6.64179114399941</v>
      </c>
      <c r="L39" s="2600" t="n">
        <v>21.2821360215632</v>
      </c>
      <c r="M39" s="2600" t="n">
        <v>31.9596089954695</v>
      </c>
      <c r="N39" s="2601" t="n">
        <v>20.6595322182165</v>
      </c>
      <c r="O39" s="2602" t="n">
        <v>137.276700836648</v>
      </c>
      <c r="P39" s="2603" t="n">
        <v>137.582421962722</v>
      </c>
      <c r="Q39" s="2603" t="n">
        <v>144.940147420147</v>
      </c>
      <c r="R39" s="2599" t="n">
        <v>126.90369593709</v>
      </c>
      <c r="S39" s="2560" t="n">
        <v>356.95</v>
      </c>
      <c r="T39" s="2561" t="n">
        <v>58.16</v>
      </c>
    </row>
    <row r="40" customFormat="false" ht="20.1" hidden="false" customHeight="true" outlineLevel="0" collapsed="false">
      <c r="A40" s="299" t="s">
        <v>1212</v>
      </c>
      <c r="B40" s="2596" t="n">
        <v>99.03</v>
      </c>
      <c r="C40" s="2597" t="n">
        <v>504.26</v>
      </c>
      <c r="D40" s="2598" t="n">
        <v>6611</v>
      </c>
      <c r="E40" s="2599" t="n">
        <v>93.73</v>
      </c>
      <c r="F40" s="2556" t="n">
        <v>63.58</v>
      </c>
      <c r="G40" s="2558" t="n">
        <v>22.3226315789474</v>
      </c>
      <c r="H40" s="2556" t="n">
        <v>53.338064516129</v>
      </c>
      <c r="I40" s="2558" t="n">
        <v>0.0207142857142857</v>
      </c>
      <c r="J40" s="2597" t="n">
        <v>74.7547702596045</v>
      </c>
      <c r="K40" s="2600" t="n">
        <v>6.65247785541373</v>
      </c>
      <c r="L40" s="2600" t="n">
        <v>21.2821360215632</v>
      </c>
      <c r="M40" s="2600" t="n">
        <v>31.9596089954695</v>
      </c>
      <c r="N40" s="2601" t="n">
        <v>20.6595322182165</v>
      </c>
      <c r="O40" s="2602" t="n">
        <v>142.459227733905</v>
      </c>
      <c r="P40" s="2603" t="n">
        <v>142.737160341343</v>
      </c>
      <c r="Q40" s="2603" t="n">
        <v>150.079868959869</v>
      </c>
      <c r="R40" s="2599" t="n">
        <v>134.513630406291</v>
      </c>
      <c r="S40" s="2560" t="n">
        <v>363.79</v>
      </c>
      <c r="T40" s="2561" t="n">
        <v>61.33</v>
      </c>
    </row>
    <row r="41" customFormat="false" ht="20.1" hidden="false" customHeight="true" outlineLevel="0" collapsed="false">
      <c r="A41" s="299" t="s">
        <v>1213</v>
      </c>
      <c r="B41" s="2596" t="n">
        <v>105.16</v>
      </c>
      <c r="C41" s="2597" t="n">
        <v>512.04</v>
      </c>
      <c r="D41" s="2598" t="n">
        <v>6806</v>
      </c>
      <c r="E41" s="2599"/>
      <c r="F41" s="2556" t="n">
        <v>65.3472727272727</v>
      </c>
      <c r="G41" s="2558" t="n">
        <v>24.8954545454545</v>
      </c>
      <c r="H41" s="2556" t="n">
        <v>67.4636666666666</v>
      </c>
      <c r="I41" s="2558" t="s">
        <v>161</v>
      </c>
      <c r="J41" s="2597" t="n">
        <v>77.8114574223</v>
      </c>
      <c r="K41" s="2600" t="n">
        <v>6.73797154672829</v>
      </c>
      <c r="L41" s="2600" t="n">
        <v>21.3367990421666</v>
      </c>
      <c r="M41" s="2600" t="n">
        <v>31.9295152016885</v>
      </c>
      <c r="N41" s="2601" t="n">
        <v>21.0716924619714</v>
      </c>
      <c r="O41" s="2602" t="n">
        <v>142.459227733905</v>
      </c>
      <c r="P41" s="2603" t="n">
        <v>142.737160341343</v>
      </c>
      <c r="Q41" s="2603" t="n">
        <v>149.565896805897</v>
      </c>
      <c r="R41" s="2599" t="n">
        <v>135.263905635649</v>
      </c>
      <c r="S41" s="2560" t="n">
        <v>377.8</v>
      </c>
      <c r="T41" s="2561" t="n">
        <v>63.71</v>
      </c>
    </row>
    <row r="42" customFormat="false" ht="20.1" hidden="false" customHeight="true" outlineLevel="0" collapsed="false">
      <c r="A42" s="299" t="s">
        <v>1214</v>
      </c>
      <c r="B42" s="2596" t="n">
        <v>119.39</v>
      </c>
      <c r="C42" s="2597" t="n">
        <v>571.51</v>
      </c>
      <c r="D42" s="2598" t="n">
        <v>7080</v>
      </c>
      <c r="E42" s="2599"/>
      <c r="F42" s="2556" t="n">
        <v>71.08</v>
      </c>
      <c r="G42" s="2558" t="n">
        <v>26.0955</v>
      </c>
      <c r="H42" s="2556" t="n">
        <v>56.2364516129032</v>
      </c>
      <c r="I42" s="2558" t="s">
        <v>161</v>
      </c>
      <c r="J42" s="2597" t="n">
        <v>87.2496493632543</v>
      </c>
      <c r="K42" s="2600" t="n">
        <v>6.78071839238557</v>
      </c>
      <c r="L42" s="2600" t="n">
        <v>21.3550200490344</v>
      </c>
      <c r="M42" s="2600" t="n">
        <v>31.8392338203453</v>
      </c>
      <c r="N42" s="2601" t="n">
        <v>21.2090792098897</v>
      </c>
      <c r="O42" s="2602" t="n">
        <v>148.846993444478</v>
      </c>
      <c r="P42" s="2603" t="n">
        <v>149.119217381541</v>
      </c>
      <c r="Q42" s="2603" t="n">
        <v>156.376027846028</v>
      </c>
      <c r="R42" s="2599" t="n">
        <v>145.124665792923</v>
      </c>
      <c r="S42" s="2560" t="n">
        <v>407.82</v>
      </c>
      <c r="T42" s="2561" t="n">
        <v>72.98</v>
      </c>
    </row>
    <row r="43" customFormat="false" ht="20.1" hidden="false" customHeight="true" outlineLevel="0" collapsed="false">
      <c r="A43" s="299" t="s">
        <v>1215</v>
      </c>
      <c r="B43" s="2596" t="n">
        <v>128.33</v>
      </c>
      <c r="C43" s="2597" t="n">
        <v>622.38</v>
      </c>
      <c r="D43" s="2598" t="n">
        <v>7412</v>
      </c>
      <c r="E43" s="2599" t="n">
        <v>106.01</v>
      </c>
      <c r="F43" s="2556" t="n">
        <v>78.1919047619048</v>
      </c>
      <c r="G43" s="2558" t="n">
        <v>28.0719047619048</v>
      </c>
      <c r="H43" s="2556" t="n">
        <v>73.238</v>
      </c>
      <c r="I43" s="2585" t="n">
        <v>17.1104761904762</v>
      </c>
      <c r="J43" s="2597" t="n">
        <v>91.4324844279954</v>
      </c>
      <c r="K43" s="2600" t="n">
        <v>6.81277852662852</v>
      </c>
      <c r="L43" s="2600" t="n">
        <v>21.3550200490344</v>
      </c>
      <c r="M43" s="2600" t="n">
        <v>31.8091400265643</v>
      </c>
      <c r="N43" s="2601" t="n">
        <v>21.2262525533795</v>
      </c>
      <c r="O43" s="2602" t="n">
        <v>152.583233765756</v>
      </c>
      <c r="P43" s="2603" t="n">
        <v>152.923905232428</v>
      </c>
      <c r="Q43" s="2603" t="n">
        <v>160.230819000819</v>
      </c>
      <c r="R43" s="2599" t="n">
        <v>150.162228047182</v>
      </c>
      <c r="S43" s="2560" t="n">
        <v>451.88</v>
      </c>
      <c r="T43" s="2561" t="n">
        <v>76.3</v>
      </c>
    </row>
    <row r="44" customFormat="false" ht="20.1" hidden="false" customHeight="true" outlineLevel="0" collapsed="false">
      <c r="A44" s="299" t="s">
        <v>1216</v>
      </c>
      <c r="B44" s="2596" t="n">
        <v>131.22</v>
      </c>
      <c r="C44" s="2597" t="n">
        <v>631.04</v>
      </c>
      <c r="D44" s="2598" t="n">
        <v>7775</v>
      </c>
      <c r="E44" s="2599"/>
      <c r="F44" s="2556" t="n">
        <v>82.7904347826087</v>
      </c>
      <c r="G44" s="2558" t="n">
        <v>26.8730434782609</v>
      </c>
      <c r="H44" s="2556" t="n">
        <v>69.9441935483871</v>
      </c>
      <c r="I44" s="2585" t="n">
        <v>25.7513043478261</v>
      </c>
      <c r="J44" s="2597" t="n">
        <v>93.255771507498</v>
      </c>
      <c r="K44" s="2600" t="n">
        <v>6.95704913072183</v>
      </c>
      <c r="L44" s="2600" t="n">
        <v>21.4279040765055</v>
      </c>
      <c r="M44" s="2600" t="n">
        <v>31.8392338203453</v>
      </c>
      <c r="N44" s="2601" t="n">
        <v>21.758626201563</v>
      </c>
      <c r="O44" s="2602" t="n">
        <v>154.873187511056</v>
      </c>
      <c r="P44" s="2603" t="n">
        <v>155.133078823265</v>
      </c>
      <c r="Q44" s="2603" t="n">
        <v>162.543693693694</v>
      </c>
      <c r="R44" s="2599" t="n">
        <v>151.34123197903</v>
      </c>
      <c r="S44" s="2560" t="n">
        <v>535.84</v>
      </c>
      <c r="T44" s="2561" t="n">
        <v>77.82</v>
      </c>
    </row>
    <row r="45" customFormat="false" ht="20.1" hidden="false" customHeight="true" outlineLevel="0" collapsed="false">
      <c r="A45" s="299" t="s">
        <v>1217</v>
      </c>
      <c r="B45" s="2596" t="n">
        <v>112.41</v>
      </c>
      <c r="C45" s="2597" t="n">
        <v>561.53</v>
      </c>
      <c r="D45" s="2598" t="n">
        <v>7980</v>
      </c>
      <c r="E45" s="2599"/>
      <c r="F45" s="2556" t="n">
        <v>80.8419047619048</v>
      </c>
      <c r="G45" s="2558" t="n">
        <v>24.6214285714286</v>
      </c>
      <c r="H45" s="2556" t="n">
        <v>61.7567741935484</v>
      </c>
      <c r="I45" s="2585" t="n">
        <v>23.2147619047619</v>
      </c>
      <c r="J45" s="2597" t="n">
        <v>83.495823023102</v>
      </c>
      <c r="K45" s="2600" t="n">
        <v>7.09063302340082</v>
      </c>
      <c r="L45" s="2600" t="n">
        <v>21.5190091108443</v>
      </c>
      <c r="M45" s="2600" t="n">
        <v>31.9295152016885</v>
      </c>
      <c r="N45" s="2601" t="n">
        <v>21.8101462320324</v>
      </c>
      <c r="O45" s="2602" t="n">
        <v>146.195468055183</v>
      </c>
      <c r="P45" s="2603" t="n">
        <v>146.419116326072</v>
      </c>
      <c r="Q45" s="2603" t="n">
        <v>154.063153153153</v>
      </c>
      <c r="R45" s="2599" t="n">
        <v>139.55119266055</v>
      </c>
      <c r="S45" s="2560" t="n">
        <v>488.1</v>
      </c>
      <c r="T45" s="2561" t="n">
        <v>67.02</v>
      </c>
    </row>
    <row r="46" customFormat="false" ht="20.1" hidden="false" customHeight="true" outlineLevel="0" collapsed="false">
      <c r="A46" s="299" t="s">
        <v>1218</v>
      </c>
      <c r="B46" s="2596" t="n">
        <v>96.85</v>
      </c>
      <c r="C46" s="2597" t="n">
        <v>506.34</v>
      </c>
      <c r="D46" s="2598" t="n">
        <v>8059</v>
      </c>
      <c r="E46" s="2599" t="n">
        <v>131.8</v>
      </c>
      <c r="F46" s="2556" t="n">
        <v>79.7304545454545</v>
      </c>
      <c r="G46" s="2558" t="n">
        <v>24.9772727272727</v>
      </c>
      <c r="H46" s="2556" t="n">
        <v>88.2973333333333</v>
      </c>
      <c r="I46" s="2585" t="n">
        <v>23.7809090909091</v>
      </c>
      <c r="J46" s="2597" t="n">
        <v>81.9406663964675</v>
      </c>
      <c r="K46" s="2600" t="n">
        <v>7.32574067451585</v>
      </c>
      <c r="L46" s="2600" t="n">
        <v>21.5554511245799</v>
      </c>
      <c r="M46" s="2600" t="n">
        <v>31.6586710576591</v>
      </c>
      <c r="N46" s="2601" t="n">
        <v>22.0333996973996</v>
      </c>
      <c r="O46" s="2602" t="n">
        <v>147.521230749831</v>
      </c>
      <c r="P46" s="2603" t="n">
        <v>147.769166853807</v>
      </c>
      <c r="Q46" s="2603" t="n">
        <v>155.60506961507</v>
      </c>
      <c r="R46" s="2599" t="n">
        <v>137.83627785059</v>
      </c>
      <c r="S46" s="2560" t="n">
        <v>436.71</v>
      </c>
      <c r="T46" s="2561" t="n">
        <v>64.4</v>
      </c>
    </row>
    <row r="47" customFormat="false" ht="20.1" hidden="false" customHeight="true" outlineLevel="0" collapsed="false">
      <c r="A47" s="299" t="s">
        <v>1219</v>
      </c>
      <c r="B47" s="2596" t="n">
        <v>69.16</v>
      </c>
      <c r="C47" s="2597" t="n">
        <v>410.19</v>
      </c>
      <c r="D47" s="2598" t="n">
        <v>8560</v>
      </c>
      <c r="E47" s="2599"/>
      <c r="F47" s="2556" t="n">
        <v>73.6122727272727</v>
      </c>
      <c r="G47" s="2558" t="n">
        <v>21.6986363636364</v>
      </c>
      <c r="H47" s="2556" t="n">
        <v>85.6196774193549</v>
      </c>
      <c r="I47" s="2585" t="n">
        <v>20.9004347826087</v>
      </c>
      <c r="J47" s="2597" t="n">
        <v>75.8809181616502</v>
      </c>
      <c r="K47" s="2600" t="n">
        <v>7.82267275528169</v>
      </c>
      <c r="L47" s="2600" t="n">
        <v>21.5918931383154</v>
      </c>
      <c r="M47" s="2600" t="n">
        <v>31.6586710576591</v>
      </c>
      <c r="N47" s="2601" t="n">
        <v>23.0981469937666</v>
      </c>
      <c r="O47" s="2602" t="n">
        <v>135.468842616675</v>
      </c>
      <c r="P47" s="2603" t="n">
        <v>135.741443970357</v>
      </c>
      <c r="Q47" s="2603" t="n">
        <v>143.655217035217</v>
      </c>
      <c r="R47" s="2599" t="n">
        <v>129.690432503277</v>
      </c>
      <c r="S47" s="2560" t="n">
        <v>395.46</v>
      </c>
      <c r="T47" s="2561" t="n">
        <v>56.52</v>
      </c>
    </row>
    <row r="48" customFormat="false" ht="20.1" hidden="false" customHeight="true" outlineLevel="0" collapsed="false">
      <c r="A48" s="299" t="s">
        <v>1220</v>
      </c>
      <c r="B48" s="2596" t="n">
        <v>49.76</v>
      </c>
      <c r="C48" s="2597" t="n">
        <v>322.69</v>
      </c>
      <c r="D48" s="2598" t="n">
        <v>8748</v>
      </c>
      <c r="E48" s="2599"/>
      <c r="F48" s="2556" t="n">
        <v>63.3375</v>
      </c>
      <c r="G48" s="2558" t="n">
        <v>17.7475</v>
      </c>
      <c r="H48" s="2556" t="n">
        <v>63.718</v>
      </c>
      <c r="I48" s="2585" t="n">
        <v>16.9965</v>
      </c>
      <c r="J48" s="2597" t="n">
        <v>67.0862393075791</v>
      </c>
      <c r="K48" s="2600" t="n">
        <v>7.88144966806045</v>
      </c>
      <c r="L48" s="2600" t="n">
        <v>21.5918931383154</v>
      </c>
      <c r="M48" s="2600" t="n">
        <v>31.8392338203453</v>
      </c>
      <c r="N48" s="2601" t="n">
        <v>23.304227115644</v>
      </c>
      <c r="O48" s="2602" t="n">
        <v>122.090691788871</v>
      </c>
      <c r="P48" s="2603" t="n">
        <v>122.240938693016</v>
      </c>
      <c r="Q48" s="2603" t="n">
        <v>130.034954954955</v>
      </c>
      <c r="R48" s="2599" t="n">
        <v>121.330222804718</v>
      </c>
      <c r="S48" s="2560" t="n">
        <v>315.08</v>
      </c>
      <c r="T48" s="2561" t="n">
        <v>49.55</v>
      </c>
    </row>
    <row r="49" customFormat="false" ht="20.1" hidden="false" customHeight="true" outlineLevel="0" collapsed="false">
      <c r="A49" s="2604" t="s">
        <v>1221</v>
      </c>
      <c r="B49" s="2605" t="n">
        <v>38.6</v>
      </c>
      <c r="C49" s="2606" t="n">
        <v>241.67</v>
      </c>
      <c r="D49" s="2607" t="n">
        <v>8357</v>
      </c>
      <c r="E49" s="2586" t="n">
        <v>120.13</v>
      </c>
      <c r="F49" s="2556" t="n">
        <v>56.4784210526316</v>
      </c>
      <c r="G49" s="2558" t="n">
        <v>15.6857894736842</v>
      </c>
      <c r="H49" s="2556" t="n">
        <v>54.5506451612903</v>
      </c>
      <c r="I49" s="2585" t="n">
        <v>14.972</v>
      </c>
      <c r="J49" s="2597" t="n">
        <v>53.4115862113099</v>
      </c>
      <c r="K49" s="2600" t="n">
        <v>7.89213637947477</v>
      </c>
      <c r="L49" s="2600" t="n">
        <v>21.6101141451832</v>
      </c>
      <c r="M49" s="2600" t="n">
        <v>31.9295152016885</v>
      </c>
      <c r="N49" s="2601" t="n">
        <v>23.304227115644</v>
      </c>
      <c r="O49" s="2602" t="n">
        <v>113.895067858325</v>
      </c>
      <c r="P49" s="2603" t="n">
        <v>114.263367392769</v>
      </c>
      <c r="Q49" s="2603" t="n">
        <v>121.8114004914</v>
      </c>
      <c r="R49" s="2599" t="n">
        <v>109.754547837484</v>
      </c>
      <c r="S49" s="2560" t="n">
        <v>241.27</v>
      </c>
      <c r="T49" s="2561" t="n">
        <v>39</v>
      </c>
    </row>
    <row r="50" customFormat="false" ht="20.1" hidden="false" customHeight="true" outlineLevel="0" collapsed="false">
      <c r="A50" s="2587" t="s">
        <v>1222</v>
      </c>
      <c r="B50" s="2567" t="n">
        <v>94.1016666666667</v>
      </c>
      <c r="C50" s="2608" t="n">
        <v>484.14</v>
      </c>
      <c r="D50" s="2589" t="n">
        <v>7450.39766169579</v>
      </c>
      <c r="E50" s="2590" t="n">
        <v>112.48</v>
      </c>
      <c r="F50" s="2591" t="n">
        <v>69.9502302301373</v>
      </c>
      <c r="G50" s="2590" t="n">
        <v>23.0490102116292</v>
      </c>
      <c r="H50" s="2591" t="n">
        <v>65.8032001297738</v>
      </c>
      <c r="I50" s="2573" t="n">
        <v>14.2805736965933</v>
      </c>
      <c r="J50" s="2592" t="n">
        <v>77.1277247674865</v>
      </c>
      <c r="K50" s="2575" t="n">
        <v>7.10221029409967</v>
      </c>
      <c r="L50" s="2575" t="n">
        <v>21.4279040765055</v>
      </c>
      <c r="M50" s="2575" t="n">
        <v>31.8592963495327</v>
      </c>
      <c r="N50" s="2573" t="n">
        <v>21.7342972982858</v>
      </c>
      <c r="O50" s="2593" t="n">
        <v>140.119055704717</v>
      </c>
      <c r="P50" s="2594" t="n">
        <v>140.395027228835</v>
      </c>
      <c r="Q50" s="2594" t="n">
        <v>147.863364045864</v>
      </c>
      <c r="R50" s="2595" t="n">
        <v>134.022378768021</v>
      </c>
      <c r="S50" s="2579" t="n">
        <v>394.463333333333</v>
      </c>
      <c r="T50" s="2580" t="n">
        <v>61.7608333333333</v>
      </c>
    </row>
    <row r="51" customFormat="false" ht="20.1" hidden="false" customHeight="true" outlineLevel="0" collapsed="false">
      <c r="A51" s="2546" t="n">
        <v>2009</v>
      </c>
      <c r="B51" s="2547"/>
      <c r="C51" s="2547"/>
      <c r="D51" s="2547"/>
      <c r="E51" s="2547"/>
      <c r="F51" s="2548"/>
      <c r="G51" s="2548"/>
      <c r="H51" s="2548"/>
      <c r="I51" s="2548"/>
      <c r="J51" s="2547"/>
      <c r="K51" s="2547"/>
      <c r="L51" s="2547"/>
      <c r="M51" s="2547"/>
      <c r="N51" s="2547"/>
      <c r="O51" s="2547"/>
      <c r="P51" s="2547"/>
      <c r="Q51" s="2547"/>
      <c r="R51" s="2547"/>
      <c r="S51" s="2547"/>
      <c r="T51" s="2549"/>
    </row>
    <row r="52" customFormat="false" ht="20.1" hidden="false" customHeight="true" outlineLevel="0" collapsed="false">
      <c r="A52" s="299" t="s">
        <v>1210</v>
      </c>
      <c r="B52" s="2596" t="n">
        <v>41.54</v>
      </c>
      <c r="C52" s="2609" t="n">
        <v>240.97367414175</v>
      </c>
      <c r="D52" s="2598" t="n">
        <v>8341</v>
      </c>
      <c r="E52" s="2586"/>
      <c r="F52" s="2554" t="n">
        <v>53.0390476190476</v>
      </c>
      <c r="G52" s="2555" t="n">
        <v>13.5338095238095</v>
      </c>
      <c r="H52" s="2554" t="n">
        <v>57.1203225806452</v>
      </c>
      <c r="I52" s="2555" t="n">
        <v>11.4772727272727</v>
      </c>
      <c r="J52" s="2597" t="n">
        <v>55.8783863776957</v>
      </c>
      <c r="K52" s="2600" t="n">
        <v>7.98297342649648</v>
      </c>
      <c r="L52" s="2600" t="n">
        <v>22.284291399291</v>
      </c>
      <c r="M52" s="2600" t="n">
        <v>31.8994214079074</v>
      </c>
      <c r="N52" s="2601" t="n">
        <v>24.0083341987254</v>
      </c>
      <c r="O52" s="2602" t="n">
        <v>117.39026041694</v>
      </c>
      <c r="P52" s="2603" t="n">
        <v>117.577127779025</v>
      </c>
      <c r="Q52" s="2603" t="n">
        <v>125.023726453726</v>
      </c>
      <c r="R52" s="2599" t="n">
        <v>109.754547837484</v>
      </c>
      <c r="S52" s="2560" t="n">
        <v>242.24</v>
      </c>
      <c r="T52" s="2561" t="n">
        <v>41.95</v>
      </c>
    </row>
    <row r="53" customFormat="false" ht="20.1" hidden="false" customHeight="true" outlineLevel="0" collapsed="false">
      <c r="A53" s="299" t="s">
        <v>1211</v>
      </c>
      <c r="B53" s="2596" t="n">
        <v>41.41</v>
      </c>
      <c r="C53" s="2609" t="n">
        <v>257.663331246485</v>
      </c>
      <c r="D53" s="2598" t="n">
        <v>8058</v>
      </c>
      <c r="E53" s="2586"/>
      <c r="F53" s="2556" t="n">
        <v>47.1575</v>
      </c>
      <c r="G53" s="2558" t="n">
        <v>10.002</v>
      </c>
      <c r="H53" s="2556" t="n">
        <v>47.7871428571429</v>
      </c>
      <c r="I53" s="2558" t="n">
        <v>9.485</v>
      </c>
      <c r="J53" s="2597" t="n">
        <v>51.4810469506602</v>
      </c>
      <c r="K53" s="2600" t="n">
        <v>7.92419651371773</v>
      </c>
      <c r="L53" s="2600" t="n">
        <v>22.448280461101</v>
      </c>
      <c r="M53" s="2600" t="n">
        <v>31.6586710576591</v>
      </c>
      <c r="N53" s="2601" t="n">
        <v>24.1972409771131</v>
      </c>
      <c r="O53" s="2602" t="n">
        <v>121.126500738219</v>
      </c>
      <c r="P53" s="2603" t="n">
        <v>121.381815629912</v>
      </c>
      <c r="Q53" s="2603" t="n">
        <v>128.750024570025</v>
      </c>
      <c r="R53" s="2599" t="n">
        <v>107.289357798165</v>
      </c>
      <c r="S53" s="2560" t="n">
        <v>249.06</v>
      </c>
      <c r="T53" s="2561" t="n">
        <v>37.6</v>
      </c>
    </row>
    <row r="54" customFormat="false" ht="20.1" hidden="false" customHeight="true" outlineLevel="0" collapsed="false">
      <c r="A54" s="299" t="s">
        <v>1212</v>
      </c>
      <c r="B54" s="2596" t="n">
        <v>45.78</v>
      </c>
      <c r="C54" s="2609" t="n">
        <v>265.318500721117</v>
      </c>
      <c r="D54" s="2598" t="n">
        <v>7465</v>
      </c>
      <c r="E54" s="2586" t="n">
        <v>91.24</v>
      </c>
      <c r="F54" s="2556" t="n">
        <v>47.5347619047619</v>
      </c>
      <c r="G54" s="2558" t="n">
        <v>12.192380952381</v>
      </c>
      <c r="H54" s="2556" t="n">
        <v>37.1941935483871</v>
      </c>
      <c r="I54" s="2558" t="n">
        <v>11.2</v>
      </c>
      <c r="J54" s="2597" t="n">
        <v>47.6199684293607</v>
      </c>
      <c r="K54" s="2600" t="n">
        <v>7.87076295664613</v>
      </c>
      <c r="L54" s="2600" t="n">
        <v>22.5940485160432</v>
      </c>
      <c r="M54" s="2600" t="n">
        <v>31.8693276141264</v>
      </c>
      <c r="N54" s="2601" t="n">
        <v>24.1457209466437</v>
      </c>
      <c r="O54" s="2602" t="n">
        <v>119.439166399577</v>
      </c>
      <c r="P54" s="2603" t="n">
        <v>119.786301369863</v>
      </c>
      <c r="Q54" s="2603" t="n">
        <v>127.465094185094</v>
      </c>
      <c r="R54" s="2599" t="n">
        <v>101.930249017038</v>
      </c>
      <c r="S54" s="2560" t="n">
        <v>247.18</v>
      </c>
      <c r="T54" s="2561" t="n">
        <v>34.53</v>
      </c>
    </row>
    <row r="55" customFormat="false" ht="20.1" hidden="false" customHeight="true" outlineLevel="0" collapsed="false">
      <c r="A55" s="299" t="s">
        <v>1213</v>
      </c>
      <c r="B55" s="2596" t="n">
        <v>50.2</v>
      </c>
      <c r="C55" s="2609" t="n">
        <v>280.974212255845</v>
      </c>
      <c r="D55" s="2598" t="n">
        <v>6191</v>
      </c>
      <c r="E55" s="2586"/>
      <c r="F55" s="2556" t="n">
        <v>51.858</v>
      </c>
      <c r="G55" s="2558" t="n">
        <v>13.955</v>
      </c>
      <c r="H55" s="2556" t="n">
        <v>33.0566666666667</v>
      </c>
      <c r="I55" s="2558" t="n">
        <v>12.9135</v>
      </c>
      <c r="J55" s="2597" t="n">
        <v>50.0867685957465</v>
      </c>
      <c r="K55" s="2600" t="n">
        <v>7.05322953345071</v>
      </c>
      <c r="L55" s="2600" t="n">
        <v>22.7580375778532</v>
      </c>
      <c r="M55" s="2600" t="n">
        <v>31.7188586452212</v>
      </c>
      <c r="N55" s="2601" t="n">
        <v>23.4416138635623</v>
      </c>
      <c r="O55" s="2602" t="n">
        <v>124.742217178166</v>
      </c>
      <c r="P55" s="2603" t="n">
        <v>125.063771614642</v>
      </c>
      <c r="Q55" s="2603" t="n">
        <v>132.604815724816</v>
      </c>
      <c r="R55" s="2599" t="n">
        <v>106.64626474443</v>
      </c>
      <c r="S55" s="2560" t="n">
        <v>266.08</v>
      </c>
      <c r="T55" s="2561" t="n">
        <v>38.34</v>
      </c>
    </row>
    <row r="56" customFormat="false" ht="20.1" hidden="false" customHeight="true" outlineLevel="0" collapsed="false">
      <c r="A56" s="299" t="s">
        <v>1214</v>
      </c>
      <c r="B56" s="2596" t="n">
        <v>56.98</v>
      </c>
      <c r="C56" s="2609" t="n">
        <v>310.340939611972</v>
      </c>
      <c r="D56" s="2598" t="n">
        <v>5706</v>
      </c>
      <c r="E56" s="2586"/>
      <c r="F56" s="2556" t="n">
        <v>53.3778947368421</v>
      </c>
      <c r="G56" s="2558" t="n">
        <v>15.5936842105263</v>
      </c>
      <c r="H56" s="2556" t="n">
        <v>30.9316129032258</v>
      </c>
      <c r="I56" s="2558" t="n">
        <v>14.5336842105263</v>
      </c>
      <c r="J56" s="2597" t="n">
        <v>50.2476468674673</v>
      </c>
      <c r="K56" s="2600" t="n">
        <v>7.01048268779343</v>
      </c>
      <c r="L56" s="2600" t="n">
        <v>22.7944795915887</v>
      </c>
      <c r="M56" s="2600" t="n">
        <v>31.7188586452212</v>
      </c>
      <c r="N56" s="2601" t="n">
        <v>23.2355337416849</v>
      </c>
      <c r="O56" s="2602" t="n">
        <v>128.116885855449</v>
      </c>
      <c r="P56" s="2603" t="n">
        <v>128.377532000898</v>
      </c>
      <c r="Q56" s="2603" t="n">
        <v>135.945634725635</v>
      </c>
      <c r="R56" s="2599" t="n">
        <v>106.324718217562</v>
      </c>
      <c r="S56" s="2560" t="n">
        <v>269.84</v>
      </c>
      <c r="T56" s="2561" t="n">
        <v>38.35</v>
      </c>
    </row>
    <row r="57" customFormat="false" ht="20.1" hidden="false" customHeight="true" outlineLevel="0" collapsed="false">
      <c r="A57" s="299" t="s">
        <v>1215</v>
      </c>
      <c r="B57" s="2596" t="n">
        <v>68.36</v>
      </c>
      <c r="C57" s="2609" t="n">
        <v>346.381184426911</v>
      </c>
      <c r="D57" s="2598" t="n">
        <v>5436</v>
      </c>
      <c r="E57" s="2586" t="n">
        <v>76.35</v>
      </c>
      <c r="F57" s="2556" t="n">
        <v>51.8185714285714</v>
      </c>
      <c r="G57" s="2558" t="n">
        <v>13.9814285714286</v>
      </c>
      <c r="H57" s="2556" t="n">
        <v>33.2143333333333</v>
      </c>
      <c r="I57" s="2558" t="n">
        <v>13.11</v>
      </c>
      <c r="J57" s="2597" t="n">
        <v>54.6986123850764</v>
      </c>
      <c r="K57" s="2600" t="n">
        <v>6.98376590925763</v>
      </c>
      <c r="L57" s="2600" t="n">
        <v>22.7944795915887</v>
      </c>
      <c r="M57" s="2600" t="n">
        <v>31.7790462327833</v>
      </c>
      <c r="N57" s="2601" t="n">
        <v>23.1840137112155</v>
      </c>
      <c r="O57" s="2602" t="n">
        <v>134.745699328685</v>
      </c>
      <c r="P57" s="2603" t="n">
        <v>135.005052773411</v>
      </c>
      <c r="Q57" s="2603" t="n">
        <v>142.49877968878</v>
      </c>
      <c r="R57" s="2599" t="n">
        <v>109.754547837484</v>
      </c>
      <c r="S57" s="2560" t="n">
        <v>323.6</v>
      </c>
      <c r="T57" s="2561" t="n">
        <v>43.48</v>
      </c>
    </row>
    <row r="58" customFormat="false" ht="20.1" hidden="false" customHeight="true" outlineLevel="0" collapsed="false">
      <c r="A58" s="299" t="s">
        <v>1216</v>
      </c>
      <c r="B58" s="2596" t="n">
        <v>64.59</v>
      </c>
      <c r="C58" s="2609" t="n">
        <v>348.323482834497</v>
      </c>
      <c r="D58" s="2598" t="n">
        <v>4859</v>
      </c>
      <c r="E58" s="2586"/>
      <c r="F58" s="2556" t="n">
        <v>49.3765217391304</v>
      </c>
      <c r="G58" s="2558" t="n">
        <v>14.3552173913043</v>
      </c>
      <c r="H58" s="2556" t="n">
        <v>35.5245161290323</v>
      </c>
      <c r="I58" s="2558" t="n">
        <v>13.7421739130435</v>
      </c>
      <c r="J58" s="2597" t="n">
        <v>51.5882991318074</v>
      </c>
      <c r="K58" s="2600" t="n">
        <v>6.70591141248533</v>
      </c>
      <c r="L58" s="2600" t="n">
        <v>22.8127005984565</v>
      </c>
      <c r="M58" s="2600" t="n">
        <v>31.598483470097</v>
      </c>
      <c r="N58" s="2601" t="n">
        <v>22.5829466890729</v>
      </c>
      <c r="O58" s="2602" t="n">
        <v>128.598981380776</v>
      </c>
      <c r="P58" s="2603" t="n">
        <v>128.868459465529</v>
      </c>
      <c r="Q58" s="2603" t="n">
        <v>136.973579033579</v>
      </c>
      <c r="R58" s="2599" t="n">
        <v>106.967811271298</v>
      </c>
      <c r="S58" s="2560" t="n">
        <v>319.96</v>
      </c>
      <c r="T58" s="2561" t="n">
        <v>39</v>
      </c>
    </row>
    <row r="59" customFormat="false" ht="20.1" hidden="false" customHeight="true" outlineLevel="0" collapsed="false">
      <c r="A59" s="299" t="s">
        <v>1217</v>
      </c>
      <c r="B59" s="2596" t="n">
        <v>71.35</v>
      </c>
      <c r="C59" s="2609" t="n">
        <v>375.587070364549</v>
      </c>
      <c r="D59" s="2598" t="n">
        <v>4679</v>
      </c>
      <c r="E59" s="2586"/>
      <c r="F59" s="2556" t="n">
        <v>50.2566666666667</v>
      </c>
      <c r="G59" s="2558" t="n">
        <v>15.1242857142857</v>
      </c>
      <c r="H59" s="2556" t="n">
        <v>36.0722580645161</v>
      </c>
      <c r="I59" s="2558" t="n">
        <v>14.6119047619048</v>
      </c>
      <c r="J59" s="2597" t="n">
        <v>56.3610211928582</v>
      </c>
      <c r="K59" s="2600" t="n">
        <v>6.63644778829226</v>
      </c>
      <c r="L59" s="2600" t="n">
        <v>22.8309216053243</v>
      </c>
      <c r="M59" s="2600" t="n">
        <v>31.6887648514401</v>
      </c>
      <c r="N59" s="2601" t="n">
        <v>22.4970799716239</v>
      </c>
      <c r="O59" s="2602" t="n">
        <v>134.504651566022</v>
      </c>
      <c r="P59" s="2603" t="n">
        <v>134.882320907254</v>
      </c>
      <c r="Q59" s="2603" t="n">
        <v>143.012751842752</v>
      </c>
      <c r="R59" s="2599" t="n">
        <v>112.005373525557</v>
      </c>
      <c r="S59" s="2560" t="n">
        <v>350.41</v>
      </c>
      <c r="T59" s="2561" t="n">
        <v>43.51</v>
      </c>
    </row>
    <row r="60" customFormat="false" ht="20.1" hidden="false" customHeight="true" outlineLevel="0" collapsed="false">
      <c r="A60" s="299" t="s">
        <v>1218</v>
      </c>
      <c r="B60" s="2596" t="n">
        <v>67.17</v>
      </c>
      <c r="C60" s="2609" t="n">
        <v>353.565508032444</v>
      </c>
      <c r="D60" s="2598" t="n">
        <v>4691</v>
      </c>
      <c r="E60" s="2586" t="n">
        <v>69.36</v>
      </c>
      <c r="F60" s="2556" t="n">
        <v>47.8127272727273</v>
      </c>
      <c r="G60" s="2558" t="n">
        <v>14.5231818181818</v>
      </c>
      <c r="H60" s="2556" t="n">
        <v>39.583</v>
      </c>
      <c r="I60" s="2558" t="n">
        <v>14.1127272727273</v>
      </c>
      <c r="J60" s="2597" t="n">
        <v>53.8942210264724</v>
      </c>
      <c r="K60" s="2600" t="n">
        <v>6.6043876540493</v>
      </c>
      <c r="L60" s="2600" t="n">
        <v>22.8309216053243</v>
      </c>
      <c r="M60" s="2600" t="n">
        <v>31.8091400265643</v>
      </c>
      <c r="N60" s="2601" t="n">
        <v>22.4970799716239</v>
      </c>
      <c r="O60" s="2602" t="n">
        <v>130.647887363412</v>
      </c>
      <c r="P60" s="2603" t="n">
        <v>130.954901190209</v>
      </c>
      <c r="Q60" s="2603" t="n">
        <v>139.157960687961</v>
      </c>
      <c r="R60" s="2599" t="n">
        <v>109.325819134993</v>
      </c>
      <c r="S60" s="2560" t="n">
        <v>335.83</v>
      </c>
      <c r="T60" s="2561" t="n">
        <v>41</v>
      </c>
    </row>
    <row r="61" customFormat="false" ht="20.1" hidden="false" customHeight="true" outlineLevel="0" collapsed="false">
      <c r="A61" s="299" t="s">
        <v>1219</v>
      </c>
      <c r="B61" s="2596" t="n">
        <v>72.67</v>
      </c>
      <c r="C61" s="2609" t="n">
        <v>363.656469258504</v>
      </c>
      <c r="D61" s="2598" t="n">
        <v>4832</v>
      </c>
      <c r="E61" s="2599"/>
      <c r="F61" s="2556" t="n">
        <v>48.2290909090909</v>
      </c>
      <c r="G61" s="2558" t="n">
        <v>14.4363636363636</v>
      </c>
      <c r="H61" s="2556" t="n">
        <v>44.5361290322581</v>
      </c>
      <c r="I61" s="2558" t="n">
        <v>14.0727272727273</v>
      </c>
      <c r="J61" s="2597" t="n">
        <v>56.8436560080206</v>
      </c>
      <c r="K61" s="2600" t="n">
        <v>6.37996671434859</v>
      </c>
      <c r="L61" s="2600" t="n">
        <v>22.8309216053243</v>
      </c>
      <c r="M61" s="2600" t="n">
        <v>31.9897027892506</v>
      </c>
      <c r="N61" s="2601" t="n">
        <v>21.9818796669302</v>
      </c>
      <c r="O61" s="2602" t="n">
        <v>130.286315719417</v>
      </c>
      <c r="P61" s="2603" t="n">
        <v>130.586705591736</v>
      </c>
      <c r="Q61" s="2603" t="n">
        <v>138.772481572482</v>
      </c>
      <c r="R61" s="2599" t="n">
        <v>112.11255570118</v>
      </c>
      <c r="S61" s="2560" t="n">
        <v>350.12</v>
      </c>
      <c r="T61" s="2561" t="n">
        <v>44.94</v>
      </c>
    </row>
    <row r="62" customFormat="false" ht="20.1" hidden="false" customHeight="true" outlineLevel="0" collapsed="false">
      <c r="A62" s="299" t="s">
        <v>1220</v>
      </c>
      <c r="B62" s="2596" t="n">
        <v>76.29</v>
      </c>
      <c r="C62" s="2609" t="n">
        <v>381.760904654019</v>
      </c>
      <c r="D62" s="2598" t="n">
        <v>4982</v>
      </c>
      <c r="E62" s="2599"/>
      <c r="F62" s="2556" t="n">
        <v>46.2652380952381</v>
      </c>
      <c r="G62" s="2558" t="n">
        <v>13.7861904761905</v>
      </c>
      <c r="H62" s="2556" t="n">
        <v>35.9436666666667</v>
      </c>
      <c r="I62" s="2558" t="n">
        <v>13.5261904761905</v>
      </c>
      <c r="J62" s="2597" t="n">
        <v>57.1117864608886</v>
      </c>
      <c r="K62" s="2600" t="n">
        <v>6.35859329151996</v>
      </c>
      <c r="L62" s="2600" t="n">
        <v>22.849142612192</v>
      </c>
      <c r="M62" s="2600" t="n">
        <v>31.9295152016885</v>
      </c>
      <c r="N62" s="2601" t="n">
        <v>21.8616662625017</v>
      </c>
      <c r="O62" s="2602" t="n">
        <v>133.781508278033</v>
      </c>
      <c r="P62" s="2603" t="n">
        <v>134.02319784415</v>
      </c>
      <c r="Q62" s="2603" t="n">
        <v>142.113300573301</v>
      </c>
      <c r="R62" s="2599" t="n">
        <v>113.505923984273</v>
      </c>
      <c r="S62" s="2560" t="n">
        <v>360.01</v>
      </c>
      <c r="T62" s="2561" t="n">
        <v>43.88</v>
      </c>
    </row>
    <row r="63" customFormat="false" ht="20.1" hidden="false" customHeight="true" outlineLevel="0" collapsed="false">
      <c r="A63" s="299" t="s">
        <v>1221</v>
      </c>
      <c r="B63" s="2605" t="n">
        <v>74.01</v>
      </c>
      <c r="C63" s="2609" t="n">
        <v>375.471317113145</v>
      </c>
      <c r="D63" s="2598" t="n">
        <v>5095</v>
      </c>
      <c r="E63" s="2586" t="n">
        <v>73.31</v>
      </c>
      <c r="F63" s="2556" t="n">
        <v>44.7965</v>
      </c>
      <c r="G63" s="2558" t="n">
        <v>13.7675</v>
      </c>
      <c r="H63" s="2556" t="n">
        <v>35.6948387096774</v>
      </c>
      <c r="I63" s="2558" t="n">
        <v>13.525</v>
      </c>
      <c r="J63" s="2597" t="n">
        <v>55.7711341965485</v>
      </c>
      <c r="K63" s="2600" t="n">
        <v>6.29447302303404</v>
      </c>
      <c r="L63" s="2600" t="n">
        <v>22.849142612192</v>
      </c>
      <c r="M63" s="2600" t="n">
        <v>32.26054693328</v>
      </c>
      <c r="N63" s="2601" t="n">
        <v>21.7242795145834</v>
      </c>
      <c r="O63" s="2602" t="n">
        <v>132.937841108712</v>
      </c>
      <c r="P63" s="2603" t="n">
        <v>132.673147316416</v>
      </c>
      <c r="Q63" s="2603" t="n">
        <v>140.82837018837</v>
      </c>
      <c r="R63" s="2599" t="n">
        <v>112.54128440367</v>
      </c>
      <c r="S63" s="2560" t="n">
        <v>353.46</v>
      </c>
      <c r="T63" s="2561" t="n">
        <v>43.1</v>
      </c>
    </row>
    <row r="64" customFormat="false" ht="20.1" hidden="false" customHeight="true" outlineLevel="0" collapsed="false">
      <c r="A64" s="2587" t="s">
        <v>1222</v>
      </c>
      <c r="B64" s="2610" t="n">
        <v>60.8625</v>
      </c>
      <c r="C64" s="2611" t="n">
        <v>324.215745074044</v>
      </c>
      <c r="D64" s="2612" t="n">
        <v>5793.74692716256</v>
      </c>
      <c r="E64" s="2613" t="n">
        <v>78.81</v>
      </c>
      <c r="F64" s="2591" t="n">
        <v>49.2935433643397</v>
      </c>
      <c r="G64" s="2590" t="n">
        <v>13.7709201912059</v>
      </c>
      <c r="H64" s="2592" t="n">
        <v>38.888223374296</v>
      </c>
      <c r="I64" s="2573" t="n">
        <v>13.0258483861994</v>
      </c>
      <c r="J64" s="2614" t="n">
        <v>53.4652123018836</v>
      </c>
      <c r="K64" s="2594" t="n">
        <v>6.98376590925763</v>
      </c>
      <c r="L64" s="2594" t="n">
        <v>22.7231139813566</v>
      </c>
      <c r="M64" s="2594" t="n">
        <v>31.8266947396032</v>
      </c>
      <c r="N64" s="2595" t="n">
        <v>22.9464491262734</v>
      </c>
      <c r="O64" s="2593" t="n">
        <v>128.026492944451</v>
      </c>
      <c r="P64" s="2594" t="n">
        <v>128.265027790254</v>
      </c>
      <c r="Q64" s="2594" t="n">
        <v>136.095543270543</v>
      </c>
      <c r="R64" s="2595" t="n">
        <v>109.013204456094</v>
      </c>
      <c r="S64" s="2579" t="n">
        <v>305.649166666667</v>
      </c>
      <c r="T64" s="2580" t="n">
        <v>40.8066666666667</v>
      </c>
    </row>
    <row r="65" customFormat="false" ht="20.1" hidden="false" customHeight="true" outlineLevel="0" collapsed="false">
      <c r="A65" s="2546" t="n">
        <v>2010</v>
      </c>
      <c r="B65" s="2547"/>
      <c r="C65" s="2547"/>
      <c r="D65" s="2547"/>
      <c r="E65" s="2547"/>
      <c r="F65" s="2548"/>
      <c r="G65" s="2548"/>
      <c r="H65" s="2548"/>
      <c r="I65" s="2548"/>
      <c r="J65" s="2547"/>
      <c r="K65" s="2547"/>
      <c r="L65" s="2547"/>
      <c r="M65" s="2547"/>
      <c r="N65" s="2547"/>
      <c r="O65" s="2547"/>
      <c r="P65" s="2547"/>
      <c r="Q65" s="2547"/>
      <c r="R65" s="2547"/>
      <c r="S65" s="2547"/>
      <c r="T65" s="2549"/>
    </row>
    <row r="66" customFormat="false" ht="20.1" hidden="false" customHeight="true" outlineLevel="0" collapsed="false">
      <c r="A66" s="299" t="s">
        <v>1210</v>
      </c>
      <c r="B66" s="2596" t="n">
        <v>76.01</v>
      </c>
      <c r="C66" s="2609" t="n">
        <v>399.460427827752</v>
      </c>
      <c r="D66" s="2598" t="n">
        <v>5197.98249096117</v>
      </c>
      <c r="E66" s="2613"/>
      <c r="F66" s="2556" t="n">
        <v>50.4685</v>
      </c>
      <c r="G66" s="2558" t="n">
        <v>13.847</v>
      </c>
      <c r="H66" s="2556" t="n">
        <v>42.2061290322581</v>
      </c>
      <c r="I66" s="2558" t="n">
        <v>12.9585</v>
      </c>
      <c r="J66" s="2597" t="n">
        <v>59.7930909895689</v>
      </c>
      <c r="K66" s="2600" t="n">
        <v>6.31584644586268</v>
      </c>
      <c r="L66" s="2600" t="n">
        <v>23.1224577152087</v>
      </c>
      <c r="M66" s="2600"/>
      <c r="N66" s="2601" t="n">
        <v>21.5353727361957</v>
      </c>
      <c r="O66" s="2602"/>
      <c r="P66" s="2603" t="n">
        <v>137.459690096564</v>
      </c>
      <c r="Q66" s="2603" t="n">
        <v>145.454119574119</v>
      </c>
      <c r="R66" s="2599" t="n">
        <v>117.578846657929</v>
      </c>
      <c r="S66" s="2560" t="n">
        <v>371.2</v>
      </c>
      <c r="T66" s="2561" t="n">
        <v>46.34</v>
      </c>
    </row>
    <row r="67" customFormat="false" ht="20.1" hidden="false" customHeight="true" outlineLevel="0" collapsed="false">
      <c r="A67" s="299" t="s">
        <v>1211</v>
      </c>
      <c r="B67" s="2596" t="n">
        <v>72.99</v>
      </c>
      <c r="C67" s="2609" t="n">
        <v>395.837202773696</v>
      </c>
      <c r="D67" s="2598" t="n">
        <v>5335.02094871455</v>
      </c>
      <c r="E67" s="2613"/>
      <c r="F67" s="2556" t="n">
        <v>47.9475</v>
      </c>
      <c r="G67" s="2558" t="n">
        <v>13.4965</v>
      </c>
      <c r="H67" s="2556" t="n">
        <v>41.7271428571429</v>
      </c>
      <c r="I67" s="2558" t="n">
        <v>12.883</v>
      </c>
      <c r="J67" s="2597" t="n">
        <v>58.559690906376</v>
      </c>
      <c r="K67" s="2600" t="n">
        <v>6.32118980156984</v>
      </c>
      <c r="L67" s="2600" t="n">
        <v>23.177120735812</v>
      </c>
      <c r="M67" s="2600"/>
      <c r="N67" s="2601" t="n">
        <v>21.3292926143183</v>
      </c>
      <c r="O67" s="2602"/>
      <c r="P67" s="2603" t="n">
        <v>135.495980238042</v>
      </c>
      <c r="Q67" s="2603" t="n">
        <v>143.269737919738</v>
      </c>
      <c r="R67" s="2599" t="n">
        <v>113.934652686763</v>
      </c>
      <c r="S67" s="2560" t="n">
        <v>362.51</v>
      </c>
      <c r="T67" s="2561" t="n">
        <v>46.11</v>
      </c>
    </row>
    <row r="68" s="1524" customFormat="true" ht="20.1" hidden="false" customHeight="true" outlineLevel="0" collapsed="false">
      <c r="A68" s="299" t="s">
        <v>1212</v>
      </c>
      <c r="B68" s="2596" t="n">
        <v>77.21</v>
      </c>
      <c r="C68" s="2609" t="n">
        <v>425.49292615467</v>
      </c>
      <c r="D68" s="2598" t="n">
        <v>5388.44726218538</v>
      </c>
      <c r="E68" s="2601" t="n">
        <v>75.06</v>
      </c>
      <c r="F68" s="2556" t="n">
        <v>46.1560869565217</v>
      </c>
      <c r="G68" s="2558" t="n">
        <v>13.4760869565217</v>
      </c>
      <c r="H68" s="2556" t="n">
        <v>39.1906451612903</v>
      </c>
      <c r="I68" s="2558" t="n">
        <v>12.8826086956522</v>
      </c>
      <c r="J68" s="2597" t="n">
        <v>62.9034042428379</v>
      </c>
      <c r="K68" s="2600" t="n">
        <v>6.32118980156984</v>
      </c>
      <c r="L68" s="2600" t="n">
        <v>23.2682257701509</v>
      </c>
      <c r="M68" s="2600"/>
      <c r="N68" s="2601" t="n">
        <v>21.3464659578081</v>
      </c>
      <c r="O68" s="2602"/>
      <c r="P68" s="2603" t="n">
        <v>143.105355939816</v>
      </c>
      <c r="Q68" s="2603" t="n">
        <v>150.97932022932</v>
      </c>
      <c r="R68" s="2599" t="n">
        <v>121.115858453473</v>
      </c>
      <c r="S68" s="2560" t="n">
        <v>386.52</v>
      </c>
      <c r="T68" s="2561" t="n">
        <v>50.25</v>
      </c>
    </row>
    <row r="69" s="1524" customFormat="true" ht="20.1" hidden="false" customHeight="true" outlineLevel="0" collapsed="false">
      <c r="A69" s="299" t="s">
        <v>1213</v>
      </c>
      <c r="B69" s="2596" t="n">
        <v>82.33</v>
      </c>
      <c r="C69" s="2609" t="n">
        <v>470.950184313612</v>
      </c>
      <c r="D69" s="2598" t="n">
        <v>5378.34968505322</v>
      </c>
      <c r="E69" s="2601"/>
      <c r="F69" s="2556" t="n">
        <v>49.5095</v>
      </c>
      <c r="G69" s="2558" t="n">
        <v>14.8405</v>
      </c>
      <c r="H69" s="2556" t="n">
        <v>40.042</v>
      </c>
      <c r="I69" s="2558" t="n">
        <v>14.244</v>
      </c>
      <c r="J69" s="2597" t="n">
        <v>66.549978401843</v>
      </c>
      <c r="K69" s="2600" t="n">
        <v>6.33721986869132</v>
      </c>
      <c r="L69" s="2600" t="n">
        <v>23.3228887907542</v>
      </c>
      <c r="M69" s="2600"/>
      <c r="N69" s="2601" t="n">
        <v>21.2777725838489</v>
      </c>
      <c r="O69" s="2602"/>
      <c r="P69" s="2603" t="n">
        <v>145.191797664496</v>
      </c>
      <c r="Q69" s="2603" t="n">
        <v>153.163701883702</v>
      </c>
      <c r="R69" s="2599" t="n">
        <v>124.438505897772</v>
      </c>
      <c r="S69" s="2560" t="n">
        <v>413.84</v>
      </c>
      <c r="T69" s="2561" t="n">
        <v>53.56</v>
      </c>
    </row>
    <row r="70" s="1524" customFormat="true" ht="20.1" hidden="false" customHeight="true" outlineLevel="0" collapsed="false">
      <c r="A70" s="299" t="s">
        <v>1214</v>
      </c>
      <c r="B70" s="2596" t="n">
        <v>74.48</v>
      </c>
      <c r="C70" s="2609" t="n">
        <v>438.433829155555</v>
      </c>
      <c r="D70" s="2598" t="n">
        <v>5488.83796837173</v>
      </c>
      <c r="E70" s="2615"/>
      <c r="F70" s="2556" t="n">
        <v>52.3963157894737</v>
      </c>
      <c r="G70" s="2558" t="n">
        <v>15.7768421052632</v>
      </c>
      <c r="H70" s="2556" t="n">
        <v>41.1741935483871</v>
      </c>
      <c r="I70" s="2558" t="n">
        <v>15.2831578947368</v>
      </c>
      <c r="J70" s="2597" t="n">
        <v>67.6225002133151</v>
      </c>
      <c r="K70" s="2600" t="n">
        <v>6.33721986869132</v>
      </c>
      <c r="L70" s="2600" t="n">
        <v>23.4322148319609</v>
      </c>
      <c r="M70" s="2600"/>
      <c r="N70" s="2601" t="n">
        <v>21.106039148951</v>
      </c>
      <c r="O70" s="2602"/>
      <c r="P70" s="2603" t="n">
        <v>144.946333932181</v>
      </c>
      <c r="Q70" s="2603" t="n">
        <v>152.778222768223</v>
      </c>
      <c r="R70" s="2599" t="n">
        <v>125.081598951507</v>
      </c>
      <c r="S70" s="2560" t="n">
        <v>409.13</v>
      </c>
      <c r="T70" s="2561" t="n">
        <v>54.31</v>
      </c>
    </row>
    <row r="71" s="1524" customFormat="true" ht="20.1" hidden="false" customHeight="true" outlineLevel="0" collapsed="false">
      <c r="A71" s="299" t="s">
        <v>1215</v>
      </c>
      <c r="B71" s="2596" t="n">
        <v>72.95</v>
      </c>
      <c r="C71" s="2609" t="n">
        <v>452.833815685135</v>
      </c>
      <c r="D71" s="2598" t="n">
        <v>5625.81864650445</v>
      </c>
      <c r="E71" s="2601" t="n">
        <v>86.34</v>
      </c>
      <c r="F71" s="2556" t="n">
        <v>53.6136363636364</v>
      </c>
      <c r="G71" s="2558" t="n">
        <v>15.8286363636364</v>
      </c>
      <c r="H71" s="2556" t="n">
        <v>43.3453333333334</v>
      </c>
      <c r="I71" s="2558" t="n">
        <v>15.3309090909091</v>
      </c>
      <c r="J71" s="2597" t="n">
        <v>67.5688741227415</v>
      </c>
      <c r="K71" s="2600" t="n">
        <v>6.33721986869132</v>
      </c>
      <c r="L71" s="2600" t="n">
        <v>23.4322148319609</v>
      </c>
      <c r="M71" s="2600"/>
      <c r="N71" s="2601" t="n">
        <v>21.106039148951</v>
      </c>
      <c r="O71" s="2602"/>
      <c r="P71" s="2603" t="n">
        <v>144.209942735235</v>
      </c>
      <c r="Q71" s="2603" t="n">
        <v>152.007264537265</v>
      </c>
      <c r="R71" s="2599" t="n">
        <v>124.974416775885</v>
      </c>
      <c r="S71" s="2560" t="n">
        <v>400.86</v>
      </c>
      <c r="T71" s="2561" t="n">
        <v>54.3</v>
      </c>
    </row>
    <row r="72" s="1524" customFormat="true" ht="20.1" hidden="false" customHeight="true" outlineLevel="0" collapsed="false">
      <c r="A72" s="299" t="s">
        <v>1216</v>
      </c>
      <c r="B72" s="2596" t="n">
        <v>72.51</v>
      </c>
      <c r="C72" s="2609" t="n">
        <v>448.063668351987</v>
      </c>
      <c r="D72" s="2598" t="n">
        <v>5816.56483732956</v>
      </c>
      <c r="E72" s="2601"/>
      <c r="F72" s="2556" t="n">
        <v>50.9413636363636</v>
      </c>
      <c r="G72" s="2558" t="n">
        <v>14.6386363636364</v>
      </c>
      <c r="H72" s="2556" t="n">
        <v>45.8309677419355</v>
      </c>
      <c r="I72" s="2558" t="n">
        <v>14.2322727272727</v>
      </c>
      <c r="J72" s="2597" t="n">
        <v>65.2629522280765</v>
      </c>
      <c r="K72" s="2600" t="n">
        <v>6.33721986869132</v>
      </c>
      <c r="L72" s="2600" t="n">
        <v>23.4686568456965</v>
      </c>
      <c r="M72" s="2600"/>
      <c r="N72" s="2601" t="n">
        <v>21.2605992403591</v>
      </c>
      <c r="O72" s="2602"/>
      <c r="P72" s="2603" t="n">
        <v>142.000769144397</v>
      </c>
      <c r="Q72" s="2603" t="n">
        <v>149.437403767404</v>
      </c>
      <c r="R72" s="2599" t="n">
        <v>122.616408912189</v>
      </c>
      <c r="S72" s="2560" t="n">
        <v>403.54</v>
      </c>
      <c r="T72" s="2561" t="n">
        <v>52.39</v>
      </c>
    </row>
    <row r="73" s="1524" customFormat="true" ht="20.1" hidden="false" customHeight="true" outlineLevel="0" collapsed="false">
      <c r="A73" s="299" t="s">
        <v>1217</v>
      </c>
      <c r="B73" s="2596" t="n">
        <v>74.15</v>
      </c>
      <c r="C73" s="2609" t="n">
        <v>449.417340578469</v>
      </c>
      <c r="D73" s="2598" t="n">
        <v>5775.98651900046</v>
      </c>
      <c r="E73" s="2615"/>
      <c r="F73" s="2556" t="n">
        <v>50.7627272727273</v>
      </c>
      <c r="G73" s="2558" t="n">
        <v>15.0413636363636</v>
      </c>
      <c r="H73" s="2556" t="n">
        <v>39.7977419354839</v>
      </c>
      <c r="I73" s="2558" t="n">
        <v>14.6040909090909</v>
      </c>
      <c r="J73" s="2597" t="n">
        <v>65.1557000469293</v>
      </c>
      <c r="K73" s="2600" t="n">
        <v>6.3532499358128</v>
      </c>
      <c r="L73" s="2600" t="n">
        <v>23.5415408731676</v>
      </c>
      <c r="M73" s="2600"/>
      <c r="N73" s="2601" t="n">
        <v>21.2605992403591</v>
      </c>
      <c r="O73" s="2602"/>
      <c r="P73" s="2603" t="n">
        <v>140.650718616663</v>
      </c>
      <c r="Q73" s="2603" t="n">
        <v>147.895487305487</v>
      </c>
      <c r="R73" s="2599" t="n">
        <v>121.544587155963</v>
      </c>
      <c r="S73" s="2560" t="n">
        <v>400.99</v>
      </c>
      <c r="T73" s="2561" t="n">
        <v>51.33</v>
      </c>
    </row>
    <row r="74" s="1524" customFormat="true" ht="20.1" hidden="false" customHeight="true" outlineLevel="0" collapsed="false">
      <c r="A74" s="299" t="s">
        <v>1218</v>
      </c>
      <c r="B74" s="2596" t="n">
        <v>74.63</v>
      </c>
      <c r="C74" s="2609" t="n">
        <v>441.529726950988</v>
      </c>
      <c r="D74" s="2598" t="n">
        <v>5851.99828258614</v>
      </c>
      <c r="E74" s="2601" t="n">
        <v>87.97</v>
      </c>
      <c r="F74" s="2556" t="n">
        <v>50.0845454545455</v>
      </c>
      <c r="G74" s="2558" t="n">
        <v>15.7031818181818</v>
      </c>
      <c r="H74" s="2556" t="n">
        <v>45.8603333333333</v>
      </c>
      <c r="I74" s="2558" t="n">
        <v>15.3104545454545</v>
      </c>
      <c r="J74" s="2597" t="n">
        <v>66.6036044924166</v>
      </c>
      <c r="K74" s="2600" t="n">
        <v>6.36393664722712</v>
      </c>
      <c r="L74" s="2600" t="n">
        <v>23.5415408731676</v>
      </c>
      <c r="M74" s="2600"/>
      <c r="N74" s="2601" t="n">
        <v>21.2605992403591</v>
      </c>
      <c r="O74" s="2602"/>
      <c r="P74" s="2603" t="n">
        <v>140.896182348978</v>
      </c>
      <c r="Q74" s="2603" t="n">
        <v>147.895487305487</v>
      </c>
      <c r="R74" s="2599" t="n">
        <v>123.152319790301</v>
      </c>
      <c r="S74" s="2560" t="n">
        <v>397.06</v>
      </c>
      <c r="T74" s="2561" t="n">
        <v>53.75</v>
      </c>
    </row>
    <row r="75" s="1524" customFormat="true" ht="20.1" hidden="false" customHeight="true" outlineLevel="0" collapsed="false">
      <c r="A75" s="299" t="s">
        <v>1219</v>
      </c>
      <c r="B75" s="2596" t="n">
        <v>79.86</v>
      </c>
      <c r="C75" s="2609" t="n">
        <v>450.779129887394</v>
      </c>
      <c r="D75" s="2598" t="n">
        <v>6177.62556931272</v>
      </c>
      <c r="E75" s="2601"/>
      <c r="F75" s="2556" t="n">
        <v>48.4638095238095</v>
      </c>
      <c r="G75" s="2558" t="n">
        <v>15.6047619047619</v>
      </c>
      <c r="H75" s="2556" t="n">
        <v>50.3016129032258</v>
      </c>
      <c r="I75" s="2558" t="n">
        <v>15.2480952380952</v>
      </c>
      <c r="J75" s="2597" t="n">
        <v>66.6572305829902</v>
      </c>
      <c r="K75" s="2600" t="n">
        <v>6.42805691571303</v>
      </c>
      <c r="L75" s="2600" t="n">
        <v>23.5597618800353</v>
      </c>
      <c r="M75" s="2600"/>
      <c r="N75" s="2601" t="n">
        <v>21.6040661101549</v>
      </c>
      <c r="O75" s="2602"/>
      <c r="P75" s="2603" t="n">
        <v>140.773450482821</v>
      </c>
      <c r="Q75" s="2603" t="n">
        <v>147.766994266994</v>
      </c>
      <c r="R75" s="2599" t="n">
        <v>124.438505897772</v>
      </c>
      <c r="S75" s="2560" t="n">
        <v>384.9</v>
      </c>
      <c r="T75" s="2561" t="n">
        <v>52.76</v>
      </c>
    </row>
    <row r="76" s="1524" customFormat="true" ht="20.1" hidden="false" customHeight="true" outlineLevel="0" collapsed="false">
      <c r="A76" s="299" t="s">
        <v>1220</v>
      </c>
      <c r="B76" s="2596" t="n">
        <v>82.83</v>
      </c>
      <c r="C76" s="2609" t="n">
        <v>462.739623555306</v>
      </c>
      <c r="D76" s="2598" t="n">
        <v>6395.85464936763</v>
      </c>
      <c r="E76" s="2615"/>
      <c r="F76" s="2556" t="n">
        <v>48.175</v>
      </c>
      <c r="G76" s="2558" t="n">
        <v>15.0822727272727</v>
      </c>
      <c r="H76" s="2556" t="n">
        <v>48.5293333333333</v>
      </c>
      <c r="I76" s="2558" t="n">
        <v>14.7672727272727</v>
      </c>
      <c r="J76" s="2597" t="n">
        <v>67.9442567567567</v>
      </c>
      <c r="K76" s="2600" t="n">
        <v>6.43874362712735</v>
      </c>
      <c r="L76" s="2600" t="n">
        <v>23.5779828869031</v>
      </c>
      <c r="M76" s="2600"/>
      <c r="N76" s="2601" t="n">
        <v>21.758626201563</v>
      </c>
      <c r="O76" s="2602"/>
      <c r="P76" s="2603" t="n">
        <v>141.755305412082</v>
      </c>
      <c r="Q76" s="2603" t="n">
        <v>148.923431613432</v>
      </c>
      <c r="R76" s="2599" t="n">
        <v>125.831874180865</v>
      </c>
      <c r="S76" s="2560" t="n">
        <v>399.89</v>
      </c>
      <c r="T76" s="2561" t="n">
        <v>55.21</v>
      </c>
    </row>
    <row r="77" s="1524" customFormat="true" ht="20.1" hidden="false" customHeight="true" outlineLevel="0" collapsed="false">
      <c r="A77" s="299" t="s">
        <v>1221</v>
      </c>
      <c r="B77" s="2596" t="n">
        <v>88.56</v>
      </c>
      <c r="C77" s="2609" t="n">
        <v>506.541734556131</v>
      </c>
      <c r="D77" s="2598" t="n">
        <v>6393.86616506096</v>
      </c>
      <c r="E77" s="2601" t="n">
        <v>92.89</v>
      </c>
      <c r="F77" s="2556" t="n">
        <v>50.7504761904762</v>
      </c>
      <c r="G77" s="2558" t="n">
        <v>14.5847619047619</v>
      </c>
      <c r="H77" s="2556" t="n">
        <v>55.5461290322581</v>
      </c>
      <c r="I77" s="2558" t="n">
        <v>14.2509523809524</v>
      </c>
      <c r="J77" s="2597" t="n">
        <v>71.6444570063354</v>
      </c>
      <c r="K77" s="2600" t="n">
        <v>6.44943033854167</v>
      </c>
      <c r="L77" s="2600" t="n">
        <v>23.5779828869031</v>
      </c>
      <c r="M77" s="2600"/>
      <c r="N77" s="2601" t="n">
        <v>21.758626201563</v>
      </c>
      <c r="O77" s="2602"/>
      <c r="P77" s="2603" t="n">
        <v>147.646434987649</v>
      </c>
      <c r="Q77" s="2603" t="n">
        <v>154.577125307125</v>
      </c>
      <c r="R77" s="2599" t="n">
        <v>131.298165137615</v>
      </c>
      <c r="S77" s="2560" t="n">
        <v>415.58</v>
      </c>
      <c r="T77" s="2561" t="n">
        <v>57.35</v>
      </c>
    </row>
    <row r="78" s="1524" customFormat="true" ht="20.1" hidden="false" customHeight="true" outlineLevel="0" collapsed="false">
      <c r="A78" s="2587" t="s">
        <v>1222</v>
      </c>
      <c r="B78" s="2616" t="n">
        <v>77.3758333333333</v>
      </c>
      <c r="C78" s="2617" t="n">
        <v>446.002226883396</v>
      </c>
      <c r="D78" s="2618" t="n">
        <v>5726.20839484255</v>
      </c>
      <c r="E78" s="2615" t="n">
        <v>85.33</v>
      </c>
      <c r="F78" s="2619" t="n">
        <v>49.9391217656295</v>
      </c>
      <c r="G78" s="2613" t="n">
        <v>14.8267119817</v>
      </c>
      <c r="H78" s="2619" t="n">
        <v>44.4626301843318</v>
      </c>
      <c r="I78" s="2595" t="n">
        <v>14.3329428507864</v>
      </c>
      <c r="J78" s="2620" t="n">
        <v>65.5221449991823</v>
      </c>
      <c r="K78" s="2621" t="n">
        <v>6.3617102490158</v>
      </c>
      <c r="L78" s="2622" t="n">
        <v>23.4185490768101</v>
      </c>
      <c r="M78" s="2621"/>
      <c r="N78" s="2623" t="n">
        <v>21.3836748687026</v>
      </c>
      <c r="O78" s="2620"/>
      <c r="P78" s="2621" t="n">
        <v>142.01099679991</v>
      </c>
      <c r="Q78" s="2621" t="n">
        <v>149.512358039858</v>
      </c>
      <c r="R78" s="2623" t="n">
        <v>123.000478374836</v>
      </c>
      <c r="S78" s="2624" t="n">
        <v>395.501666666667</v>
      </c>
      <c r="T78" s="2578" t="n">
        <v>52.305</v>
      </c>
    </row>
    <row r="79" s="1524" customFormat="true" ht="20.1" hidden="false" customHeight="true" outlineLevel="0" collapsed="false">
      <c r="A79" s="294"/>
      <c r="B79" s="2616"/>
      <c r="C79" s="2625"/>
      <c r="D79" s="2618"/>
      <c r="E79" s="2615"/>
      <c r="F79" s="2626"/>
      <c r="G79" s="2615"/>
      <c r="H79" s="2626"/>
      <c r="I79" s="2627"/>
      <c r="J79" s="2628"/>
      <c r="K79" s="2629"/>
      <c r="L79" s="2629"/>
      <c r="M79" s="2629"/>
      <c r="N79" s="2630"/>
      <c r="O79" s="2631"/>
      <c r="P79" s="2632"/>
      <c r="Q79" s="2632"/>
      <c r="R79" s="2630"/>
      <c r="S79" s="489"/>
      <c r="T79" s="2633"/>
    </row>
    <row r="80" customFormat="false" ht="20.1" hidden="false" customHeight="true" outlineLevel="0" collapsed="false">
      <c r="A80" s="2634" t="n">
        <v>2011</v>
      </c>
      <c r="B80" s="2635"/>
      <c r="C80" s="2635"/>
      <c r="D80" s="2635"/>
      <c r="E80" s="2635"/>
      <c r="F80" s="2548"/>
      <c r="G80" s="2548"/>
      <c r="H80" s="2548"/>
      <c r="I80" s="2548"/>
      <c r="J80" s="2635"/>
      <c r="K80" s="2635"/>
      <c r="L80" s="2635"/>
      <c r="M80" s="2635"/>
      <c r="N80" s="2635"/>
      <c r="O80" s="2635"/>
      <c r="P80" s="2635"/>
      <c r="Q80" s="2635"/>
      <c r="R80" s="2635"/>
      <c r="S80" s="2635"/>
      <c r="T80" s="2636"/>
    </row>
    <row r="81" customFormat="false" ht="20.1" hidden="false" customHeight="true" outlineLevel="0" collapsed="false">
      <c r="A81" s="299" t="s">
        <v>1210</v>
      </c>
      <c r="B81" s="2596" t="n">
        <v>92.83</v>
      </c>
      <c r="C81" s="2609" t="n">
        <v>541.056595995057</v>
      </c>
      <c r="D81" s="2598" t="n">
        <v>6586.08305553146</v>
      </c>
      <c r="E81" s="2613"/>
      <c r="F81" s="2637" t="n">
        <v>52.3095238095238</v>
      </c>
      <c r="G81" s="2585" t="n">
        <v>14.9828571428571</v>
      </c>
      <c r="H81" s="2637" t="n">
        <v>50.13</v>
      </c>
      <c r="I81" s="2558" t="n">
        <v>14.2238095238095</v>
      </c>
      <c r="J81" s="2597" t="n">
        <v>75.0229007124725</v>
      </c>
      <c r="K81" s="2600" t="n">
        <v>6.5242373184419</v>
      </c>
      <c r="L81" s="2600" t="n">
        <v>24.7441273264408</v>
      </c>
      <c r="M81" s="2600"/>
      <c r="N81" s="2601" t="n">
        <v>21.99905301042</v>
      </c>
      <c r="O81" s="2602"/>
      <c r="P81" s="2603" t="n">
        <v>149.732876712329</v>
      </c>
      <c r="Q81" s="2603" t="n">
        <v>156.247534807535</v>
      </c>
      <c r="R81" s="2599" t="n">
        <v>133.870537352556</v>
      </c>
      <c r="S81" s="2560" t="n">
        <v>434.11</v>
      </c>
      <c r="T81" s="2561" t="n">
        <v>60.59</v>
      </c>
    </row>
    <row r="82" customFormat="false" ht="20.1" hidden="false" customHeight="true" outlineLevel="0" collapsed="false">
      <c r="A82" s="299" t="s">
        <v>1211</v>
      </c>
      <c r="B82" s="2596" t="n">
        <v>100.29</v>
      </c>
      <c r="C82" s="2609" t="n">
        <v>562.63543810943</v>
      </c>
      <c r="D82" s="2598" t="n">
        <v>6660.94961567462</v>
      </c>
      <c r="E82" s="2613"/>
      <c r="F82" s="2637" t="n">
        <v>52.373</v>
      </c>
      <c r="G82" s="2585" t="n">
        <v>15.528</v>
      </c>
      <c r="H82" s="2637" t="n">
        <v>50.8607142857143</v>
      </c>
      <c r="I82" s="2558" t="n">
        <v>14.6165</v>
      </c>
      <c r="J82" s="2597" t="n">
        <v>77.2751965165639</v>
      </c>
      <c r="K82" s="2600" t="n">
        <v>6.54026738556338</v>
      </c>
      <c r="L82" s="2600" t="n">
        <v>24.8716743745153</v>
      </c>
      <c r="M82" s="2600"/>
      <c r="N82" s="2601" t="n">
        <v>22.1536131018282</v>
      </c>
      <c r="O82" s="2602"/>
      <c r="P82" s="2603" t="n">
        <v>148.260094318437</v>
      </c>
      <c r="Q82" s="2603" t="n">
        <v>153.93466011466</v>
      </c>
      <c r="R82" s="2599" t="n">
        <v>137.514731323722</v>
      </c>
      <c r="S82" s="2560" t="n">
        <v>465.41</v>
      </c>
      <c r="T82" s="2561" t="n">
        <v>62.22</v>
      </c>
    </row>
    <row r="83" s="1524" customFormat="true" ht="20.1" hidden="false" customHeight="true" outlineLevel="0" collapsed="false">
      <c r="A83" s="299" t="s">
        <v>1212</v>
      </c>
      <c r="B83" s="2596" t="n">
        <v>109.84</v>
      </c>
      <c r="C83" s="2609" t="n">
        <v>607.858313063479</v>
      </c>
      <c r="D83" s="2598" t="n">
        <v>6736.18241297769</v>
      </c>
      <c r="E83" s="2584" t="n">
        <v>105.3</v>
      </c>
      <c r="F83" s="2637" t="n">
        <v>56.1421739130435</v>
      </c>
      <c r="G83" s="2585" t="n">
        <v>17.19</v>
      </c>
      <c r="H83" s="2637" t="n">
        <v>54.4693548387097</v>
      </c>
      <c r="I83" s="2558" t="n">
        <v>15.7586956521739</v>
      </c>
      <c r="J83" s="2597" t="n">
        <v>83.5494491136756</v>
      </c>
      <c r="K83" s="2600" t="n">
        <v>6.54026738556338</v>
      </c>
      <c r="L83" s="2600" t="n">
        <v>24.9810004157219</v>
      </c>
      <c r="M83" s="2600"/>
      <c r="N83" s="2601" t="n">
        <v>22.1707864453179</v>
      </c>
      <c r="O83" s="2602"/>
      <c r="P83" s="2603" t="n">
        <v>156.114933752527</v>
      </c>
      <c r="Q83" s="2603" t="n">
        <v>160.616298116298</v>
      </c>
      <c r="R83" s="2599" t="n">
        <v>144.374390563565</v>
      </c>
      <c r="S83" s="2560" t="n">
        <v>529.18</v>
      </c>
      <c r="T83" s="2561" t="n">
        <v>67.89</v>
      </c>
    </row>
    <row r="84" s="1524" customFormat="true" ht="20.1" hidden="false" customHeight="true" outlineLevel="0" collapsed="false">
      <c r="A84" s="299" t="s">
        <v>1213</v>
      </c>
      <c r="B84" s="2596" t="n">
        <v>118.09</v>
      </c>
      <c r="C84" s="2609" t="n">
        <v>626.60834311028</v>
      </c>
      <c r="D84" s="2598" t="n">
        <v>6938.92477003448</v>
      </c>
      <c r="E84" s="2615"/>
      <c r="F84" s="2637" t="n">
        <v>59.0868421052632</v>
      </c>
      <c r="G84" s="2585" t="n">
        <v>17.8121052631579</v>
      </c>
      <c r="H84" s="2637" t="n">
        <v>51.58</v>
      </c>
      <c r="I84" s="2558" t="n">
        <v>16.3063157894737</v>
      </c>
      <c r="J84" s="2597" t="n">
        <v>84.3002143817061</v>
      </c>
      <c r="K84" s="2600" t="n">
        <v>6.55629745268486</v>
      </c>
      <c r="L84" s="2600" t="n">
        <v>25.053884443193</v>
      </c>
      <c r="M84" s="2600"/>
      <c r="N84" s="2601" t="n">
        <v>22.3596932237056</v>
      </c>
      <c r="O84" s="2602"/>
      <c r="P84" s="2603" t="n">
        <v>160.656012800359</v>
      </c>
      <c r="Q84" s="2603" t="n">
        <v>164.728075348075</v>
      </c>
      <c r="R84" s="2599" t="n">
        <v>146.625216251638</v>
      </c>
      <c r="S84" s="2560" t="n">
        <v>541.49</v>
      </c>
      <c r="T84" s="2561" t="n">
        <v>67.93</v>
      </c>
    </row>
    <row r="85" s="1524" customFormat="true" ht="20.1" hidden="false" customHeight="true" outlineLevel="0" collapsed="false">
      <c r="A85" s="299" t="s">
        <v>1214</v>
      </c>
      <c r="B85" s="2596" t="n">
        <v>109.94</v>
      </c>
      <c r="C85" s="2609" t="n">
        <v>593.745996094926</v>
      </c>
      <c r="D85" s="2598" t="n">
        <v>7027.20987164219</v>
      </c>
      <c r="E85" s="2615"/>
      <c r="F85" s="2637" t="n">
        <v>58.9718181818182</v>
      </c>
      <c r="G85" s="2585" t="n">
        <v>17.5786363636364</v>
      </c>
      <c r="H85" s="2637" t="n">
        <v>56.831935483871</v>
      </c>
      <c r="I85" s="2558" t="n">
        <v>16.3963636363636</v>
      </c>
      <c r="J85" s="2597" t="n">
        <v>79.3666140489345</v>
      </c>
      <c r="K85" s="2600" t="n">
        <v>6.57232751980634</v>
      </c>
      <c r="L85" s="2600" t="n">
        <v>25.1449894775319</v>
      </c>
      <c r="M85" s="2600"/>
      <c r="N85" s="2601" t="n">
        <v>22.411213254175</v>
      </c>
      <c r="O85" s="2602"/>
      <c r="P85" s="2603" t="n">
        <v>161.14694026499</v>
      </c>
      <c r="Q85" s="2603" t="n">
        <v>164.985061425061</v>
      </c>
      <c r="R85" s="2599" t="n">
        <v>141.587653997379</v>
      </c>
      <c r="S85" s="2560" t="n">
        <v>503.75</v>
      </c>
      <c r="T85" s="2561" t="n">
        <v>63.53</v>
      </c>
    </row>
    <row r="86" s="1524" customFormat="true" ht="20.1" hidden="false" customHeight="true" outlineLevel="0" collapsed="false">
      <c r="A86" s="299" t="s">
        <v>1215</v>
      </c>
      <c r="B86" s="2596" t="n">
        <v>109.04</v>
      </c>
      <c r="C86" s="2609" t="n">
        <v>589.165641061792</v>
      </c>
      <c r="D86" s="2598" t="n">
        <v>6968.01896896975</v>
      </c>
      <c r="E86" s="2601" t="n">
        <v>105.22</v>
      </c>
      <c r="F86" s="2637" t="n">
        <v>58.5575</v>
      </c>
      <c r="G86" s="2585" t="n">
        <v>15.894</v>
      </c>
      <c r="H86" s="2637" t="n">
        <v>52.296</v>
      </c>
      <c r="I86" s="2558" t="n">
        <v>15.019</v>
      </c>
      <c r="J86" s="2597" t="n">
        <v>80.385509769833</v>
      </c>
      <c r="K86" s="2600" t="n">
        <v>6.57232751980634</v>
      </c>
      <c r="L86" s="2600" t="n">
        <v>25.1449894775319</v>
      </c>
      <c r="M86" s="2600"/>
      <c r="N86" s="2601" t="n">
        <v>22.5142533151137</v>
      </c>
      <c r="O86" s="2602"/>
      <c r="P86" s="2603" t="n">
        <v>156.851324949472</v>
      </c>
      <c r="Q86" s="2603" t="n">
        <v>160.230819000819</v>
      </c>
      <c r="R86" s="2599" t="n">
        <v>142.981022280472</v>
      </c>
      <c r="S86" s="2560" t="n">
        <v>522.45</v>
      </c>
      <c r="T86" s="2561" t="n">
        <v>66.19</v>
      </c>
    </row>
    <row r="87" s="1524" customFormat="true" ht="20.1" hidden="false" customHeight="true" outlineLevel="0" collapsed="false">
      <c r="A87" s="299" t="s">
        <v>1216</v>
      </c>
      <c r="B87" s="2596" t="n">
        <v>111.62</v>
      </c>
      <c r="C87" s="2609" t="n">
        <v>601.062240879816</v>
      </c>
      <c r="D87" s="2598" t="n">
        <v>7120.3576696605</v>
      </c>
      <c r="E87" s="2615"/>
      <c r="F87" s="2637" t="n">
        <v>57.4771428571429</v>
      </c>
      <c r="G87" s="2585" t="n">
        <v>13.3342857142857</v>
      </c>
      <c r="H87" s="2637" t="n">
        <v>46.3983870967742</v>
      </c>
      <c r="I87" s="2558" t="n">
        <v>12.5290476190476</v>
      </c>
      <c r="J87" s="2597" t="n">
        <v>81.9406663964675</v>
      </c>
      <c r="K87" s="2600" t="n">
        <v>6.61507436546362</v>
      </c>
      <c r="L87" s="2600" t="n">
        <v>25.1449894775319</v>
      </c>
      <c r="M87" s="2600"/>
      <c r="N87" s="2601" t="n">
        <v>22.9435869023585</v>
      </c>
      <c r="O87" s="2602"/>
      <c r="P87" s="2603" t="n">
        <v>158.078643611049</v>
      </c>
      <c r="Q87" s="2603" t="n">
        <v>161.644242424242</v>
      </c>
      <c r="R87" s="2599" t="n">
        <v>142.981022280472</v>
      </c>
      <c r="S87" s="2560" t="n">
        <v>537.21</v>
      </c>
      <c r="T87" s="2561" t="n">
        <v>67.41</v>
      </c>
    </row>
    <row r="88" s="1524" customFormat="true" ht="20.1" hidden="false" customHeight="true" outlineLevel="0" collapsed="false">
      <c r="A88" s="299" t="s">
        <v>1217</v>
      </c>
      <c r="B88" s="2596" t="n">
        <v>106.32</v>
      </c>
      <c r="C88" s="2609" t="n">
        <v>581.795642224962</v>
      </c>
      <c r="D88" s="2598" t="n">
        <v>7171.08129855585</v>
      </c>
      <c r="E88" s="2615"/>
      <c r="F88" s="2637" t="n">
        <v>57.27</v>
      </c>
      <c r="G88" s="2585" t="n">
        <v>12.8652173913043</v>
      </c>
      <c r="H88" s="2637" t="n">
        <v>48.5729032258065</v>
      </c>
      <c r="I88" s="2558" t="n">
        <v>12.1295652173913</v>
      </c>
      <c r="J88" s="2597" t="n">
        <v>79.5811184112289</v>
      </c>
      <c r="K88" s="2600" t="n">
        <v>6.64713449970658</v>
      </c>
      <c r="L88" s="2600" t="n">
        <v>25.1632104843997</v>
      </c>
      <c r="M88" s="2600"/>
      <c r="N88" s="2601" t="n">
        <v>23.0294536198074</v>
      </c>
      <c r="O88" s="2602"/>
      <c r="P88" s="2603" t="n">
        <v>155.133078823265</v>
      </c>
      <c r="Q88" s="2603" t="n">
        <v>159.202874692875</v>
      </c>
      <c r="R88" s="2599" t="n">
        <v>139.872739187418</v>
      </c>
      <c r="S88" s="2560" t="n">
        <v>495.59</v>
      </c>
      <c r="T88" s="2561" t="n">
        <v>64.28</v>
      </c>
    </row>
    <row r="89" s="1524" customFormat="true" ht="20.1" hidden="false" customHeight="true" outlineLevel="0" collapsed="false">
      <c r="A89" s="299" t="s">
        <v>1218</v>
      </c>
      <c r="B89" s="2596" t="n">
        <v>107.61</v>
      </c>
      <c r="C89" s="2609" t="n">
        <v>593.730295867513</v>
      </c>
      <c r="D89" s="2598" t="n">
        <v>6928.26566413621</v>
      </c>
      <c r="E89" s="2601" t="n">
        <v>106.22</v>
      </c>
      <c r="F89" s="2637" t="n">
        <v>57.5563636363636</v>
      </c>
      <c r="G89" s="2585" t="n">
        <v>12.3045454545455</v>
      </c>
      <c r="H89" s="2637" t="n">
        <v>52.6426666666667</v>
      </c>
      <c r="I89" s="2558" t="n">
        <v>11.6618181818182</v>
      </c>
      <c r="J89" s="2597" t="n">
        <v>82.4233012116299</v>
      </c>
      <c r="K89" s="2600" t="n">
        <v>6.70591141248533</v>
      </c>
      <c r="L89" s="2600" t="n">
        <v>25.1632104843997</v>
      </c>
      <c r="M89" s="2600"/>
      <c r="N89" s="2601" t="n">
        <v>23.0809736502768</v>
      </c>
      <c r="O89" s="2602"/>
      <c r="P89" s="2603" t="n">
        <v>159.428694138783</v>
      </c>
      <c r="Q89" s="2603" t="n">
        <v>163.700131040131</v>
      </c>
      <c r="R89" s="2599" t="n">
        <v>144.052844036697</v>
      </c>
      <c r="S89" s="2560" t="n">
        <v>521.4</v>
      </c>
      <c r="T89" s="2561" t="n">
        <v>67.01</v>
      </c>
    </row>
    <row r="90" s="1524" customFormat="true" ht="20.1" hidden="false" customHeight="true" outlineLevel="0" collapsed="false">
      <c r="A90" s="299" t="s">
        <v>1219</v>
      </c>
      <c r="B90" s="2596" t="n">
        <v>106.29</v>
      </c>
      <c r="C90" s="2609" t="n">
        <v>600.174493829837</v>
      </c>
      <c r="D90" s="2598" t="n">
        <v>7366.18413979022</v>
      </c>
      <c r="E90" s="2615"/>
      <c r="F90" s="2637" t="n">
        <v>55.4535</v>
      </c>
      <c r="G90" s="2585" t="n">
        <v>10.8535</v>
      </c>
      <c r="H90" s="2637" t="n">
        <v>51.6538709677419</v>
      </c>
      <c r="I90" s="2558" t="n">
        <v>10.291</v>
      </c>
      <c r="J90" s="2597" t="n">
        <v>83.6030752042492</v>
      </c>
      <c r="K90" s="2600" t="n">
        <v>6.85018201657864</v>
      </c>
      <c r="L90" s="2600" t="n">
        <v>25.1632104843997</v>
      </c>
      <c r="M90" s="2600"/>
      <c r="N90" s="2601" t="n">
        <v>23.7335607028888</v>
      </c>
      <c r="O90" s="2602"/>
      <c r="P90" s="2603" t="n">
        <v>157.219520547945</v>
      </c>
      <c r="Q90" s="2603" t="n">
        <v>162.029721539721</v>
      </c>
      <c r="R90" s="2599" t="n">
        <v>145.0174836173</v>
      </c>
      <c r="S90" s="2560" t="n">
        <v>525.43</v>
      </c>
      <c r="T90" s="2561" t="n">
        <v>70.33</v>
      </c>
    </row>
    <row r="91" s="1524" customFormat="true" ht="20.1" hidden="false" customHeight="true" outlineLevel="0" collapsed="false">
      <c r="A91" s="299" t="s">
        <v>1220</v>
      </c>
      <c r="B91" s="2596" t="n">
        <v>110.08</v>
      </c>
      <c r="C91" s="2609" t="n">
        <v>604.824871628815</v>
      </c>
      <c r="D91" s="2598" t="n">
        <v>8077.52396544116</v>
      </c>
      <c r="E91" s="2615"/>
      <c r="F91" s="2637" t="n">
        <v>54.605</v>
      </c>
      <c r="G91" s="2585" t="n">
        <v>9.70409090909091</v>
      </c>
      <c r="H91" s="2637" t="n">
        <v>55.358</v>
      </c>
      <c r="I91" s="2558" t="n">
        <v>9.20863636363637</v>
      </c>
      <c r="J91" s="2597" t="n">
        <v>87.3032754538279</v>
      </c>
      <c r="K91" s="2600" t="n">
        <v>6.87155543940728</v>
      </c>
      <c r="L91" s="2600" t="n">
        <v>25.1632104843997</v>
      </c>
      <c r="M91" s="2600"/>
      <c r="N91" s="2601" t="n">
        <v>23.8709474508071</v>
      </c>
      <c r="O91" s="2602"/>
      <c r="P91" s="2603" t="n">
        <v>155.746738154054</v>
      </c>
      <c r="Q91" s="2603" t="n">
        <v>160.487805077805</v>
      </c>
      <c r="R91" s="2599" t="n">
        <v>147.375491480996</v>
      </c>
      <c r="S91" s="2560" t="n">
        <v>541.99</v>
      </c>
      <c r="T91" s="2561" t="n">
        <v>72.55</v>
      </c>
    </row>
    <row r="92" s="1524" customFormat="true" ht="20.1" hidden="false" customHeight="true" outlineLevel="0" collapsed="false">
      <c r="A92" s="299" t="s">
        <v>1221</v>
      </c>
      <c r="B92" s="2596" t="n">
        <v>107.34</v>
      </c>
      <c r="C92" s="2609" t="n">
        <v>611.17</v>
      </c>
      <c r="D92" s="2598" t="n">
        <v>8231.10783952889</v>
      </c>
      <c r="E92" s="2601" t="n">
        <v>110.44</v>
      </c>
      <c r="F92" s="2637" t="n">
        <v>52.2836842105263</v>
      </c>
      <c r="G92" s="2585" t="n">
        <v>7.81142857142857</v>
      </c>
      <c r="H92" s="2637" t="n">
        <v>42.8977419354839</v>
      </c>
      <c r="I92" s="2558" t="n">
        <v>7.40428571428571</v>
      </c>
      <c r="J92" s="2597" t="n">
        <v>84.6755970157213</v>
      </c>
      <c r="K92" s="2600" t="n">
        <v>6.89292886223592</v>
      </c>
      <c r="L92" s="2600" t="n">
        <v>25.1632104843997</v>
      </c>
      <c r="M92" s="2600"/>
      <c r="N92" s="2601" t="n">
        <v>23.8881207942969</v>
      </c>
      <c r="O92" s="2602"/>
      <c r="P92" s="2603" t="n">
        <v>153.537564563216</v>
      </c>
      <c r="Q92" s="2603" t="n">
        <v>158.303423423423</v>
      </c>
      <c r="R92" s="2599" t="n">
        <v>143.838479685452</v>
      </c>
      <c r="S92" s="2560" t="n">
        <v>534.14</v>
      </c>
      <c r="T92" s="2561" t="n">
        <v>68.22</v>
      </c>
    </row>
    <row r="93" s="1524" customFormat="true" ht="20.1" hidden="false" customHeight="true" outlineLevel="0" collapsed="false">
      <c r="A93" s="2587" t="s">
        <v>1222</v>
      </c>
      <c r="B93" s="2616" t="n">
        <v>107.440833333333</v>
      </c>
      <c r="C93" s="2638" t="n">
        <v>592.682645300862</v>
      </c>
      <c r="D93" s="2618" t="n">
        <v>7133.2551844645</v>
      </c>
      <c r="E93" s="2615" t="n">
        <v>106.795</v>
      </c>
      <c r="F93" s="2619" t="n">
        <v>56.0072123928068</v>
      </c>
      <c r="G93" s="2613" t="n">
        <v>13.8215555675255</v>
      </c>
      <c r="H93" s="2619" t="n">
        <v>51.1409645417307</v>
      </c>
      <c r="I93" s="2595" t="n">
        <v>12.9620864748333</v>
      </c>
      <c r="J93" s="2628" t="n">
        <v>81.6189098530259</v>
      </c>
      <c r="K93" s="2639" t="n">
        <v>6.65737593147863</v>
      </c>
      <c r="L93" s="2639" t="n">
        <v>25.0751422845388</v>
      </c>
      <c r="M93" s="2639"/>
      <c r="N93" s="2615" t="n">
        <v>22.8462712892496</v>
      </c>
      <c r="O93" s="2631"/>
      <c r="P93" s="2632" t="n">
        <v>155.992201886369</v>
      </c>
      <c r="Q93" s="2632" t="n">
        <v>160.50922058422</v>
      </c>
      <c r="R93" s="2630" t="n">
        <v>142.507634338139</v>
      </c>
      <c r="S93" s="2624" t="n">
        <v>512.679166666667</v>
      </c>
      <c r="T93" s="2578" t="n">
        <v>66.5125</v>
      </c>
    </row>
    <row r="94" s="1524" customFormat="true" ht="20.1" hidden="false" customHeight="true" outlineLevel="0" collapsed="false">
      <c r="A94" s="294"/>
      <c r="B94" s="2616"/>
      <c r="C94" s="2638"/>
      <c r="D94" s="2618"/>
      <c r="E94" s="2615"/>
      <c r="F94" s="2626"/>
      <c r="G94" s="2615"/>
      <c r="H94" s="2626"/>
      <c r="I94" s="2627"/>
      <c r="J94" s="2628"/>
      <c r="K94" s="2639"/>
      <c r="L94" s="2639"/>
      <c r="M94" s="2639"/>
      <c r="N94" s="2615"/>
      <c r="O94" s="2631"/>
      <c r="P94" s="2632"/>
      <c r="Q94" s="2632"/>
      <c r="R94" s="2630"/>
      <c r="S94" s="2640"/>
      <c r="T94" s="2641"/>
    </row>
    <row r="95" customFormat="false" ht="20.1" hidden="false" customHeight="true" outlineLevel="0" collapsed="false">
      <c r="A95" s="2634" t="n">
        <v>2012</v>
      </c>
      <c r="B95" s="2635"/>
      <c r="C95" s="2635"/>
      <c r="D95" s="2635"/>
      <c r="E95" s="2635"/>
      <c r="F95" s="2548"/>
      <c r="G95" s="2548"/>
      <c r="H95" s="2548"/>
      <c r="I95" s="2548"/>
      <c r="J95" s="2635"/>
      <c r="K95" s="2635"/>
      <c r="L95" s="2635"/>
      <c r="M95" s="2635"/>
      <c r="N95" s="2635"/>
      <c r="O95" s="2635"/>
      <c r="P95" s="2635"/>
      <c r="Q95" s="2635"/>
      <c r="R95" s="2635"/>
      <c r="S95" s="2635"/>
      <c r="T95" s="2636"/>
    </row>
    <row r="96" customFormat="false" ht="20.1" hidden="false" customHeight="true" outlineLevel="0" collapsed="false">
      <c r="A96" s="299" t="s">
        <v>1210</v>
      </c>
      <c r="B96" s="2596" t="n">
        <v>111.76</v>
      </c>
      <c r="C96" s="2609" t="n">
        <v>633.708943057353</v>
      </c>
      <c r="D96" s="2598" t="n">
        <v>8259.94520393176</v>
      </c>
      <c r="E96" s="2613"/>
      <c r="F96" s="2637" t="n">
        <v>51.6618181818182</v>
      </c>
      <c r="G96" s="2585" t="n">
        <v>7.74863636363636</v>
      </c>
      <c r="H96" s="2637" t="n">
        <v>42.0477419354839</v>
      </c>
      <c r="I96" s="2558" t="n">
        <v>6.89318181818182</v>
      </c>
      <c r="J96" s="2597" t="n">
        <v>87.9467885407112</v>
      </c>
      <c r="K96" s="2600" t="n">
        <v>6.96773584213615</v>
      </c>
      <c r="L96" s="2600" t="n">
        <v>25.4365255874163</v>
      </c>
      <c r="M96" s="2600"/>
      <c r="N96" s="2601" t="n">
        <v>24.2659343510722</v>
      </c>
      <c r="O96" s="2602"/>
      <c r="P96" s="2603" t="n">
        <v>158.201375477207</v>
      </c>
      <c r="Q96" s="2603" t="n">
        <v>160.898561512332</v>
      </c>
      <c r="R96" s="2599" t="n">
        <v>145.635139608048</v>
      </c>
      <c r="S96" s="2560" t="n">
        <v>580.4</v>
      </c>
      <c r="T96" s="2561" t="n">
        <v>72.3</v>
      </c>
    </row>
    <row r="97" customFormat="false" ht="20.1" hidden="false" customHeight="true" outlineLevel="0" collapsed="false">
      <c r="A97" s="299" t="s">
        <v>1211</v>
      </c>
      <c r="B97" s="2596" t="n">
        <v>117.48</v>
      </c>
      <c r="C97" s="2609" t="n">
        <v>676.509023877454</v>
      </c>
      <c r="D97" s="2598" t="n">
        <v>8093.2795267605</v>
      </c>
      <c r="E97" s="2613"/>
      <c r="F97" s="2637" t="n">
        <v>52.6619047619048</v>
      </c>
      <c r="G97" s="2585" t="n">
        <v>9.42857142857143</v>
      </c>
      <c r="H97" s="2637" t="n">
        <v>54.9244827586207</v>
      </c>
      <c r="I97" s="2558" t="n">
        <v>8.47</v>
      </c>
      <c r="J97" s="2597" t="n">
        <v>90.949849612833</v>
      </c>
      <c r="K97" s="2600" t="n">
        <v>6.99445262067195</v>
      </c>
      <c r="L97" s="2600" t="n">
        <v>25.4911886080197</v>
      </c>
      <c r="M97" s="2600"/>
      <c r="N97" s="2601" t="n">
        <v>24.4033210989905</v>
      </c>
      <c r="O97" s="2602"/>
      <c r="P97" s="2603" t="n">
        <v>162.128795194251</v>
      </c>
      <c r="Q97" s="2603" t="n">
        <v>164.835306111292</v>
      </c>
      <c r="R97" s="2599" t="n">
        <v>148.197634733116</v>
      </c>
      <c r="S97" s="2560" t="n">
        <v>589.09</v>
      </c>
      <c r="T97" s="2561" t="n">
        <v>74.93</v>
      </c>
    </row>
    <row r="98" customFormat="false" ht="20.1" hidden="false" customHeight="true" outlineLevel="0" collapsed="false">
      <c r="A98" s="299" t="s">
        <v>1212</v>
      </c>
      <c r="B98" s="2596" t="n">
        <v>122.97</v>
      </c>
      <c r="C98" s="2609" t="n">
        <v>693.798217295486</v>
      </c>
      <c r="D98" s="2598" t="n">
        <v>8231.31179324321</v>
      </c>
      <c r="E98" s="2601" t="n">
        <v>100.21</v>
      </c>
      <c r="F98" s="2637" t="n">
        <v>52.3222727272727</v>
      </c>
      <c r="G98" s="2585" t="n">
        <v>8.41227272727273</v>
      </c>
      <c r="H98" s="2637" t="n">
        <v>41.1293548387097</v>
      </c>
      <c r="I98" s="2558" t="n">
        <v>7.61818181818182</v>
      </c>
      <c r="J98" s="2597" t="n">
        <v>90.7353452505386</v>
      </c>
      <c r="K98" s="2600" t="n">
        <v>6.99979597637911</v>
      </c>
      <c r="L98" s="2600" t="n">
        <v>25.6005146492263</v>
      </c>
      <c r="M98" s="2600"/>
      <c r="N98" s="2601" t="n">
        <v>24.4376677859701</v>
      </c>
      <c r="O98" s="2602"/>
      <c r="P98" s="2603" t="n">
        <v>168.756315966764</v>
      </c>
      <c r="Q98" s="2603" t="n">
        <v>171.18489417413</v>
      </c>
      <c r="R98" s="2599" t="n">
        <v>153.10908372283</v>
      </c>
      <c r="S98" s="2560" t="n">
        <v>618.89</v>
      </c>
      <c r="T98" s="2561" t="n">
        <v>75.34</v>
      </c>
    </row>
    <row r="99" customFormat="false" ht="20.1" hidden="false" customHeight="true" outlineLevel="0" collapsed="false">
      <c r="A99" s="299" t="s">
        <v>1213</v>
      </c>
      <c r="B99" s="2596" t="n">
        <v>118.18</v>
      </c>
      <c r="C99" s="2609" t="n">
        <v>679.465275863973</v>
      </c>
      <c r="D99" s="2598" t="n">
        <v>8289.20279871736</v>
      </c>
      <c r="E99" s="2615"/>
      <c r="F99" s="2637" t="n">
        <v>51.0273684210526</v>
      </c>
      <c r="G99" s="2585" t="n">
        <v>7.54684210526316</v>
      </c>
      <c r="H99" s="2637" t="n">
        <v>43.565</v>
      </c>
      <c r="I99" s="2558" t="n">
        <v>6.95105263157895</v>
      </c>
      <c r="J99" s="2597" t="n">
        <v>89.0193103521833</v>
      </c>
      <c r="K99" s="2600" t="n">
        <v>7.00513933208627</v>
      </c>
      <c r="L99" s="2600" t="n">
        <v>25.6916196835652</v>
      </c>
      <c r="M99" s="2600"/>
      <c r="N99" s="2601" t="n">
        <v>24.6265745643578</v>
      </c>
      <c r="O99" s="2602"/>
      <c r="P99" s="2603" t="n">
        <v>171.701880754548</v>
      </c>
      <c r="Q99" s="2603" t="n">
        <v>174.35968820555</v>
      </c>
      <c r="R99" s="2599" t="n">
        <v>152.575230571774</v>
      </c>
      <c r="S99" s="2560" t="n">
        <v>606.88</v>
      </c>
      <c r="T99" s="2561" t="n">
        <v>73.3</v>
      </c>
    </row>
    <row r="100" customFormat="false" ht="20.1" hidden="false" customHeight="true" outlineLevel="0" collapsed="false">
      <c r="A100" s="299" t="s">
        <v>1214</v>
      </c>
      <c r="B100" s="2596" t="n">
        <v>108.07</v>
      </c>
      <c r="C100" s="2609" t="n">
        <v>640.926588901719</v>
      </c>
      <c r="D100" s="2598" t="n">
        <v>8265.61343441754</v>
      </c>
      <c r="E100" s="2615"/>
      <c r="F100" s="2637" t="n">
        <v>49.23</v>
      </c>
      <c r="G100" s="2585" t="n">
        <v>7.1755</v>
      </c>
      <c r="H100" s="2637" t="n">
        <v>38.85</v>
      </c>
      <c r="I100" s="2558" t="n">
        <v>6.656</v>
      </c>
      <c r="J100" s="2597" t="n">
        <v>86.5525101857975</v>
      </c>
      <c r="K100" s="2600" t="n">
        <v>7.01048268779343</v>
      </c>
      <c r="L100" s="2600" t="n">
        <v>25.709840690433</v>
      </c>
      <c r="M100" s="2600"/>
      <c r="N100" s="2601" t="n">
        <v>24.6780945948271</v>
      </c>
      <c r="O100" s="2602"/>
      <c r="P100" s="2603" t="n">
        <v>165.810751178981</v>
      </c>
      <c r="Q100" s="2603" t="n">
        <v>168.772050710252</v>
      </c>
      <c r="R100" s="2599" t="n">
        <v>147.770552212271</v>
      </c>
      <c r="S100" s="2560" t="n">
        <v>572.32</v>
      </c>
      <c r="T100" s="2561" t="n">
        <v>70.53</v>
      </c>
    </row>
    <row r="101" customFormat="false" ht="20.1" hidden="false" customHeight="true" outlineLevel="0" collapsed="false">
      <c r="A101" s="299" t="s">
        <v>1215</v>
      </c>
      <c r="B101" s="2596" t="n">
        <v>93.98</v>
      </c>
      <c r="C101" s="2609" t="n">
        <v>582.65299728983</v>
      </c>
      <c r="D101" s="2598" t="n">
        <v>7901.79477162376</v>
      </c>
      <c r="E101" s="2601" t="n">
        <v>93.09</v>
      </c>
      <c r="F101" s="2637" t="n">
        <v>48.1790476190476</v>
      </c>
      <c r="G101" s="2585" t="n">
        <v>7.69</v>
      </c>
      <c r="H101" s="2637" t="n">
        <v>38.808</v>
      </c>
      <c r="I101" s="2558" t="n">
        <v>7.09952380952381</v>
      </c>
      <c r="J101" s="2597" t="n">
        <v>82.8523099362188</v>
      </c>
      <c r="K101" s="2600" t="n">
        <v>7.01048268779343</v>
      </c>
      <c r="L101" s="2600" t="n">
        <v>25.7827247179041</v>
      </c>
      <c r="M101" s="2600"/>
      <c r="N101" s="2601" t="n">
        <v>24.7811346557659</v>
      </c>
      <c r="O101" s="2602"/>
      <c r="P101" s="2603" t="n">
        <v>161.14694026499</v>
      </c>
      <c r="Q101" s="2603" t="n">
        <v>164.327339066265</v>
      </c>
      <c r="R101" s="2599" t="n">
        <v>142.752332592346</v>
      </c>
      <c r="S101" s="2560" t="n">
        <v>524.19</v>
      </c>
      <c r="T101" s="2561" t="n">
        <v>67.44</v>
      </c>
    </row>
    <row r="102" customFormat="false" ht="20.1" hidden="false" customHeight="true" outlineLevel="0" collapsed="false">
      <c r="A102" s="299" t="s">
        <v>1216</v>
      </c>
      <c r="B102" s="2596" t="n">
        <v>99.55</v>
      </c>
      <c r="C102" s="2609" t="n">
        <v>607.251234851611</v>
      </c>
      <c r="D102" s="2598" t="n">
        <v>7817.92615633722</v>
      </c>
      <c r="E102" s="2615"/>
      <c r="F102" s="2637" t="n">
        <v>48.1827272727273</v>
      </c>
      <c r="G102" s="2585" t="n">
        <v>7.98136363636363</v>
      </c>
      <c r="H102" s="2637" t="n">
        <v>41.02</v>
      </c>
      <c r="I102" s="2558" t="n">
        <v>7.44590909090909</v>
      </c>
      <c r="J102" s="2597" t="n">
        <v>86.6597623669447</v>
      </c>
      <c r="K102" s="2600" t="n">
        <v>7.01582604350059</v>
      </c>
      <c r="L102" s="2600" t="n">
        <v>25.8191667316397</v>
      </c>
      <c r="M102" s="2600"/>
      <c r="N102" s="2601" t="n">
        <v>24.9185214036842</v>
      </c>
      <c r="O102" s="2602"/>
      <c r="P102" s="2603" t="n">
        <v>163.110650123512</v>
      </c>
      <c r="Q102" s="2603" t="n">
        <v>166.232215485116</v>
      </c>
      <c r="R102" s="2599" t="n">
        <v>144.780974566358</v>
      </c>
      <c r="S102" s="2560" t="n">
        <v>549.43</v>
      </c>
      <c r="T102" s="2561" t="n">
        <v>71.34</v>
      </c>
    </row>
    <row r="103" customFormat="false" ht="20.1" hidden="false" customHeight="true" outlineLevel="0" collapsed="false">
      <c r="A103" s="299" t="s">
        <v>1217</v>
      </c>
      <c r="B103" s="2596" t="n">
        <v>109.52</v>
      </c>
      <c r="C103" s="2609" t="n">
        <v>666.309098833328</v>
      </c>
      <c r="D103" s="2598" t="n">
        <v>8021.7569967567</v>
      </c>
      <c r="E103" s="2615"/>
      <c r="F103" s="2637" t="n">
        <v>49.3247826086956</v>
      </c>
      <c r="G103" s="2585" t="n">
        <v>8.03608695652174</v>
      </c>
      <c r="H103" s="2637" t="n">
        <v>44.898064516129</v>
      </c>
      <c r="I103" s="2558" t="n">
        <v>7.55217391304348</v>
      </c>
      <c r="J103" s="2597" t="n">
        <v>90.3599626165234</v>
      </c>
      <c r="K103" s="2600" t="n">
        <v>7.03719946632923</v>
      </c>
      <c r="L103" s="2600" t="n">
        <v>25.8920507591108</v>
      </c>
      <c r="M103" s="2600"/>
      <c r="N103" s="2601" t="n">
        <v>24.9528680906638</v>
      </c>
      <c r="O103" s="2602"/>
      <c r="P103" s="2603" t="n">
        <v>169.983634628341</v>
      </c>
      <c r="Q103" s="2603" t="n">
        <v>172.708795309212</v>
      </c>
      <c r="R103" s="2599" t="n">
        <v>151.721065530085</v>
      </c>
      <c r="S103" s="2560" t="n">
        <v>602.39</v>
      </c>
      <c r="T103" s="2561" t="n">
        <v>75.47</v>
      </c>
    </row>
    <row r="104" customFormat="false" ht="20.1" hidden="false" customHeight="true" outlineLevel="0" collapsed="false">
      <c r="A104" s="299" t="s">
        <v>1218</v>
      </c>
      <c r="B104" s="2596" t="n">
        <v>110.67</v>
      </c>
      <c r="C104" s="2609" t="n">
        <v>660.027842962924</v>
      </c>
      <c r="D104" s="2598" t="n">
        <v>7910.33581948283</v>
      </c>
      <c r="E104" s="2601" t="n">
        <v>92.01</v>
      </c>
      <c r="F104" s="2637" t="n">
        <v>48.4055</v>
      </c>
      <c r="G104" s="2585" t="n">
        <v>8.178</v>
      </c>
      <c r="H104" s="2637" t="n">
        <v>44.6716666666667</v>
      </c>
      <c r="I104" s="2558" t="n">
        <v>7.7335</v>
      </c>
      <c r="J104" s="2597" t="n">
        <v>91.0034757034066</v>
      </c>
      <c r="K104" s="2600" t="n">
        <v>7.06391624486503</v>
      </c>
      <c r="L104" s="2600" t="n">
        <v>25.9102717659785</v>
      </c>
      <c r="M104" s="2600"/>
      <c r="N104" s="2601" t="n">
        <v>25.0043881211332</v>
      </c>
      <c r="O104" s="2602"/>
      <c r="P104" s="2603" t="n">
        <v>174.279249943858</v>
      </c>
      <c r="Q104" s="2603" t="n">
        <v>176.772531669428</v>
      </c>
      <c r="R104" s="2599" t="n">
        <v>154.390331285364</v>
      </c>
      <c r="S104" s="2560" t="n">
        <v>595.61</v>
      </c>
      <c r="T104" s="2561" t="n">
        <v>74.52</v>
      </c>
    </row>
    <row r="105" customFormat="false" ht="20.1" hidden="false" customHeight="true" outlineLevel="0" collapsed="false">
      <c r="A105" s="299" t="s">
        <v>1219</v>
      </c>
      <c r="B105" s="2596" t="n">
        <v>108.36</v>
      </c>
      <c r="C105" s="2609" t="n">
        <v>637.010785623049</v>
      </c>
      <c r="D105" s="2598" t="n">
        <v>7873.76921315511</v>
      </c>
      <c r="E105" s="2615"/>
      <c r="F105" s="2637" t="n">
        <v>47.3618181818182</v>
      </c>
      <c r="G105" s="2585" t="n">
        <v>8.24954545454545</v>
      </c>
      <c r="H105" s="2637" t="n">
        <v>43.9312903225807</v>
      </c>
      <c r="I105" s="2558" t="n">
        <v>7.865</v>
      </c>
      <c r="J105" s="2597" t="n">
        <v>93.0412671452036</v>
      </c>
      <c r="K105" s="2600" t="n">
        <v>7.06925960057219</v>
      </c>
      <c r="L105" s="2600" t="n">
        <v>25.9284927728463</v>
      </c>
      <c r="M105" s="2600"/>
      <c r="N105" s="2601" t="n">
        <v>25.2791616169698</v>
      </c>
      <c r="O105" s="2602"/>
      <c r="P105" s="2603" t="n">
        <v>166.424410509769</v>
      </c>
      <c r="Q105" s="2603" t="n">
        <v>169.280017755279</v>
      </c>
      <c r="R105" s="2599" t="n">
        <v>150.760129858184</v>
      </c>
      <c r="S105" s="2560" t="n">
        <v>544.93</v>
      </c>
      <c r="T105" s="2561" t="n">
        <v>77.3</v>
      </c>
    </row>
    <row r="106" customFormat="false" ht="20.1" hidden="false" customHeight="true" outlineLevel="0" collapsed="false">
      <c r="A106" s="299" t="s">
        <v>1220</v>
      </c>
      <c r="B106" s="2596" t="n">
        <v>106.86</v>
      </c>
      <c r="C106" s="2609" t="n">
        <v>635.141443364753</v>
      </c>
      <c r="D106" s="2598" t="n">
        <v>8036.3444815327</v>
      </c>
      <c r="E106" s="2615"/>
      <c r="F106" s="2637" t="n">
        <v>46.7186363636364</v>
      </c>
      <c r="G106" s="2585" t="n">
        <v>7.78727272727273</v>
      </c>
      <c r="H106" s="2637" t="n">
        <v>44.7866666666667</v>
      </c>
      <c r="I106" s="2558" t="n">
        <v>7.44454545454545</v>
      </c>
      <c r="J106" s="2597" t="n">
        <v>90.7889713411122</v>
      </c>
      <c r="K106" s="2600" t="n">
        <v>7.07460295627935</v>
      </c>
      <c r="L106" s="2600" t="n">
        <v>25.9284927728463</v>
      </c>
      <c r="M106" s="2600"/>
      <c r="N106" s="2601" t="n">
        <v>25.3135083039494</v>
      </c>
      <c r="O106" s="2602"/>
      <c r="P106" s="2603" t="n">
        <v>160.778744666517</v>
      </c>
      <c r="Q106" s="2603" t="n">
        <v>163.946363782494</v>
      </c>
      <c r="R106" s="2599" t="n">
        <v>150.012735446706</v>
      </c>
      <c r="S106" s="2560" t="n">
        <v>523.64</v>
      </c>
      <c r="T106" s="2561" t="n">
        <v>73.73</v>
      </c>
    </row>
    <row r="107" customFormat="false" ht="20.1" hidden="false" customHeight="true" outlineLevel="0" collapsed="false">
      <c r="A107" s="299" t="s">
        <v>1221</v>
      </c>
      <c r="B107" s="2596" t="n">
        <v>106.55</v>
      </c>
      <c r="C107" s="2609" t="n">
        <v>606.05705455206</v>
      </c>
      <c r="D107" s="2598" t="n">
        <v>7967.47548232504</v>
      </c>
      <c r="E107" s="2601" t="n">
        <v>86.62</v>
      </c>
      <c r="F107" s="2637" t="n">
        <v>45.6493333333333</v>
      </c>
      <c r="G107" s="2585" t="n">
        <v>6.87294117647059</v>
      </c>
      <c r="H107" s="2637" t="n">
        <v>35.5135483870968</v>
      </c>
      <c r="I107" s="2558" t="n">
        <v>6.62647058823529</v>
      </c>
      <c r="J107" s="2597" t="n">
        <v>86.1771275517822</v>
      </c>
      <c r="K107" s="2600" t="n">
        <v>7.07460295627935</v>
      </c>
      <c r="L107" s="2600" t="n">
        <v>25.9467137797141</v>
      </c>
      <c r="M107" s="2600"/>
      <c r="N107" s="2601" t="n">
        <v>25.3135083039494</v>
      </c>
      <c r="O107" s="2602"/>
      <c r="P107" s="2603" t="n">
        <v>159.06049854031</v>
      </c>
      <c r="Q107" s="2603" t="n">
        <v>162.422462647413</v>
      </c>
      <c r="R107" s="2599" t="n">
        <v>146.382534019526</v>
      </c>
      <c r="S107" s="2560" t="n">
        <v>500.21</v>
      </c>
      <c r="T107" s="2561" t="n">
        <v>69.07</v>
      </c>
    </row>
    <row r="108" s="1524" customFormat="true" ht="20.1" hidden="false" customHeight="true" outlineLevel="0" collapsed="false">
      <c r="A108" s="2587" t="s">
        <v>1222</v>
      </c>
      <c r="B108" s="2616" t="n">
        <v>109.495833333333</v>
      </c>
      <c r="C108" s="2638" t="n">
        <v>642.70740513007</v>
      </c>
      <c r="D108" s="2618" t="n">
        <v>8067.03308853689</v>
      </c>
      <c r="E108" s="2615" t="n">
        <v>93.02</v>
      </c>
      <c r="F108" s="2619" t="n">
        <v>49.2271007892756</v>
      </c>
      <c r="G108" s="2613" t="n">
        <v>7.92558604799315</v>
      </c>
      <c r="H108" s="2619" t="n">
        <v>42.8454846743295</v>
      </c>
      <c r="I108" s="2595" t="n">
        <v>7.36296159368331</v>
      </c>
      <c r="J108" s="2628" t="n">
        <v>88.8405567169379</v>
      </c>
      <c r="K108" s="2639" t="n">
        <v>7.02695803455717</v>
      </c>
      <c r="L108" s="2639" t="n">
        <v>25.7614668765584</v>
      </c>
      <c r="M108" s="2639"/>
      <c r="N108" s="2615" t="n">
        <v>24.8312235742778</v>
      </c>
      <c r="O108" s="2631"/>
      <c r="P108" s="2632" t="n">
        <v>165.115270604087</v>
      </c>
      <c r="Q108" s="2632" t="n">
        <v>167.978352202397</v>
      </c>
      <c r="R108" s="2630" t="n">
        <v>149.007312012218</v>
      </c>
      <c r="S108" s="2624" t="n">
        <v>567.331666666667</v>
      </c>
      <c r="T108" s="2578" t="n">
        <v>72.9391666666667</v>
      </c>
    </row>
    <row r="109" s="1524" customFormat="true" ht="20.1" hidden="false" customHeight="true" outlineLevel="0" collapsed="false">
      <c r="A109" s="294"/>
      <c r="B109" s="2616"/>
      <c r="C109" s="2638"/>
      <c r="D109" s="2618"/>
      <c r="E109" s="2615"/>
      <c r="F109" s="2626"/>
      <c r="G109" s="2615"/>
      <c r="H109" s="2626"/>
      <c r="I109" s="2627"/>
      <c r="J109" s="2628"/>
      <c r="K109" s="2639"/>
      <c r="L109" s="2639"/>
      <c r="M109" s="2639"/>
      <c r="N109" s="2615"/>
      <c r="O109" s="2631"/>
      <c r="P109" s="2632"/>
      <c r="Q109" s="2632"/>
      <c r="R109" s="2630"/>
      <c r="S109" s="2642"/>
      <c r="T109" s="2643"/>
    </row>
    <row r="110" customFormat="false" ht="20.1" hidden="false" customHeight="true" outlineLevel="0" collapsed="false">
      <c r="A110" s="2634" t="n">
        <v>2013</v>
      </c>
      <c r="B110" s="2635"/>
      <c r="C110" s="2635"/>
      <c r="D110" s="2635"/>
      <c r="E110" s="2635"/>
      <c r="F110" s="2644"/>
      <c r="G110" s="2644"/>
      <c r="H110" s="2644"/>
      <c r="I110" s="2644"/>
      <c r="J110" s="2635"/>
      <c r="K110" s="2635"/>
      <c r="L110" s="2635"/>
      <c r="M110" s="2635"/>
      <c r="N110" s="2635"/>
      <c r="O110" s="2635"/>
      <c r="P110" s="2635"/>
      <c r="Q110" s="2635"/>
      <c r="R110" s="2635"/>
      <c r="S110" s="2635"/>
      <c r="T110" s="2636"/>
    </row>
    <row r="111" customFormat="false" ht="20.1" hidden="false" customHeight="true" outlineLevel="0" collapsed="false">
      <c r="A111" s="299" t="s">
        <v>1210</v>
      </c>
      <c r="B111" s="2596" t="n">
        <v>109.28</v>
      </c>
      <c r="C111" s="2609" t="n">
        <v>630.462785408129</v>
      </c>
      <c r="D111" s="2598" t="n">
        <v>7917.98965271425</v>
      </c>
      <c r="E111" s="2613"/>
      <c r="F111" s="2556" t="n">
        <v>43.1381818181818</v>
      </c>
      <c r="G111" s="2558" t="n">
        <v>5.62090909090909</v>
      </c>
      <c r="H111" s="2556" t="n">
        <v>43.3070967741935</v>
      </c>
      <c r="I111" s="2558" t="n">
        <v>5.24909090909091</v>
      </c>
      <c r="J111" s="2645" t="n">
        <v>85.7187385754429</v>
      </c>
      <c r="K111" s="2600" t="n">
        <v>7.10012000932273</v>
      </c>
      <c r="L111" s="2600" t="n">
        <v>28.515695342062</v>
      </c>
      <c r="M111" s="2600"/>
      <c r="N111" s="2601" t="n">
        <v>25.5289424171745</v>
      </c>
      <c r="O111" s="2602"/>
      <c r="P111" s="2603" t="n">
        <v>159.202516842578</v>
      </c>
      <c r="Q111" s="2603" t="n">
        <v>162.57025378722</v>
      </c>
      <c r="R111" s="2599" t="n">
        <v>144.913812942407</v>
      </c>
      <c r="S111" s="2560" t="n">
        <v>529.57</v>
      </c>
      <c r="T111" s="2561" t="n">
        <v>69.89</v>
      </c>
    </row>
    <row r="112" customFormat="false" ht="20.1" hidden="false" customHeight="true" outlineLevel="0" collapsed="false">
      <c r="A112" s="299" t="s">
        <v>1211</v>
      </c>
      <c r="B112" s="2596" t="n">
        <v>112.75</v>
      </c>
      <c r="C112" s="2609" t="n">
        <v>650.978336529667</v>
      </c>
      <c r="D112" s="2598" t="n">
        <v>7841.21262982728</v>
      </c>
      <c r="E112" s="2613"/>
      <c r="F112" s="2556" t="n">
        <v>42.1665</v>
      </c>
      <c r="G112" s="2558" t="n">
        <v>4.956</v>
      </c>
      <c r="H112" s="2556" t="n">
        <v>44.6164285714286</v>
      </c>
      <c r="I112" s="2558" t="n">
        <v>4.615</v>
      </c>
      <c r="J112" s="2645" t="n">
        <v>87.8142310387081</v>
      </c>
      <c r="K112" s="2600" t="n">
        <v>7.10012000932273</v>
      </c>
      <c r="L112" s="2600" t="n">
        <v>28.6324672312597</v>
      </c>
      <c r="M112" s="2600"/>
      <c r="N112" s="2601" t="n">
        <v>25.5720292398195</v>
      </c>
      <c r="O112" s="2602"/>
      <c r="P112" s="2603" t="n">
        <v>163.60508421289</v>
      </c>
      <c r="Q112" s="2603" t="n">
        <v>166.708405701803</v>
      </c>
      <c r="R112" s="2599" t="n">
        <v>146.157708332471</v>
      </c>
      <c r="S112" s="2560" t="n">
        <v>548.35</v>
      </c>
      <c r="T112" s="2561" t="n">
        <v>72.6</v>
      </c>
    </row>
    <row r="113" customFormat="false" ht="20.1" hidden="false" customHeight="true" outlineLevel="0" collapsed="false">
      <c r="A113" s="299" t="s">
        <v>1212</v>
      </c>
      <c r="B113" s="2596" t="n">
        <v>106.44</v>
      </c>
      <c r="C113" s="2609" t="n">
        <v>628.646664207269</v>
      </c>
      <c r="D113" s="2598" t="n">
        <v>7812.1997953463</v>
      </c>
      <c r="E113" s="2601" t="n">
        <v>84.03</v>
      </c>
      <c r="F113" s="2556" t="n">
        <v>41.099</v>
      </c>
      <c r="G113" s="2558" t="n">
        <v>4.3875</v>
      </c>
      <c r="H113" s="2556" t="n">
        <v>39.1045161290323</v>
      </c>
      <c r="I113" s="2558" t="n">
        <v>4.1085</v>
      </c>
      <c r="J113" s="2645" t="n">
        <v>85.1293813201496</v>
      </c>
      <c r="K113" s="2600" t="n">
        <v>7.10649927258358</v>
      </c>
      <c r="L113" s="2600" t="n">
        <v>28.7492391204573</v>
      </c>
      <c r="M113" s="2600"/>
      <c r="N113" s="2601" t="n">
        <v>25.5720292398195</v>
      </c>
      <c r="O113" s="2602"/>
      <c r="P113" s="2603" t="n">
        <v>158.066370424433</v>
      </c>
      <c r="Q113" s="2603" t="n">
        <v>161.535715808574</v>
      </c>
      <c r="R113" s="2599" t="n">
        <v>141.05773723321</v>
      </c>
      <c r="S113" s="2560" t="n">
        <v>521.93</v>
      </c>
      <c r="T113" s="2561" t="n">
        <v>69.11</v>
      </c>
    </row>
    <row r="114" s="1524" customFormat="true" ht="20.1" hidden="false" customHeight="true" outlineLevel="0" collapsed="false">
      <c r="A114" s="299" t="s">
        <v>1213</v>
      </c>
      <c r="B114" s="2596" t="n">
        <v>101.05</v>
      </c>
      <c r="C114" s="2609" t="n">
        <v>598.218803281456</v>
      </c>
      <c r="D114" s="2598" t="n">
        <v>7779.1750519372</v>
      </c>
      <c r="E114" s="2615"/>
      <c r="F114" s="2556" t="n">
        <v>40.1038095238095</v>
      </c>
      <c r="G114" s="2558" t="n">
        <v>4.07333333333333</v>
      </c>
      <c r="H114" s="2556" t="n">
        <v>37.9176666666667</v>
      </c>
      <c r="I114" s="2558" t="n">
        <v>3.82857142857143</v>
      </c>
      <c r="J114" s="2645" t="n">
        <v>82.444531601591</v>
      </c>
      <c r="K114" s="2600" t="n">
        <v>7.11287853584443</v>
      </c>
      <c r="L114" s="2600" t="n">
        <v>28.8660110096549</v>
      </c>
      <c r="M114" s="2600"/>
      <c r="N114" s="2601" t="n">
        <v>25.636659473787</v>
      </c>
      <c r="O114" s="2631"/>
      <c r="P114" s="2603" t="n">
        <v>161.758846283405</v>
      </c>
      <c r="Q114" s="2603" t="n">
        <v>164.787120884318</v>
      </c>
      <c r="R114" s="2599" t="n">
        <v>142.674801240293</v>
      </c>
      <c r="S114" s="2560" t="n">
        <v>497.46</v>
      </c>
      <c r="T114" s="2561" t="n">
        <v>65.25</v>
      </c>
    </row>
    <row r="115" s="1524" customFormat="true" ht="20.1" hidden="false" customHeight="true" outlineLevel="0" collapsed="false">
      <c r="A115" s="299" t="s">
        <v>1214</v>
      </c>
      <c r="B115" s="2596" t="n">
        <v>100.65</v>
      </c>
      <c r="C115" s="2609" t="n">
        <v>593.908527544152</v>
      </c>
      <c r="D115" s="2598" t="n">
        <v>7788.67840356887</v>
      </c>
      <c r="E115" s="2615"/>
      <c r="F115" s="2556" t="n">
        <v>38.66</v>
      </c>
      <c r="G115" s="2558" t="n">
        <v>3.7425</v>
      </c>
      <c r="H115" s="2556" t="n">
        <v>32.0638709677419</v>
      </c>
      <c r="I115" s="2558" t="n">
        <v>3.54619047619048</v>
      </c>
      <c r="J115" s="2645" t="n">
        <v>81.4622695094355</v>
      </c>
      <c r="K115" s="2600" t="n">
        <v>7.11287853584443</v>
      </c>
      <c r="L115" s="2600" t="n">
        <v>28.8893653874945</v>
      </c>
      <c r="M115" s="2600"/>
      <c r="N115" s="2601" t="n">
        <v>25.636659473787</v>
      </c>
      <c r="O115" s="2631"/>
      <c r="P115" s="2603" t="n">
        <v>160.054626656187</v>
      </c>
      <c r="Q115" s="2603" t="n">
        <v>163.457000626059</v>
      </c>
      <c r="R115" s="2599" t="n">
        <v>141.804074467248</v>
      </c>
      <c r="S115" s="2560" t="n">
        <v>503.5</v>
      </c>
      <c r="T115" s="2561" t="n">
        <v>65.9</v>
      </c>
    </row>
    <row r="116" s="1524" customFormat="true" ht="20.1" hidden="false" customHeight="true" outlineLevel="0" collapsed="false">
      <c r="A116" s="299" t="s">
        <v>1215</v>
      </c>
      <c r="B116" s="2596" t="n">
        <v>101.03</v>
      </c>
      <c r="C116" s="2609" t="n">
        <v>588.412077810108</v>
      </c>
      <c r="D116" s="2598" t="n">
        <v>7688.51186515857</v>
      </c>
      <c r="E116" s="2601" t="n">
        <v>80.03</v>
      </c>
      <c r="F116" s="2556" t="n">
        <v>37.935</v>
      </c>
      <c r="G116" s="2558" t="n">
        <v>4.465</v>
      </c>
      <c r="H116" s="2556" t="n">
        <v>27.8223333333333</v>
      </c>
      <c r="I116" s="2558" t="n">
        <v>4.2485</v>
      </c>
      <c r="J116" s="2645" t="n">
        <v>80.8729122541421</v>
      </c>
      <c r="K116" s="2600" t="n">
        <v>7.12563706236612</v>
      </c>
      <c r="L116" s="2600" t="n">
        <v>28.8893653874945</v>
      </c>
      <c r="M116" s="2600"/>
      <c r="N116" s="2601" t="n">
        <v>25.6151160624645</v>
      </c>
      <c r="O116" s="2631"/>
      <c r="P116" s="2603" t="n">
        <v>160.480681562991</v>
      </c>
      <c r="Q116" s="2603" t="n">
        <v>163.604791765866</v>
      </c>
      <c r="R116" s="2599" t="n">
        <v>141.182126772216</v>
      </c>
      <c r="S116" s="2560" t="n">
        <v>508.85</v>
      </c>
      <c r="T116" s="2561" t="n">
        <v>66.65</v>
      </c>
    </row>
    <row r="117" s="1524" customFormat="true" ht="20.1" hidden="false" customHeight="true" outlineLevel="0" collapsed="false">
      <c r="A117" s="299" t="s">
        <v>1216</v>
      </c>
      <c r="B117" s="2596" t="n">
        <v>104.45</v>
      </c>
      <c r="C117" s="2609" t="n">
        <v>603.541215402756</v>
      </c>
      <c r="D117" s="2598" t="n">
        <v>7615.84497663667</v>
      </c>
      <c r="E117" s="2615"/>
      <c r="F117" s="2556" t="n">
        <v>37.6147826086957</v>
      </c>
      <c r="G117" s="2558" t="n">
        <v>4.39739130434783</v>
      </c>
      <c r="H117" s="2556" t="n">
        <v>36.4235483870968</v>
      </c>
      <c r="I117" s="2558" t="n">
        <v>4.21913043478261</v>
      </c>
      <c r="J117" s="2645" t="n">
        <v>83.5577619727007</v>
      </c>
      <c r="K117" s="2600" t="n">
        <v>7.13201632562697</v>
      </c>
      <c r="L117" s="2600" t="n">
        <v>28.8893653874945</v>
      </c>
      <c r="M117" s="2600"/>
      <c r="N117" s="2601" t="n">
        <v>25.679746296432</v>
      </c>
      <c r="O117" s="2631"/>
      <c r="P117" s="2603" t="n">
        <v>163.321047608354</v>
      </c>
      <c r="Q117" s="2603" t="n">
        <v>166.41282342219</v>
      </c>
      <c r="R117" s="2599" t="n">
        <v>143.918696630356</v>
      </c>
      <c r="S117" s="2560" t="n">
        <v>505.33</v>
      </c>
      <c r="T117" s="2561" t="n">
        <v>68.35</v>
      </c>
    </row>
    <row r="118" s="1524" customFormat="true" ht="20.1" hidden="false" customHeight="true" outlineLevel="0" collapsed="false">
      <c r="A118" s="299" t="s">
        <v>1217</v>
      </c>
      <c r="B118" s="2596" t="n">
        <v>107.52</v>
      </c>
      <c r="C118" s="2609" t="n">
        <v>621.944806566277</v>
      </c>
      <c r="D118" s="2598" t="n">
        <v>7506.34712229579</v>
      </c>
      <c r="E118" s="2615"/>
      <c r="F118" s="2556" t="n">
        <v>36.5190909090909</v>
      </c>
      <c r="G118" s="2558" t="n">
        <v>4.57818181818182</v>
      </c>
      <c r="H118" s="2556" t="n">
        <v>38.2345161290322</v>
      </c>
      <c r="I118" s="2558" t="n">
        <v>4.41545454545455</v>
      </c>
      <c r="J118" s="2645" t="n">
        <v>83.0338888568844</v>
      </c>
      <c r="K118" s="2600" t="n">
        <v>7.13201632562697</v>
      </c>
      <c r="L118" s="2600" t="n">
        <v>28.912719765334</v>
      </c>
      <c r="M118" s="2600"/>
      <c r="N118" s="2601" t="n">
        <v>25.679746296432</v>
      </c>
      <c r="O118" s="2631"/>
      <c r="P118" s="2603" t="n">
        <v>162.752974399282</v>
      </c>
      <c r="Q118" s="2603" t="n">
        <v>165.969450002771</v>
      </c>
      <c r="R118" s="2599" t="n">
        <v>143.669917552343</v>
      </c>
      <c r="S118" s="2560" t="n">
        <v>502.01</v>
      </c>
      <c r="T118" s="2561" t="n">
        <v>68.64</v>
      </c>
    </row>
    <row r="119" s="1524" customFormat="true" ht="20.1" hidden="false" customHeight="true" outlineLevel="0" collapsed="false">
      <c r="A119" s="299" t="s">
        <v>1218</v>
      </c>
      <c r="B119" s="2596" t="n">
        <v>108.73</v>
      </c>
      <c r="C119" s="2609" t="n">
        <v>618.279473298244</v>
      </c>
      <c r="D119" s="2598" t="n">
        <v>7326.17223793694</v>
      </c>
      <c r="E119" s="2601" t="n">
        <v>75.64</v>
      </c>
      <c r="F119" s="2556" t="n">
        <v>38.7252380952381</v>
      </c>
      <c r="G119" s="2558" t="n">
        <v>5.38571428571429</v>
      </c>
      <c r="H119" s="2556" t="n">
        <v>41.713</v>
      </c>
      <c r="I119" s="2558" t="n">
        <v>5.22380952380953</v>
      </c>
      <c r="J119" s="2645" t="n">
        <v>85.7187385754429</v>
      </c>
      <c r="K119" s="2600" t="n">
        <v>7.15115411540951</v>
      </c>
      <c r="L119" s="2600" t="n">
        <v>28.8893653874945</v>
      </c>
      <c r="M119" s="2600"/>
      <c r="N119" s="2601" t="n">
        <v>25.679746296432</v>
      </c>
      <c r="O119" s="2631"/>
      <c r="P119" s="2603" t="n">
        <v>162.042882887941</v>
      </c>
      <c r="Q119" s="2603" t="n">
        <v>165.378285443544</v>
      </c>
      <c r="R119" s="2599" t="n">
        <v>145.535760637439</v>
      </c>
      <c r="S119" s="2560" t="n">
        <v>505.23</v>
      </c>
      <c r="T119" s="2561" t="n">
        <v>69.69</v>
      </c>
    </row>
    <row r="120" s="1524" customFormat="true" ht="20.1" hidden="false" customHeight="true" outlineLevel="0" collapsed="false">
      <c r="A120" s="299" t="s">
        <v>1219</v>
      </c>
      <c r="B120" s="2596" t="n">
        <v>106.69</v>
      </c>
      <c r="C120" s="2609" t="n">
        <v>605.029972940561</v>
      </c>
      <c r="D120" s="2598" t="n">
        <v>7595.83060537899</v>
      </c>
      <c r="E120" s="2615"/>
      <c r="F120" s="2556" t="n">
        <v>37.8609090909091</v>
      </c>
      <c r="G120" s="2558" t="n">
        <v>5.06818181818182</v>
      </c>
      <c r="H120" s="2556" t="n">
        <v>37.7158064516129</v>
      </c>
      <c r="I120" s="2558" t="n">
        <v>4.89363636363636</v>
      </c>
      <c r="J120" s="2645" t="n">
        <v>83.3613095542696</v>
      </c>
      <c r="K120" s="2600" t="n">
        <v>7.14477485214866</v>
      </c>
      <c r="L120" s="2600" t="n">
        <v>28.912719765334</v>
      </c>
      <c r="M120" s="2600"/>
      <c r="N120" s="2601" t="n">
        <v>25.6151160624645</v>
      </c>
      <c r="O120" s="2631"/>
      <c r="P120" s="2603" t="n">
        <v>156.78820570402</v>
      </c>
      <c r="Q120" s="2603" t="n">
        <v>160.648968969734</v>
      </c>
      <c r="R120" s="2599" t="n">
        <v>142.550411701286</v>
      </c>
      <c r="S120" s="2560" t="n">
        <v>488.61</v>
      </c>
      <c r="T120" s="2561" t="n">
        <v>67.9</v>
      </c>
    </row>
    <row r="121" s="1524" customFormat="true" ht="20.1" hidden="false" customHeight="true" outlineLevel="0" collapsed="false">
      <c r="A121" s="299" t="s">
        <v>1220</v>
      </c>
      <c r="B121" s="2596" t="n">
        <v>104.97</v>
      </c>
      <c r="C121" s="2609" t="n">
        <v>596.286160901239</v>
      </c>
      <c r="D121" s="2598" t="n">
        <v>7488.6592415555</v>
      </c>
      <c r="E121" s="2615"/>
      <c r="F121" s="2556" t="n">
        <v>37.5495238095238</v>
      </c>
      <c r="G121" s="2558" t="n">
        <v>4.69142857142857</v>
      </c>
      <c r="H121" s="2556" t="n">
        <v>39.2156666666667</v>
      </c>
      <c r="I121" s="2558" t="n">
        <v>4.51714285714286</v>
      </c>
      <c r="J121" s="2645" t="n">
        <v>81.2003329515273</v>
      </c>
      <c r="K121" s="2600" t="n">
        <v>7.15115411540951</v>
      </c>
      <c r="L121" s="2600" t="n">
        <v>28.8893653874945</v>
      </c>
      <c r="M121" s="2600"/>
      <c r="N121" s="2601" t="n">
        <v>25.593572651142</v>
      </c>
      <c r="O121" s="2631"/>
      <c r="P121" s="2603" t="n">
        <v>153.947839658657</v>
      </c>
      <c r="Q121" s="2603" t="n">
        <v>157.988728453216</v>
      </c>
      <c r="R121" s="2599" t="n">
        <v>140.062620921159</v>
      </c>
      <c r="S121" s="2560" t="n">
        <v>482.1</v>
      </c>
      <c r="T121" s="2561" t="n">
        <v>66.28</v>
      </c>
    </row>
    <row r="122" s="1524" customFormat="true" ht="20.1" hidden="false" customHeight="true" outlineLevel="0" collapsed="false">
      <c r="A122" s="299" t="s">
        <v>1221</v>
      </c>
      <c r="B122" s="2596" t="n">
        <v>107.67</v>
      </c>
      <c r="C122" s="2609" t="n">
        <v>602.499258807507</v>
      </c>
      <c r="D122" s="2598" t="n">
        <v>7507.54954131436</v>
      </c>
      <c r="E122" s="2601" t="n">
        <v>76.66</v>
      </c>
      <c r="F122" s="2556" t="n">
        <v>37.3727777777778</v>
      </c>
      <c r="G122" s="2558" t="n">
        <v>4.90777777777778</v>
      </c>
      <c r="H122" s="2556" t="n">
        <v>35.7496774193548</v>
      </c>
      <c r="I122" s="2558" t="n">
        <v>4.77666666666667</v>
      </c>
      <c r="J122" s="2645" t="n">
        <v>81.3967853699584</v>
      </c>
      <c r="K122" s="2600" t="n">
        <v>7.15115411540951</v>
      </c>
      <c r="L122" s="2600" t="n">
        <v>28.8893653874945</v>
      </c>
      <c r="M122" s="2600"/>
      <c r="N122" s="2601" t="n">
        <v>25.593572651142</v>
      </c>
      <c r="O122" s="2631"/>
      <c r="P122" s="2603" t="n">
        <v>155.510040983607</v>
      </c>
      <c r="Q122" s="2603" t="n">
        <v>159.171057571669</v>
      </c>
      <c r="R122" s="2599" t="n">
        <v>141.679684928242</v>
      </c>
      <c r="S122" s="2560" t="n">
        <v>481.43</v>
      </c>
      <c r="T122" s="2561" t="n">
        <v>65.27</v>
      </c>
    </row>
    <row r="123" s="1524" customFormat="true" ht="20.1" hidden="false" customHeight="true" outlineLevel="0" collapsed="false">
      <c r="A123" s="2587" t="s">
        <v>1222</v>
      </c>
      <c r="B123" s="2616" t="n">
        <v>105.935833333333</v>
      </c>
      <c r="C123" s="2638" t="n">
        <v>611.415794041139</v>
      </c>
      <c r="D123" s="2618" t="n">
        <v>7655.85099138794</v>
      </c>
      <c r="E123" s="2646" t="n">
        <v>79.09</v>
      </c>
      <c r="F123" s="2619" t="n">
        <v>39.0620678027689</v>
      </c>
      <c r="G123" s="2613" t="n">
        <v>4.68949316665621</v>
      </c>
      <c r="H123" s="2619" t="n">
        <v>37.8236772913466</v>
      </c>
      <c r="I123" s="2595" t="n">
        <v>4.47014110044545</v>
      </c>
      <c r="J123" s="2626" t="n">
        <v>83.4759067983544</v>
      </c>
      <c r="K123" s="2639" t="n">
        <v>7.1267002729096</v>
      </c>
      <c r="L123" s="2639" t="n">
        <v>28.8270870465891</v>
      </c>
      <c r="M123" s="2639"/>
      <c r="N123" s="2615" t="n">
        <v>25.6169113467414</v>
      </c>
      <c r="O123" s="2631"/>
      <c r="P123" s="2632" t="n">
        <v>159.794259768695</v>
      </c>
      <c r="Q123" s="2632" t="n">
        <v>163.18605020308</v>
      </c>
      <c r="R123" s="2630" t="n">
        <v>142.933946113223</v>
      </c>
      <c r="S123" s="2624" t="n">
        <v>506.1975</v>
      </c>
      <c r="T123" s="2578" t="n">
        <v>67.9608333333333</v>
      </c>
    </row>
    <row r="124" s="1524" customFormat="true" ht="20.1" hidden="false" customHeight="true" outlineLevel="0" collapsed="false">
      <c r="A124" s="294"/>
      <c r="B124" s="2616"/>
      <c r="C124" s="2638"/>
      <c r="D124" s="2618"/>
      <c r="E124" s="2647"/>
      <c r="F124" s="2626"/>
      <c r="G124" s="2615"/>
      <c r="H124" s="2626"/>
      <c r="I124" s="2648"/>
      <c r="J124" s="2626"/>
      <c r="K124" s="2639"/>
      <c r="L124" s="2639"/>
      <c r="M124" s="2639"/>
      <c r="N124" s="2615"/>
      <c r="O124" s="2631"/>
      <c r="P124" s="2632"/>
      <c r="Q124" s="2632"/>
      <c r="R124" s="2632"/>
      <c r="S124" s="2649"/>
      <c r="T124" s="2643"/>
    </row>
    <row r="125" customFormat="false" ht="20.1" hidden="false" customHeight="true" outlineLevel="0" collapsed="false">
      <c r="A125" s="2634" t="n">
        <v>2014</v>
      </c>
      <c r="B125" s="2635"/>
      <c r="C125" s="2635"/>
      <c r="D125" s="2635"/>
      <c r="E125" s="2635"/>
      <c r="F125" s="2644"/>
      <c r="G125" s="2644"/>
      <c r="H125" s="2644"/>
      <c r="I125" s="2644"/>
      <c r="J125" s="2635"/>
      <c r="K125" s="2635"/>
      <c r="L125" s="2635"/>
      <c r="M125" s="2635"/>
      <c r="N125" s="2635"/>
      <c r="O125" s="2635"/>
      <c r="P125" s="2635"/>
      <c r="Q125" s="2635"/>
      <c r="R125" s="2635"/>
      <c r="S125" s="2635"/>
      <c r="T125" s="2636"/>
    </row>
    <row r="126" customFormat="false" ht="20.1" hidden="false" customHeight="true" outlineLevel="0" collapsed="false">
      <c r="A126" s="299" t="s">
        <v>1210</v>
      </c>
      <c r="B126" s="2596" t="n">
        <v>104.71</v>
      </c>
      <c r="C126" s="2609" t="n">
        <v>598.952557073125</v>
      </c>
      <c r="D126" s="2598" t="n">
        <v>7694.33155604284</v>
      </c>
      <c r="E126" s="2613"/>
      <c r="F126" s="2556" t="n">
        <v>36.3795454545455</v>
      </c>
      <c r="G126" s="2558" t="n">
        <v>5.26590909090909</v>
      </c>
      <c r="H126" s="2556" t="n">
        <v>35.8745161290323</v>
      </c>
      <c r="I126" s="2558" t="n">
        <v>4.98727272727273</v>
      </c>
      <c r="J126" s="2645" t="n">
        <v>79.6287136040784</v>
      </c>
      <c r="K126" s="2600" t="n">
        <v>7.14477485214866</v>
      </c>
      <c r="L126" s="2600" t="n">
        <v>29.2163266772478</v>
      </c>
      <c r="M126" s="2600"/>
      <c r="N126" s="2601" t="n">
        <v>25.593572651142</v>
      </c>
      <c r="O126" s="2631"/>
      <c r="P126" s="2603" t="n">
        <v>152.477811772227</v>
      </c>
      <c r="Q126" s="2603" t="n">
        <v>155.258160633998</v>
      </c>
      <c r="R126" s="2599" t="n">
        <v>138.196777836064</v>
      </c>
      <c r="S126" s="2560" t="n">
        <v>469.52</v>
      </c>
      <c r="T126" s="2561" t="n">
        <v>63.97</v>
      </c>
    </row>
    <row r="127" customFormat="false" ht="20.1" hidden="false" customHeight="true" outlineLevel="0" collapsed="false">
      <c r="A127" s="299" t="s">
        <v>1211</v>
      </c>
      <c r="B127" s="2596" t="n">
        <v>105.38</v>
      </c>
      <c r="C127" s="2609" t="n">
        <v>601.324040533396</v>
      </c>
      <c r="D127" s="2598" t="n">
        <v>7382.08858081942</v>
      </c>
      <c r="E127" s="2613"/>
      <c r="F127" s="2556" t="n">
        <v>36.454</v>
      </c>
      <c r="G127" s="2558" t="n">
        <v>6.908</v>
      </c>
      <c r="H127" s="2556" t="n">
        <v>33.59</v>
      </c>
      <c r="I127" s="2558" t="n">
        <v>6.51</v>
      </c>
      <c r="J127" s="2645" t="n">
        <v>80.2180708593717</v>
      </c>
      <c r="K127" s="2600" t="n">
        <v>7.14477485214866</v>
      </c>
      <c r="L127" s="2600" t="n">
        <v>29.2863898107664</v>
      </c>
      <c r="M127" s="2600"/>
      <c r="N127" s="2601" t="n">
        <v>25.593572651142</v>
      </c>
      <c r="O127" s="2602"/>
      <c r="P127" s="2603" t="n">
        <v>153.473469125218</v>
      </c>
      <c r="Q127" s="2603" t="n">
        <v>156.287334047292</v>
      </c>
      <c r="R127" s="2599" t="n">
        <v>138.32116737507</v>
      </c>
      <c r="S127" s="2560" t="n">
        <v>487.47</v>
      </c>
      <c r="T127" s="2561" t="n">
        <v>65.19</v>
      </c>
    </row>
    <row r="128" customFormat="false" ht="20.1" hidden="false" customHeight="true" outlineLevel="0" collapsed="false">
      <c r="A128" s="299" t="s">
        <v>1212</v>
      </c>
      <c r="B128" s="2596" t="n">
        <v>104.15</v>
      </c>
      <c r="C128" s="2609" t="n">
        <v>584.642774590565</v>
      </c>
      <c r="D128" s="2598" t="n">
        <v>7005.14655685683</v>
      </c>
      <c r="E128" s="2601" t="n">
        <v>75.16</v>
      </c>
      <c r="F128" s="2556" t="n">
        <v>35.49</v>
      </c>
      <c r="G128" s="2558" t="n">
        <v>6.42</v>
      </c>
      <c r="H128" s="2556" t="n">
        <v>31.04</v>
      </c>
      <c r="I128" s="2558" t="n">
        <v>6.11</v>
      </c>
      <c r="J128" s="2645" t="n">
        <v>78.7119356513998</v>
      </c>
      <c r="K128" s="2600" t="n">
        <v>7.14477485214866</v>
      </c>
      <c r="L128" s="2600" t="n">
        <v>29.2863898107664</v>
      </c>
      <c r="M128" s="2600"/>
      <c r="N128" s="2601" t="n">
        <v>25.593572651142</v>
      </c>
      <c r="O128" s="2602"/>
      <c r="P128" s="2603" t="n">
        <v>153.188995595792</v>
      </c>
      <c r="Q128" s="2603" t="n">
        <v>155.993284500636</v>
      </c>
      <c r="R128" s="2599" t="n">
        <v>138.072388297057</v>
      </c>
      <c r="S128" s="2560" t="n">
        <v>483.8</v>
      </c>
      <c r="T128" s="2561" t="n">
        <v>63.75</v>
      </c>
    </row>
    <row r="129" customFormat="false" ht="20.1" hidden="false" customHeight="true" outlineLevel="0" collapsed="false">
      <c r="A129" s="299" t="s">
        <v>1213</v>
      </c>
      <c r="B129" s="2596" t="n">
        <v>104.27</v>
      </c>
      <c r="C129" s="2609" t="n">
        <v>579.229186408556</v>
      </c>
      <c r="D129" s="2598" t="n">
        <v>6661.57550037745</v>
      </c>
      <c r="E129" s="2615"/>
      <c r="F129" s="2556" t="n">
        <v>34.43</v>
      </c>
      <c r="G129" s="2558" t="n">
        <v>5.46</v>
      </c>
      <c r="H129" s="2556" t="n">
        <v>31.58</v>
      </c>
      <c r="I129" s="2558" t="n">
        <v>5.21</v>
      </c>
      <c r="J129" s="2645" t="n">
        <v>79.3667770461702</v>
      </c>
      <c r="K129" s="2600" t="n">
        <v>7.13839558888781</v>
      </c>
      <c r="L129" s="2600" t="n">
        <v>29.3798073221245</v>
      </c>
      <c r="M129" s="2600"/>
      <c r="N129" s="2601" t="n">
        <v>25.5289424171745</v>
      </c>
      <c r="O129" s="2602"/>
      <c r="P129" s="2603" t="n">
        <v>156.602677948901</v>
      </c>
      <c r="Q129" s="2603" t="n">
        <v>159.080804740517</v>
      </c>
      <c r="R129" s="2599" t="n">
        <v>138.445556914076</v>
      </c>
      <c r="S129" s="2560" t="n">
        <v>485</v>
      </c>
      <c r="T129" s="2561" t="n">
        <v>64.98</v>
      </c>
    </row>
    <row r="130" customFormat="false" ht="20.1" hidden="false" customHeight="true" outlineLevel="0" collapsed="false">
      <c r="A130" s="299" t="s">
        <v>1214</v>
      </c>
      <c r="B130" s="2596" t="n">
        <v>105.44</v>
      </c>
      <c r="C130" s="2609" t="n">
        <v>592.250490648636</v>
      </c>
      <c r="D130" s="2598" t="n">
        <v>6229.60247951002</v>
      </c>
      <c r="E130" s="2615"/>
      <c r="F130" s="2556" t="n">
        <v>34.45</v>
      </c>
      <c r="G130" s="2558" t="n">
        <v>5.33</v>
      </c>
      <c r="H130" s="2556" t="n">
        <v>30.63</v>
      </c>
      <c r="I130" s="2558" t="n">
        <v>5.1</v>
      </c>
      <c r="J130" s="2645" t="n">
        <v>78.973872209308</v>
      </c>
      <c r="K130" s="2600" t="n">
        <v>7.13839558888781</v>
      </c>
      <c r="L130" s="2600" t="n">
        <v>29.4031616999641</v>
      </c>
      <c r="M130" s="2600"/>
      <c r="N130" s="2601" t="n">
        <v>25.5073990058519</v>
      </c>
      <c r="O130" s="2602"/>
      <c r="P130" s="2603" t="n">
        <v>157.171625007753</v>
      </c>
      <c r="Q130" s="2603" t="n">
        <v>159.815928607155</v>
      </c>
      <c r="R130" s="2599" t="n">
        <v>138.445556914076</v>
      </c>
      <c r="S130" s="2560" t="n">
        <v>487.11</v>
      </c>
      <c r="T130" s="2561" t="n">
        <v>65.07</v>
      </c>
    </row>
    <row r="131" customFormat="false" ht="20.1" hidden="false" customHeight="true" outlineLevel="0" collapsed="false">
      <c r="A131" s="299" t="s">
        <v>1215</v>
      </c>
      <c r="B131" s="2596" t="n">
        <v>107.89</v>
      </c>
      <c r="C131" s="2609" t="n">
        <v>609.008837830201</v>
      </c>
      <c r="D131" s="2598" t="n">
        <v>6235.76033054565</v>
      </c>
      <c r="E131" s="2601" t="n">
        <v>71.18</v>
      </c>
      <c r="F131" s="2556" t="n">
        <v>34.37</v>
      </c>
      <c r="G131" s="2558" t="n">
        <v>5.81</v>
      </c>
      <c r="H131" s="2556" t="n">
        <v>31.52</v>
      </c>
      <c r="I131" s="2558" t="n">
        <v>5.58</v>
      </c>
      <c r="J131" s="2645" t="n">
        <v>79.3012929066932</v>
      </c>
      <c r="K131" s="2600" t="n">
        <v>7.13839558888781</v>
      </c>
      <c r="L131" s="2600" t="n">
        <v>29.4031616999641</v>
      </c>
      <c r="M131" s="2600"/>
      <c r="N131" s="2601" t="n">
        <v>25.5073990058519</v>
      </c>
      <c r="O131" s="2602"/>
      <c r="P131" s="2603" t="n">
        <v>159.589650007872</v>
      </c>
      <c r="Q131" s="2603" t="n">
        <v>162.168324980398</v>
      </c>
      <c r="R131" s="2599" t="n">
        <v>139.191894148115</v>
      </c>
      <c r="S131" s="2560" t="n">
        <v>496.45</v>
      </c>
      <c r="T131" s="2561" t="n">
        <v>66.04</v>
      </c>
    </row>
    <row r="132" customFormat="false" ht="20.1" hidden="false" customHeight="true" outlineLevel="0" collapsed="false">
      <c r="A132" s="299" t="s">
        <v>1216</v>
      </c>
      <c r="B132" s="2596" t="n">
        <v>105.61</v>
      </c>
      <c r="C132" s="2609" t="n">
        <v>588.409140690956</v>
      </c>
      <c r="D132" s="2598" t="n">
        <v>5708.84692009913</v>
      </c>
      <c r="E132" s="2615"/>
      <c r="F132" s="2556" t="n">
        <v>34.87</v>
      </c>
      <c r="G132" s="2558" t="n">
        <v>6.16</v>
      </c>
      <c r="H132" s="2556" t="n">
        <v>31.88</v>
      </c>
      <c r="I132" s="2558" t="n">
        <v>5.95</v>
      </c>
      <c r="J132" s="2645" t="n">
        <v>78.5809673724458</v>
      </c>
      <c r="K132" s="2600" t="n">
        <v>7.13839558888781</v>
      </c>
      <c r="L132" s="2600" t="n">
        <v>29.4031616999641</v>
      </c>
      <c r="M132" s="2600"/>
      <c r="N132" s="2601" t="n">
        <v>25.4212253605619</v>
      </c>
      <c r="O132" s="2602"/>
      <c r="P132" s="2603" t="n">
        <v>159.447413243159</v>
      </c>
      <c r="Q132" s="2603" t="n">
        <v>162.168324980398</v>
      </c>
      <c r="R132" s="2599" t="n">
        <v>137.947998758051</v>
      </c>
      <c r="S132" s="2560" t="n">
        <v>474.87</v>
      </c>
      <c r="T132" s="2561" t="n">
        <v>63.61</v>
      </c>
    </row>
    <row r="133" customFormat="false" ht="20.1" hidden="false" customHeight="true" outlineLevel="0" collapsed="false">
      <c r="A133" s="299" t="s">
        <v>1217</v>
      </c>
      <c r="B133" s="2596" t="n">
        <v>100.75</v>
      </c>
      <c r="C133" s="2609" t="n">
        <v>569.806274334993</v>
      </c>
      <c r="D133" s="2598" t="n">
        <v>5604.59571606514</v>
      </c>
      <c r="E133" s="2615"/>
      <c r="F133" s="2556" t="n">
        <v>35.61</v>
      </c>
      <c r="G133" s="2558" t="n">
        <v>6.44</v>
      </c>
      <c r="H133" s="2556" t="n">
        <v>27.93</v>
      </c>
      <c r="I133" s="2558" t="n">
        <v>6.24</v>
      </c>
      <c r="J133" s="2645" t="n">
        <v>78.908388069831</v>
      </c>
      <c r="K133" s="2600" t="n">
        <v>7.13839558888781</v>
      </c>
      <c r="L133" s="2600" t="n">
        <v>29.4031616999641</v>
      </c>
      <c r="M133" s="2600"/>
      <c r="N133" s="2601" t="n">
        <v>25.3996819492394</v>
      </c>
      <c r="O133" s="2602"/>
      <c r="P133" s="2603" t="n">
        <v>155.891494125337</v>
      </c>
      <c r="Q133" s="2603" t="n">
        <v>158.786755193862</v>
      </c>
      <c r="R133" s="2599" t="n">
        <v>137.699219680038</v>
      </c>
      <c r="S133" s="2560" t="n">
        <v>467.88</v>
      </c>
      <c r="T133" s="2561" t="n">
        <v>63.77</v>
      </c>
    </row>
    <row r="134" customFormat="false" ht="20.1" hidden="false" customHeight="true" outlineLevel="0" collapsed="false">
      <c r="A134" s="299" t="s">
        <v>1218</v>
      </c>
      <c r="B134" s="2596" t="n">
        <v>95.98</v>
      </c>
      <c r="C134" s="2609" t="n">
        <v>558.768158881211</v>
      </c>
      <c r="D134" s="2598" t="n">
        <v>5861.90309810613</v>
      </c>
      <c r="E134" s="2601" t="n">
        <v>71.21</v>
      </c>
      <c r="F134" s="2556" t="n">
        <v>35.11</v>
      </c>
      <c r="G134" s="2558" t="n">
        <v>6.16</v>
      </c>
      <c r="H134" s="2556" t="n">
        <v>34.79</v>
      </c>
      <c r="I134" s="2558" t="n">
        <v>6.01</v>
      </c>
      <c r="J134" s="2645" t="n">
        <v>78.973872209308</v>
      </c>
      <c r="K134" s="2600" t="n">
        <v>7.13201632562697</v>
      </c>
      <c r="L134" s="2600" t="n">
        <v>29.4031616999641</v>
      </c>
      <c r="M134" s="2600"/>
      <c r="N134" s="2601" t="n">
        <v>25.3781385379169</v>
      </c>
      <c r="O134" s="2602"/>
      <c r="P134" s="2603" t="n">
        <v>156.744914713614</v>
      </c>
      <c r="Q134" s="2603" t="n">
        <v>159.5218790605</v>
      </c>
      <c r="R134" s="2599" t="n">
        <v>137.574830141032</v>
      </c>
      <c r="S134" s="2560" t="n">
        <v>468.66</v>
      </c>
      <c r="T134" s="2561" t="n">
        <v>63.53</v>
      </c>
    </row>
    <row r="135" customFormat="false" ht="20.1" hidden="false" customHeight="true" outlineLevel="0" collapsed="false">
      <c r="A135" s="299" t="s">
        <v>1219</v>
      </c>
      <c r="B135" s="2596" t="n">
        <v>85.06</v>
      </c>
      <c r="C135" s="2609" t="n">
        <v>518.537135455067</v>
      </c>
      <c r="D135" s="2598" t="n">
        <v>6345.2309710682</v>
      </c>
      <c r="E135" s="2615"/>
      <c r="F135" s="2556" t="n">
        <v>34.26</v>
      </c>
      <c r="G135" s="2558" t="n">
        <v>6.21</v>
      </c>
      <c r="H135" s="2556" t="n">
        <v>35.24</v>
      </c>
      <c r="I135" s="2558" t="n">
        <v>6.08</v>
      </c>
      <c r="J135" s="2645" t="n">
        <v>74.3899824459153</v>
      </c>
      <c r="K135" s="2600" t="n">
        <v>7.13839558888781</v>
      </c>
      <c r="L135" s="2600" t="n">
        <v>29.4265160778036</v>
      </c>
      <c r="M135" s="2600"/>
      <c r="N135" s="2601" t="n">
        <v>25.3565951265944</v>
      </c>
      <c r="O135" s="2602"/>
      <c r="P135" s="2603" t="n">
        <v>153.188995595792</v>
      </c>
      <c r="Q135" s="2603" t="n">
        <v>155.993284500636</v>
      </c>
      <c r="R135" s="2599" t="n">
        <v>134.713870743886</v>
      </c>
      <c r="S135" s="2560" t="n">
        <v>417.88</v>
      </c>
      <c r="T135" s="2561" t="n">
        <v>59</v>
      </c>
    </row>
    <row r="136" customFormat="false" ht="20.1" hidden="false" customHeight="true" outlineLevel="0" collapsed="false">
      <c r="A136" s="299" t="s">
        <v>1220</v>
      </c>
      <c r="B136" s="2596" t="n">
        <v>75.57</v>
      </c>
      <c r="C136" s="2609" t="n">
        <v>466.83805506145</v>
      </c>
      <c r="D136" s="2598" t="n">
        <v>6532.14349188012</v>
      </c>
      <c r="E136" s="2615"/>
      <c r="F136" s="2556" t="n">
        <v>35</v>
      </c>
      <c r="G136" s="2558" t="n">
        <v>6.97</v>
      </c>
      <c r="H136" s="2556" t="n">
        <v>36.37</v>
      </c>
      <c r="I136" s="2558" t="n">
        <v>6.85</v>
      </c>
      <c r="J136" s="2645" t="n">
        <v>73.2112679353287</v>
      </c>
      <c r="K136" s="2600" t="n">
        <v>7.13839558888781</v>
      </c>
      <c r="L136" s="2600" t="n">
        <v>29.4265160778036</v>
      </c>
      <c r="M136" s="2600"/>
      <c r="N136" s="2601" t="n">
        <v>25.3565951265944</v>
      </c>
      <c r="O136" s="2602"/>
      <c r="P136" s="2603" t="n">
        <v>148.068472066127</v>
      </c>
      <c r="Q136" s="2603" t="n">
        <v>151.288491754151</v>
      </c>
      <c r="R136" s="2599" t="n">
        <v>132.599248580778</v>
      </c>
      <c r="S136" s="2560" t="n">
        <v>381.61</v>
      </c>
      <c r="T136" s="2561" t="n">
        <v>56.98</v>
      </c>
    </row>
    <row r="137" customFormat="false" ht="20.1" hidden="false" customHeight="true" outlineLevel="0" collapsed="false">
      <c r="A137" s="299" t="s">
        <v>1221</v>
      </c>
      <c r="B137" s="2596" t="n">
        <v>59.46</v>
      </c>
      <c r="C137" s="2609" t="n">
        <v>411.987649472154</v>
      </c>
      <c r="D137" s="2598" t="n">
        <v>6693.96985194865</v>
      </c>
      <c r="E137" s="2601" t="n">
        <v>73.41</v>
      </c>
      <c r="F137" s="2556" t="n">
        <v>34.69</v>
      </c>
      <c r="G137" s="2558" t="n">
        <v>7</v>
      </c>
      <c r="H137" s="2556" t="n">
        <v>32.8903225806452</v>
      </c>
      <c r="I137" s="2558" t="n">
        <v>6.90684210526316</v>
      </c>
      <c r="J137" s="2645" t="n">
        <v>62.7992897584796</v>
      </c>
      <c r="K137" s="2600" t="n">
        <v>7.09374074606188</v>
      </c>
      <c r="L137" s="2600" t="n">
        <v>29.4265160778036</v>
      </c>
      <c r="M137" s="2600"/>
      <c r="N137" s="2601" t="n">
        <v>25.3350517152719</v>
      </c>
      <c r="O137" s="2602"/>
      <c r="P137" s="2603" t="n">
        <v>137.542951477373</v>
      </c>
      <c r="Q137" s="2603" t="n">
        <v>141.290807167871</v>
      </c>
      <c r="R137" s="2599" t="n">
        <v>124.265149467352</v>
      </c>
      <c r="S137" s="2560" t="n">
        <v>299.34</v>
      </c>
      <c r="T137" s="2561" t="n">
        <v>46.68</v>
      </c>
    </row>
    <row r="138" s="1524" customFormat="true" ht="20.1" hidden="false" customHeight="true" outlineLevel="0" collapsed="false">
      <c r="A138" s="2587" t="s">
        <v>1222</v>
      </c>
      <c r="B138" s="2616" t="n">
        <v>96.1891666666667</v>
      </c>
      <c r="C138" s="2638" t="n">
        <v>554.938787982776</v>
      </c>
      <c r="D138" s="2618" t="n">
        <v>6537.51171777359</v>
      </c>
      <c r="E138" s="2646" t="n">
        <v>72.74</v>
      </c>
      <c r="F138" s="2619" t="n">
        <v>35.0927954545455</v>
      </c>
      <c r="G138" s="2613" t="n">
        <v>6.17782575757576</v>
      </c>
      <c r="H138" s="2619" t="n">
        <v>32.7779032258064</v>
      </c>
      <c r="I138" s="2595" t="n">
        <v>5.96117623604466</v>
      </c>
      <c r="J138" s="2626" t="n">
        <v>76.9220358390275</v>
      </c>
      <c r="K138" s="2639" t="n">
        <v>7.13573756252913</v>
      </c>
      <c r="L138" s="2639" t="n">
        <v>29.3720225295114</v>
      </c>
      <c r="M138" s="2639"/>
      <c r="N138" s="2615" t="n">
        <v>25.4643121832069</v>
      </c>
      <c r="O138" s="2631"/>
      <c r="P138" s="2632" t="n">
        <v>153.61570588993</v>
      </c>
      <c r="Q138" s="2632" t="n">
        <v>156.471115013951</v>
      </c>
      <c r="R138" s="2630" t="n">
        <v>136.2894715713</v>
      </c>
      <c r="S138" s="2624" t="n">
        <v>451.6325</v>
      </c>
      <c r="T138" s="2578" t="n">
        <v>61.8808333333333</v>
      </c>
    </row>
    <row r="139" customFormat="false" ht="20.1" hidden="false" customHeight="true" outlineLevel="0" collapsed="false">
      <c r="A139" s="299"/>
      <c r="B139" s="2596"/>
      <c r="C139" s="2609"/>
      <c r="D139" s="2598"/>
      <c r="E139" s="2615"/>
      <c r="F139" s="2556"/>
      <c r="G139" s="2558"/>
      <c r="H139" s="2556"/>
      <c r="I139" s="2558"/>
      <c r="J139" s="2645"/>
      <c r="K139" s="2600"/>
      <c r="L139" s="2600"/>
      <c r="M139" s="2600"/>
      <c r="N139" s="2601"/>
      <c r="O139" s="2602"/>
      <c r="P139" s="2603"/>
      <c r="Q139" s="2603"/>
      <c r="R139" s="2599"/>
      <c r="S139" s="2650"/>
      <c r="T139" s="2651"/>
    </row>
    <row r="140" customFormat="false" ht="20.1" hidden="false" customHeight="true" outlineLevel="0" collapsed="false">
      <c r="A140" s="2634" t="n">
        <v>2015</v>
      </c>
      <c r="B140" s="2635"/>
      <c r="C140" s="2635"/>
      <c r="D140" s="2635"/>
      <c r="E140" s="2635"/>
      <c r="F140" s="2644"/>
      <c r="G140" s="2644"/>
      <c r="H140" s="2644"/>
      <c r="I140" s="2644"/>
      <c r="J140" s="2635"/>
      <c r="K140" s="2635"/>
      <c r="L140" s="2635"/>
      <c r="M140" s="2635"/>
      <c r="N140" s="2635"/>
      <c r="O140" s="2635"/>
      <c r="P140" s="2635"/>
      <c r="Q140" s="2635"/>
      <c r="R140" s="2635"/>
      <c r="S140" s="2635"/>
      <c r="T140" s="2636"/>
    </row>
    <row r="141" customFormat="false" ht="20.1" hidden="false" customHeight="true" outlineLevel="0" collapsed="false">
      <c r="A141" s="299" t="s">
        <v>1210</v>
      </c>
      <c r="B141" s="2596" t="n">
        <v>44.38</v>
      </c>
      <c r="C141" s="2609" t="n">
        <v>330.169037292069</v>
      </c>
      <c r="D141" s="2598" t="n">
        <v>6400</v>
      </c>
      <c r="E141" s="2615"/>
      <c r="F141" s="2556" t="n">
        <v>31.82</v>
      </c>
      <c r="G141" s="2558" t="n">
        <v>7.19</v>
      </c>
      <c r="H141" s="2556" t="n">
        <v>28.72</v>
      </c>
      <c r="I141" s="2558" t="n">
        <v>6.98</v>
      </c>
      <c r="J141" s="2645" t="n">
        <v>55.0721613001891</v>
      </c>
      <c r="K141" s="2600" t="n">
        <v>7.09374074606188</v>
      </c>
      <c r="L141" s="2600" t="n">
        <v>29.2863898107664</v>
      </c>
      <c r="M141" s="2600"/>
      <c r="N141" s="2601" t="n">
        <v>25.2273346586593</v>
      </c>
      <c r="O141" s="2602"/>
      <c r="P141" s="2603" t="n">
        <v>129.862166182876</v>
      </c>
      <c r="Q141" s="2603" t="n">
        <v>133.204444634851</v>
      </c>
      <c r="R141" s="2599" t="n">
        <v>115.764113085279</v>
      </c>
      <c r="S141" s="2650" t="n">
        <v>243.67</v>
      </c>
      <c r="T141" s="2651" t="n">
        <v>42.09</v>
      </c>
    </row>
    <row r="142" customFormat="false" ht="20.1" hidden="false" customHeight="true" outlineLevel="0" collapsed="false">
      <c r="A142" s="299" t="s">
        <v>1211</v>
      </c>
      <c r="B142" s="2596" t="n">
        <v>54.06</v>
      </c>
      <c r="C142" s="2609" t="n">
        <v>371.236286099366</v>
      </c>
      <c r="D142" s="2598" t="n">
        <v>6011</v>
      </c>
      <c r="E142" s="2615"/>
      <c r="F142" s="2556" t="n">
        <v>32.87</v>
      </c>
      <c r="G142" s="2558" t="n">
        <v>7.46</v>
      </c>
      <c r="H142" s="2556" t="n">
        <v>36.72</v>
      </c>
      <c r="I142" s="2558" t="n">
        <v>7.26</v>
      </c>
      <c r="J142" s="2645" t="n">
        <v>62.5373532005714</v>
      </c>
      <c r="K142" s="2600" t="n">
        <v>7.09374074606188</v>
      </c>
      <c r="L142" s="2600" t="n">
        <v>29.2630354329269</v>
      </c>
      <c r="M142" s="2600"/>
      <c r="N142" s="2601" t="n">
        <v>25.2057912473368</v>
      </c>
      <c r="O142" s="2602"/>
      <c r="P142" s="2603" t="n">
        <v>134.840452947828</v>
      </c>
      <c r="Q142" s="2603" t="n">
        <v>137.468163061352</v>
      </c>
      <c r="R142" s="2599" t="n">
        <v>119.335559127272</v>
      </c>
      <c r="S142" s="2650" t="n">
        <v>300.22</v>
      </c>
      <c r="T142" s="2651" t="n">
        <v>51.96</v>
      </c>
    </row>
    <row r="143" customFormat="false" ht="20.1" hidden="false" customHeight="true" outlineLevel="0" collapsed="false">
      <c r="A143" s="299" t="s">
        <v>1212</v>
      </c>
      <c r="B143" s="2596" t="n">
        <v>52.46</v>
      </c>
      <c r="C143" s="2609" t="n">
        <v>380.20142946398</v>
      </c>
      <c r="D143" s="2598" t="n">
        <v>6207</v>
      </c>
      <c r="E143" s="2601" t="n">
        <v>71.99</v>
      </c>
      <c r="F143" s="2556" t="n">
        <v>32.27</v>
      </c>
      <c r="G143" s="2558" t="n">
        <v>6.93</v>
      </c>
      <c r="H143" s="2556" t="n">
        <v>31.32</v>
      </c>
      <c r="I143" s="2558" t="n">
        <v>6.8</v>
      </c>
      <c r="J143" s="2645" t="n">
        <v>63.7160677111581</v>
      </c>
      <c r="K143" s="2600" t="n">
        <v>7.08736148280104</v>
      </c>
      <c r="L143" s="2600" t="n">
        <v>29.2163266772478</v>
      </c>
      <c r="M143" s="2600"/>
      <c r="N143" s="2601" t="n">
        <v>25.1627044246918</v>
      </c>
      <c r="O143" s="2602"/>
      <c r="P143" s="2603" t="n">
        <v>141.241107359908</v>
      </c>
      <c r="Q143" s="2603" t="n">
        <v>143.643203541114</v>
      </c>
      <c r="R143" s="2599" t="n">
        <v>123.030158481057</v>
      </c>
      <c r="S143" s="2650" t="n">
        <v>308.87</v>
      </c>
      <c r="T143" s="2651" t="n">
        <v>49.15</v>
      </c>
    </row>
    <row r="144" customFormat="false" ht="20.1" hidden="false" customHeight="true" outlineLevel="0" collapsed="false">
      <c r="A144" s="299" t="s">
        <v>1213</v>
      </c>
      <c r="B144" s="2596" t="n">
        <v>57.3</v>
      </c>
      <c r="C144" s="2609" t="n">
        <v>413.309643121307</v>
      </c>
      <c r="D144" s="2598" t="n">
        <v>5863</v>
      </c>
      <c r="E144" s="2615"/>
      <c r="F144" s="2556" t="n">
        <v>31.99</v>
      </c>
      <c r="G144" s="2558" t="n">
        <v>7.21</v>
      </c>
      <c r="H144" s="2556" t="n">
        <v>29.72</v>
      </c>
      <c r="I144" s="2558" t="n">
        <v>7.1</v>
      </c>
      <c r="J144" s="2645" t="n">
        <v>63.3886470137729</v>
      </c>
      <c r="K144" s="2600" t="n">
        <v>7.07460295627934</v>
      </c>
      <c r="L144" s="2600" t="n">
        <v>29.1696179215688</v>
      </c>
      <c r="M144" s="2600"/>
      <c r="N144" s="2601" t="n">
        <v>24.9257269001442</v>
      </c>
      <c r="O144" s="2602"/>
      <c r="P144" s="2603" t="n">
        <v>145.365973536582</v>
      </c>
      <c r="Q144" s="2603" t="n">
        <v>147.906921967616</v>
      </c>
      <c r="R144" s="2599" t="n">
        <v>123.522771728229</v>
      </c>
      <c r="S144" s="2650" t="n">
        <v>332.69</v>
      </c>
      <c r="T144" s="2651" t="n">
        <v>51.57</v>
      </c>
    </row>
    <row r="145" customFormat="false" ht="20.1" hidden="false" customHeight="true" outlineLevel="0" collapsed="false">
      <c r="A145" s="299" t="s">
        <v>1214</v>
      </c>
      <c r="B145" s="2596" t="n">
        <v>62.16</v>
      </c>
      <c r="C145" s="2609" t="n">
        <v>431.120823842636</v>
      </c>
      <c r="D145" s="2598" t="n">
        <v>5686</v>
      </c>
      <c r="E145" s="2615"/>
      <c r="F145" s="2556" t="n">
        <v>31.6</v>
      </c>
      <c r="G145" s="2558" t="n">
        <v>7.57</v>
      </c>
      <c r="H145" s="2556" t="n">
        <v>25.36</v>
      </c>
      <c r="I145" s="2558" t="n">
        <v>7.45</v>
      </c>
      <c r="J145" s="2645" t="n">
        <v>65.7460760349463</v>
      </c>
      <c r="K145" s="2600" t="n">
        <v>7.0682236930185</v>
      </c>
      <c r="L145" s="2600" t="n">
        <v>29.1462635437293</v>
      </c>
      <c r="M145" s="2600"/>
      <c r="N145" s="2601" t="n">
        <v>24.9041834888217</v>
      </c>
      <c r="O145" s="2602"/>
      <c r="P145" s="2603" t="n">
        <v>148.779655889692</v>
      </c>
      <c r="Q145" s="2603" t="n">
        <v>151.435516527479</v>
      </c>
      <c r="R145" s="2599" t="n">
        <v>126.232144587672</v>
      </c>
      <c r="S145" s="2650" t="n">
        <v>349.2</v>
      </c>
      <c r="T145" s="2651" t="n">
        <v>53.08</v>
      </c>
    </row>
    <row r="146" customFormat="false" ht="20.1" hidden="false" customHeight="true" outlineLevel="0" collapsed="false">
      <c r="A146" s="299" t="s">
        <v>1215</v>
      </c>
      <c r="B146" s="2596" t="n">
        <v>60.21</v>
      </c>
      <c r="C146" s="2609" t="n">
        <v>412.477684645387</v>
      </c>
      <c r="D146" s="2598" t="n">
        <v>5785</v>
      </c>
      <c r="E146" s="2601" t="n">
        <v>69.64</v>
      </c>
      <c r="F146" s="2556" t="n">
        <v>31.6595454545455</v>
      </c>
      <c r="G146" s="2558" t="n">
        <v>7.58</v>
      </c>
      <c r="H146" s="2556" t="n">
        <v>30.07</v>
      </c>
      <c r="I146" s="2558" t="n">
        <v>7.47</v>
      </c>
      <c r="J146" s="2645" t="n">
        <v>64.0434884085433</v>
      </c>
      <c r="K146" s="2600" t="n">
        <v>7.0682236930185</v>
      </c>
      <c r="L146" s="2600" t="n">
        <v>29.1462635437293</v>
      </c>
      <c r="M146" s="2600"/>
      <c r="N146" s="2601" t="n">
        <v>24.9041834888217</v>
      </c>
      <c r="O146" s="2602"/>
      <c r="P146" s="2603" t="n">
        <v>149.348602948543</v>
      </c>
      <c r="Q146" s="2603" t="n">
        <v>152.02361562079</v>
      </c>
      <c r="R146" s="2599" t="n">
        <v>123.892231663607</v>
      </c>
      <c r="S146" s="2650" t="n">
        <v>332.6</v>
      </c>
      <c r="T146" s="2651" t="n">
        <v>50.98</v>
      </c>
    </row>
    <row r="147" customFormat="false" ht="20.1" hidden="false" customHeight="true" outlineLevel="0" collapsed="false">
      <c r="A147" s="299" t="s">
        <v>1216</v>
      </c>
      <c r="B147" s="2596" t="n">
        <v>54.19</v>
      </c>
      <c r="C147" s="2609" t="n">
        <v>385.141595050347</v>
      </c>
      <c r="D147" s="2598" t="n">
        <v>5499</v>
      </c>
      <c r="E147" s="2615"/>
      <c r="F147" s="2556" t="n">
        <v>31.98</v>
      </c>
      <c r="G147" s="2558" t="n">
        <v>7.85</v>
      </c>
      <c r="H147" s="2556" t="n">
        <v>35</v>
      </c>
      <c r="I147" s="2558" t="n">
        <v>7.73</v>
      </c>
      <c r="J147" s="2645" t="n">
        <v>60.9657338531225</v>
      </c>
      <c r="K147" s="2600" t="n">
        <v>7.0554651664968</v>
      </c>
      <c r="L147" s="2600" t="n">
        <v>29.1229091658897</v>
      </c>
      <c r="M147" s="2600"/>
      <c r="N147" s="2601" t="n">
        <v>24.6887493755966</v>
      </c>
      <c r="O147" s="2602"/>
      <c r="P147" s="2603" t="n">
        <v>151.055444125098</v>
      </c>
      <c r="Q147" s="2603" t="n">
        <v>153.934937674049</v>
      </c>
      <c r="R147" s="2599" t="n">
        <v>121.552318739543</v>
      </c>
      <c r="S147" s="2650" t="n">
        <v>307.18</v>
      </c>
      <c r="T147" s="2651" t="n">
        <v>48.71</v>
      </c>
    </row>
    <row r="148" customFormat="false" ht="20.1" hidden="false" customHeight="true" outlineLevel="0" collapsed="false">
      <c r="A148" s="299" t="s">
        <v>1217</v>
      </c>
      <c r="B148" s="2596" t="n">
        <v>45.46</v>
      </c>
      <c r="C148" s="2609" t="n">
        <v>330.2238550807</v>
      </c>
      <c r="D148" s="2598" t="n">
        <v>5714</v>
      </c>
      <c r="E148" s="2615"/>
      <c r="F148" s="2556" t="n">
        <v>30.75</v>
      </c>
      <c r="G148" s="2558" t="n">
        <v>8.2</v>
      </c>
      <c r="H148" s="2556" t="n">
        <v>31.61</v>
      </c>
      <c r="I148" s="2558" t="n">
        <v>8.09</v>
      </c>
      <c r="J148" s="2645" t="n">
        <v>57.1676537634543</v>
      </c>
      <c r="K148" s="2600" t="n">
        <v>7.0554651664968</v>
      </c>
      <c r="L148" s="2600" t="n">
        <v>29.1229091658897</v>
      </c>
      <c r="M148" s="2600"/>
      <c r="N148" s="2601" t="n">
        <v>24.6887493755966</v>
      </c>
      <c r="O148" s="2602"/>
      <c r="P148" s="2603" t="n">
        <v>144.797026477731</v>
      </c>
      <c r="Q148" s="2603" t="n">
        <v>147.906921967616</v>
      </c>
      <c r="R148" s="2599" t="n">
        <v>116.872492891415</v>
      </c>
      <c r="S148" s="2650" t="n">
        <v>260.84</v>
      </c>
      <c r="T148" s="2651" t="n">
        <v>44.56</v>
      </c>
    </row>
    <row r="149" customFormat="false" ht="20.1" hidden="false" customHeight="true" outlineLevel="0" collapsed="false">
      <c r="A149" s="299" t="s">
        <v>1218</v>
      </c>
      <c r="B149" s="2596" t="n">
        <v>44.83</v>
      </c>
      <c r="C149" s="2609" t="n">
        <v>320.253237890087</v>
      </c>
      <c r="D149" s="2598" t="n">
        <v>5374</v>
      </c>
      <c r="E149" s="2601" t="n">
        <v>66.1</v>
      </c>
      <c r="F149" s="2556" t="n">
        <v>29.79</v>
      </c>
      <c r="G149" s="2558" t="n">
        <v>8.2</v>
      </c>
      <c r="H149" s="2556" t="n">
        <v>31.88</v>
      </c>
      <c r="I149" s="2558" t="n">
        <v>8.1</v>
      </c>
      <c r="J149" s="2645" t="n">
        <v>56.9712013450232</v>
      </c>
      <c r="K149" s="2600" t="n">
        <v>7.04908590323596</v>
      </c>
      <c r="L149" s="2600" t="n">
        <v>29.1229091658897</v>
      </c>
      <c r="M149" s="2600"/>
      <c r="N149" s="2601" t="n">
        <v>24.6887493755966</v>
      </c>
      <c r="O149" s="2602"/>
      <c r="P149" s="2603" t="n">
        <v>136.689530889095</v>
      </c>
      <c r="Q149" s="2603" t="n">
        <v>140.261633754578</v>
      </c>
      <c r="R149" s="2599" t="n">
        <v>115.887266397072</v>
      </c>
      <c r="S149" s="2650" t="n">
        <v>238.49</v>
      </c>
      <c r="T149" s="2651" t="n">
        <v>43.35</v>
      </c>
    </row>
    <row r="150" customFormat="false" ht="20.1" hidden="false" customHeight="true" outlineLevel="0" collapsed="false">
      <c r="A150" s="299" t="s">
        <v>1219</v>
      </c>
      <c r="B150" s="2596" t="n">
        <v>45.02</v>
      </c>
      <c r="C150" s="2609" t="n">
        <v>321.0326434377</v>
      </c>
      <c r="D150" s="2598" t="n">
        <v>5163</v>
      </c>
      <c r="E150" s="2615"/>
      <c r="F150" s="2556" t="n">
        <v>29.12</v>
      </c>
      <c r="G150" s="2558" t="n">
        <v>8.46</v>
      </c>
      <c r="H150" s="2556" t="n">
        <v>39.37</v>
      </c>
      <c r="I150" s="2558" t="n">
        <v>8.38</v>
      </c>
      <c r="J150" s="2645" t="n">
        <v>56.1853916712987</v>
      </c>
      <c r="K150" s="2600" t="n">
        <v>7.04270663997511</v>
      </c>
      <c r="L150" s="2600" t="n">
        <v>29.0995547880502</v>
      </c>
      <c r="M150" s="2600"/>
      <c r="N150" s="2601" t="n">
        <v>24.4733152623715</v>
      </c>
      <c r="O150" s="2602"/>
      <c r="P150" s="2603" t="n">
        <v>133.98703235955</v>
      </c>
      <c r="Q150" s="2603" t="n">
        <v>137.762212608008</v>
      </c>
      <c r="R150" s="2599" t="n">
        <v>115.148346526315</v>
      </c>
      <c r="S150" s="2650" t="n">
        <v>247.55</v>
      </c>
      <c r="T150" s="2651" t="n">
        <v>42.42</v>
      </c>
    </row>
    <row r="151" customFormat="false" ht="20.1" hidden="false" customHeight="true" outlineLevel="0" collapsed="false">
      <c r="A151" s="299" t="s">
        <v>1220</v>
      </c>
      <c r="B151" s="2596" t="n">
        <v>40.5</v>
      </c>
      <c r="C151" s="2609" t="n">
        <v>302.963311468577</v>
      </c>
      <c r="D151" s="2598" t="n">
        <v>5084</v>
      </c>
      <c r="E151" s="2615"/>
      <c r="F151" s="2556" t="n">
        <v>29.13</v>
      </c>
      <c r="G151" s="2558" t="n">
        <v>8.59</v>
      </c>
      <c r="H151" s="2556" t="n">
        <v>32.39</v>
      </c>
      <c r="I151" s="2558" t="n">
        <v>8.5</v>
      </c>
      <c r="J151" s="2645" t="n">
        <v>56.3818440897298</v>
      </c>
      <c r="K151" s="2600" t="n">
        <v>7.04270663997511</v>
      </c>
      <c r="L151" s="2600" t="n">
        <v>29.0762004102107</v>
      </c>
      <c r="M151" s="2600"/>
      <c r="N151" s="2601" t="n">
        <v>24.4733152623715</v>
      </c>
      <c r="O151" s="2602"/>
      <c r="P151" s="2603" t="n">
        <v>135.124926477254</v>
      </c>
      <c r="Q151" s="2603" t="n">
        <v>138.644361247974</v>
      </c>
      <c r="R151" s="2599" t="n">
        <v>116.256726332451</v>
      </c>
      <c r="S151" s="2650" t="n">
        <v>229.75</v>
      </c>
      <c r="T151" s="2651" t="n">
        <v>42.76</v>
      </c>
    </row>
    <row r="152" customFormat="false" ht="20.1" hidden="false" customHeight="true" outlineLevel="0" collapsed="false">
      <c r="A152" s="299" t="s">
        <v>1221</v>
      </c>
      <c r="B152" s="2596" t="n">
        <v>33.64</v>
      </c>
      <c r="C152" s="2609" t="n">
        <v>276.155526585199</v>
      </c>
      <c r="D152" s="2598" t="n">
        <v>4892</v>
      </c>
      <c r="E152" s="2601" t="n">
        <v>64.06</v>
      </c>
      <c r="F152" s="2556" t="n">
        <v>28.49</v>
      </c>
      <c r="G152" s="2558" t="n">
        <v>8.37</v>
      </c>
      <c r="H152" s="2556" t="n">
        <v>27.78</v>
      </c>
      <c r="I152" s="2558" t="n">
        <v>8.29</v>
      </c>
      <c r="J152" s="2645" t="n">
        <v>48.1963266551</v>
      </c>
      <c r="K152" s="2600" t="n">
        <v>7.02994811345341</v>
      </c>
      <c r="L152" s="2600" t="n">
        <v>29.0995547880502</v>
      </c>
      <c r="M152" s="2600"/>
      <c r="N152" s="2601" t="n">
        <v>24.4733152623715</v>
      </c>
      <c r="O152" s="2602"/>
      <c r="P152" s="2603" t="n">
        <v>129.862166182876</v>
      </c>
      <c r="Q152" s="2603" t="n">
        <v>133.939568501489</v>
      </c>
      <c r="R152" s="2599" t="n">
        <v>108.86752762488</v>
      </c>
      <c r="S152" s="2650" t="n">
        <v>189.72</v>
      </c>
      <c r="T152" s="2651" t="n">
        <v>33.67</v>
      </c>
    </row>
    <row r="153" s="1524" customFormat="true" ht="20.1" hidden="false" customHeight="true" outlineLevel="0" collapsed="false">
      <c r="A153" s="2587" t="s">
        <v>1222</v>
      </c>
      <c r="B153" s="2616" t="n">
        <v>49.5175</v>
      </c>
      <c r="C153" s="2638" t="n">
        <v>355.931576862177</v>
      </c>
      <c r="D153" s="2618" t="n">
        <v>5618</v>
      </c>
      <c r="E153" s="2646" t="n">
        <v>67.9475</v>
      </c>
      <c r="F153" s="2619" t="n">
        <v>30.9557954545455</v>
      </c>
      <c r="G153" s="2613" t="n">
        <v>7.80083333333333</v>
      </c>
      <c r="H153" s="2619" t="n">
        <v>31.6616666666667</v>
      </c>
      <c r="I153" s="2595" t="n">
        <v>7.67916666666667</v>
      </c>
      <c r="J153" s="2626" t="n">
        <v>59.1976620872425</v>
      </c>
      <c r="K153" s="2639" t="n">
        <v>7.06343924557286</v>
      </c>
      <c r="L153" s="2639" t="n">
        <v>29.1559945344957</v>
      </c>
      <c r="M153" s="2639"/>
      <c r="N153" s="2615" t="n">
        <v>24.8180098435316</v>
      </c>
      <c r="O153" s="2631"/>
      <c r="P153" s="2632" t="n">
        <v>140.079507114753</v>
      </c>
      <c r="Q153" s="2632" t="n">
        <v>143.177625092243</v>
      </c>
      <c r="R153" s="2630" t="n">
        <v>118.863471432066</v>
      </c>
      <c r="S153" s="2624" t="n">
        <v>278.398333333333</v>
      </c>
      <c r="T153" s="2578" t="n">
        <v>46.1916666666667</v>
      </c>
    </row>
    <row r="154" s="1524" customFormat="true" ht="20.1" hidden="false" customHeight="true" outlineLevel="0" collapsed="false">
      <c r="A154" s="294"/>
      <c r="B154" s="2616"/>
      <c r="C154" s="2638"/>
      <c r="D154" s="2618"/>
      <c r="E154" s="2647"/>
      <c r="F154" s="2619"/>
      <c r="G154" s="2613"/>
      <c r="H154" s="2619"/>
      <c r="I154" s="2595"/>
      <c r="J154" s="2626"/>
      <c r="K154" s="2639"/>
      <c r="L154" s="2639"/>
      <c r="M154" s="2639"/>
      <c r="N154" s="2615"/>
      <c r="O154" s="2631"/>
      <c r="P154" s="2632"/>
      <c r="Q154" s="2632"/>
      <c r="R154" s="2630"/>
      <c r="S154" s="2652"/>
      <c r="T154" s="2653"/>
    </row>
    <row r="155" customFormat="false" ht="20.1" hidden="false" customHeight="true" outlineLevel="0" collapsed="false">
      <c r="A155" s="2634" t="n">
        <v>2016</v>
      </c>
      <c r="B155" s="2635"/>
      <c r="C155" s="2635"/>
      <c r="D155" s="2635"/>
      <c r="E155" s="2635"/>
      <c r="F155" s="2644"/>
      <c r="G155" s="2644"/>
      <c r="H155" s="2644"/>
      <c r="I155" s="2644"/>
      <c r="J155" s="2635"/>
      <c r="K155" s="2635"/>
      <c r="L155" s="2635"/>
      <c r="M155" s="2635"/>
      <c r="N155" s="2635"/>
      <c r="O155" s="2635"/>
      <c r="P155" s="2635"/>
      <c r="Q155" s="2635"/>
      <c r="R155" s="2635"/>
      <c r="S155" s="2635"/>
      <c r="T155" s="2636"/>
    </row>
    <row r="156" customFormat="false" ht="20.1" hidden="false" customHeight="true" outlineLevel="0" collapsed="false">
      <c r="A156" s="299" t="s">
        <v>1210</v>
      </c>
      <c r="B156" s="2596" t="n">
        <v>26.5</v>
      </c>
      <c r="C156" s="2609" t="n">
        <v>224.480224139975</v>
      </c>
      <c r="D156" s="2598" t="n">
        <v>4470.58935651113</v>
      </c>
      <c r="E156" s="2615"/>
      <c r="F156" s="2556" t="n">
        <v>24.28</v>
      </c>
      <c r="G156" s="2558" t="n">
        <v>6.9565</v>
      </c>
      <c r="H156" s="2556" t="n">
        <v>29.0370967741935</v>
      </c>
      <c r="I156" s="2558" t="n">
        <v>6.812</v>
      </c>
      <c r="J156" s="2645" t="n">
        <v>41.7133968468733</v>
      </c>
      <c r="K156" s="2600" t="n">
        <v>6.94063842780155</v>
      </c>
      <c r="L156" s="2600" t="n">
        <v>29.2163266772478</v>
      </c>
      <c r="M156" s="2600"/>
      <c r="N156" s="2601" t="n">
        <v>24.1717075038563</v>
      </c>
      <c r="O156" s="2602"/>
      <c r="P156" s="2603" t="n">
        <v>125.595063241489</v>
      </c>
      <c r="Q156" s="2603" t="n">
        <v>129.528825301659</v>
      </c>
      <c r="R156" s="2599" t="n">
        <v>101.819456472286</v>
      </c>
      <c r="S156" s="2650" t="n">
        <v>144.18</v>
      </c>
      <c r="T156" s="2651" t="n">
        <v>29.96</v>
      </c>
    </row>
    <row r="157" customFormat="false" ht="20.1" hidden="false" customHeight="true" outlineLevel="0" collapsed="false">
      <c r="A157" s="299" t="s">
        <v>1211</v>
      </c>
      <c r="B157" s="2596" t="n">
        <v>28.72</v>
      </c>
      <c r="C157" s="2609" t="n">
        <v>213.758752828658</v>
      </c>
      <c r="D157" s="2598" t="n">
        <v>4356.81647103103</v>
      </c>
      <c r="E157" s="2615"/>
      <c r="F157" s="2556" t="n">
        <v>21.7</v>
      </c>
      <c r="G157" s="2558" t="n">
        <v>5.22</v>
      </c>
      <c r="H157" s="2556" t="n">
        <v>21.99</v>
      </c>
      <c r="I157" s="2558" t="n">
        <v>5.15</v>
      </c>
      <c r="J157" s="2645" t="n">
        <v>41.5169444284421</v>
      </c>
      <c r="K157" s="2600" t="n">
        <v>6.92787990127986</v>
      </c>
      <c r="L157" s="2600" t="n">
        <v>29.2163266772478</v>
      </c>
      <c r="M157" s="2600"/>
      <c r="N157" s="2601" t="n">
        <v>24.0855338585663</v>
      </c>
      <c r="O157" s="2602"/>
      <c r="P157" s="2603" t="n">
        <v>122.323617653093</v>
      </c>
      <c r="Q157" s="2603" t="n">
        <v>126.441305061779</v>
      </c>
      <c r="R157" s="2599" t="n">
        <v>101.209759128141</v>
      </c>
      <c r="S157" s="2650" t="n">
        <v>162.63</v>
      </c>
      <c r="T157" s="2651" t="n">
        <v>31.19</v>
      </c>
    </row>
    <row r="158" customFormat="false" ht="20.1" hidden="false" customHeight="true" outlineLevel="0" collapsed="false">
      <c r="A158" s="299" t="s">
        <v>1212</v>
      </c>
      <c r="B158" s="2596" t="n">
        <v>34.65</v>
      </c>
      <c r="C158" s="2609" t="n">
        <v>245.648602583044</v>
      </c>
      <c r="D158" s="2598" t="n">
        <v>4231.05642620683</v>
      </c>
      <c r="E158" s="2601" t="n">
        <v>56.87</v>
      </c>
      <c r="F158" s="2556" t="n">
        <v>21.99</v>
      </c>
      <c r="G158" s="2558" t="n">
        <v>4.99</v>
      </c>
      <c r="H158" s="2556" t="n">
        <v>24.29</v>
      </c>
      <c r="I158" s="2558" t="n">
        <v>4.93</v>
      </c>
      <c r="J158" s="2645" t="n">
        <v>45.7079293549726</v>
      </c>
      <c r="K158" s="2600" t="n">
        <v>6.92787990127986</v>
      </c>
      <c r="L158" s="2600" t="n">
        <v>29.2630354329269</v>
      </c>
      <c r="M158" s="2600"/>
      <c r="N158" s="2601" t="n">
        <v>24.0855338585663</v>
      </c>
      <c r="O158" s="2602"/>
      <c r="P158" s="2603" t="n">
        <v>122.892564711944</v>
      </c>
      <c r="Q158" s="2603" t="n">
        <v>128.058577568383</v>
      </c>
      <c r="R158" s="2599" t="n">
        <v>105.111822130672</v>
      </c>
      <c r="S158" s="2650" t="n">
        <v>183.55</v>
      </c>
      <c r="T158" s="2651" t="n">
        <v>35.02</v>
      </c>
    </row>
    <row r="159" customFormat="false" ht="20.1" hidden="false" customHeight="true" outlineLevel="0" collapsed="false">
      <c r="A159" s="299" t="s">
        <v>1213</v>
      </c>
      <c r="B159" s="2596" t="n">
        <v>37.86</v>
      </c>
      <c r="C159" s="2609" t="n">
        <v>257.917305679775</v>
      </c>
      <c r="D159" s="2598" t="n">
        <v>4008.21266339711</v>
      </c>
      <c r="E159" s="2615"/>
      <c r="F159" s="2556" t="n">
        <v>23.5</v>
      </c>
      <c r="G159" s="2558" t="n">
        <v>5.75</v>
      </c>
      <c r="H159" s="2556" t="n">
        <v>24.21</v>
      </c>
      <c r="I159" s="2558" t="n">
        <v>5.69</v>
      </c>
      <c r="J159" s="2645" t="n">
        <v>45.2495403786333</v>
      </c>
      <c r="K159" s="2600" t="n">
        <v>6.90874211149732</v>
      </c>
      <c r="L159" s="2600" t="n">
        <v>29.4031616999641</v>
      </c>
      <c r="M159" s="2600"/>
      <c r="N159" s="2601" t="n">
        <v>23.7839261000511</v>
      </c>
      <c r="O159" s="2602"/>
      <c r="P159" s="2603" t="n">
        <v>128.013088241609</v>
      </c>
      <c r="Q159" s="2603" t="n">
        <v>133.498494181506</v>
      </c>
      <c r="R159" s="2599" t="n">
        <v>105.233761599501</v>
      </c>
      <c r="S159" s="2650" t="n">
        <v>189.1</v>
      </c>
      <c r="T159" s="2651" t="n">
        <v>36.15</v>
      </c>
    </row>
    <row r="160" customFormat="false" ht="20.1" hidden="false" customHeight="true" outlineLevel="0" collapsed="false">
      <c r="A160" s="299" t="s">
        <v>1214</v>
      </c>
      <c r="B160" s="2596" t="n">
        <v>43.21</v>
      </c>
      <c r="C160" s="2609" t="n">
        <v>286.615688543042</v>
      </c>
      <c r="D160" s="2598" t="n">
        <v>3615.13715557916</v>
      </c>
      <c r="E160" s="2615"/>
      <c r="F160" s="2556" t="n">
        <v>24.87</v>
      </c>
      <c r="G160" s="2558" t="n">
        <v>6.03</v>
      </c>
      <c r="H160" s="2556" t="n">
        <v>22.54</v>
      </c>
      <c r="I160" s="2558" t="n">
        <v>5.96</v>
      </c>
      <c r="J160" s="2645" t="n">
        <v>49.3095570262097</v>
      </c>
      <c r="K160" s="2600" t="n">
        <v>6.90236284823647</v>
      </c>
      <c r="L160" s="2600" t="n">
        <v>29.4031616999641</v>
      </c>
      <c r="M160" s="2600"/>
      <c r="N160" s="2601" t="n">
        <v>23.7839261000511</v>
      </c>
      <c r="O160" s="2602"/>
      <c r="P160" s="2603" t="n">
        <v>131.711244124144</v>
      </c>
      <c r="Q160" s="2603" t="n">
        <v>136.880063968042</v>
      </c>
      <c r="R160" s="2599" t="n">
        <v>109.989400883835</v>
      </c>
      <c r="S160" s="2650" t="n">
        <v>221.78</v>
      </c>
      <c r="T160" s="2651" t="n">
        <v>40.36</v>
      </c>
    </row>
    <row r="161" customFormat="false" ht="20.1" hidden="false" customHeight="true" outlineLevel="0" collapsed="false">
      <c r="A161" s="299" t="s">
        <v>1215</v>
      </c>
      <c r="B161" s="2596" t="n">
        <v>45.84</v>
      </c>
      <c r="C161" s="2609" t="n">
        <v>310.441717224205</v>
      </c>
      <c r="D161" s="2598" t="n">
        <v>4009.96998948085</v>
      </c>
      <c r="E161" s="2601" t="n">
        <v>56.12</v>
      </c>
      <c r="F161" s="2556" t="n">
        <v>26.88</v>
      </c>
      <c r="G161" s="2558" t="n">
        <v>5.67</v>
      </c>
      <c r="H161" s="2556" t="n">
        <v>27.69</v>
      </c>
      <c r="I161" s="2558" t="n">
        <v>5.61</v>
      </c>
      <c r="J161" s="2645" t="n">
        <v>51.8634384658142</v>
      </c>
      <c r="K161" s="2600" t="n">
        <v>6.88322505845393</v>
      </c>
      <c r="L161" s="2600" t="n">
        <v>29.4031616999641</v>
      </c>
      <c r="M161" s="2600"/>
      <c r="N161" s="2601" t="n">
        <v>23.7839261000511</v>
      </c>
      <c r="O161" s="2602"/>
      <c r="P161" s="2603" t="n">
        <v>135.124926477254</v>
      </c>
      <c r="Q161" s="2603" t="n">
        <v>140.11460898125</v>
      </c>
      <c r="R161" s="2599" t="n">
        <v>113.159827073391</v>
      </c>
      <c r="S161" s="2650" t="n">
        <v>240.23</v>
      </c>
      <c r="T161" s="2651" t="n">
        <v>40.27</v>
      </c>
    </row>
    <row r="162" s="448" customFormat="true" ht="20.1" hidden="false" customHeight="true" outlineLevel="0" collapsed="false">
      <c r="A162" s="299" t="s">
        <v>1216</v>
      </c>
      <c r="B162" s="2596" t="n">
        <v>42.68</v>
      </c>
      <c r="C162" s="2609" t="n">
        <v>299.875369860092</v>
      </c>
      <c r="D162" s="2598" t="n">
        <v>3990.06148484146</v>
      </c>
      <c r="E162" s="2615"/>
      <c r="F162" s="2654" t="n">
        <v>27.46</v>
      </c>
      <c r="G162" s="2627" t="n">
        <v>4.69</v>
      </c>
      <c r="H162" s="2654" t="n">
        <v>27.19</v>
      </c>
      <c r="I162" s="2627" t="n">
        <v>4.63</v>
      </c>
      <c r="J162" s="2645" t="n">
        <v>49.9643984209801</v>
      </c>
      <c r="K162" s="2600" t="n">
        <v>6.85770800541054</v>
      </c>
      <c r="L162" s="2600" t="n">
        <v>29.3330985664455</v>
      </c>
      <c r="M162" s="2600"/>
      <c r="N162" s="2601" t="n">
        <v>23.4607749302135</v>
      </c>
      <c r="O162" s="2631"/>
      <c r="P162" s="2603" t="n">
        <v>132.137954418283</v>
      </c>
      <c r="Q162" s="2603" t="n">
        <v>137.61518783468</v>
      </c>
      <c r="R162" s="2599" t="n">
        <v>112.06237185393</v>
      </c>
      <c r="S162" s="2650" t="n">
        <v>254.6</v>
      </c>
      <c r="T162" s="2651" t="n">
        <v>38.18</v>
      </c>
    </row>
    <row r="163" s="1524" customFormat="true" ht="20.1" hidden="false" customHeight="true" outlineLevel="0" collapsed="false">
      <c r="A163" s="299" t="s">
        <v>1217</v>
      </c>
      <c r="B163" s="2596" t="n">
        <v>43.1</v>
      </c>
      <c r="C163" s="2609" t="n">
        <v>297.412267455554</v>
      </c>
      <c r="D163" s="2598" t="n">
        <v>3931.64793720392</v>
      </c>
      <c r="E163" s="2615"/>
      <c r="F163" s="2556" t="n">
        <v>26.5082608695652</v>
      </c>
      <c r="G163" s="2558" t="n">
        <v>4.72608695652174</v>
      </c>
      <c r="H163" s="2556" t="n">
        <v>27.1829032258065</v>
      </c>
      <c r="I163" s="2558" t="n">
        <v>4.68652173913044</v>
      </c>
      <c r="J163" s="2645" t="n">
        <v>48.5892314919623</v>
      </c>
      <c r="K163" s="2600" t="n">
        <v>6.84494947888885</v>
      </c>
      <c r="L163" s="2600" t="n">
        <v>29.3330985664455</v>
      </c>
      <c r="M163" s="2600"/>
      <c r="N163" s="2601" t="n">
        <v>23.3746012849234</v>
      </c>
      <c r="O163" s="2602"/>
      <c r="P163" s="2603" t="n">
        <v>130.146639712302</v>
      </c>
      <c r="Q163" s="2603" t="n">
        <v>135.997915328076</v>
      </c>
      <c r="R163" s="2599" t="n">
        <v>109.867461415006</v>
      </c>
      <c r="S163" s="2650" t="n">
        <v>245.58</v>
      </c>
      <c r="T163" s="2651" t="n">
        <v>39.3</v>
      </c>
    </row>
    <row r="164" s="1524" customFormat="true" ht="20.1" hidden="false" customHeight="true" outlineLevel="0" collapsed="false">
      <c r="A164" s="299" t="s">
        <v>1218</v>
      </c>
      <c r="B164" s="2596" t="n">
        <v>42.89</v>
      </c>
      <c r="C164" s="2609" t="n">
        <v>301.341316829302</v>
      </c>
      <c r="D164" s="2598" t="n">
        <v>3971.64076364302</v>
      </c>
      <c r="E164" s="2601" t="n">
        <v>65.03</v>
      </c>
      <c r="F164" s="2556" t="n">
        <v>26.6786363636364</v>
      </c>
      <c r="G164" s="2558" t="n">
        <v>4.35136363636364</v>
      </c>
      <c r="H164" s="2556" t="n">
        <v>30.4943333333333</v>
      </c>
      <c r="I164" s="2558" t="n">
        <v>4.31863636363636</v>
      </c>
      <c r="J164" s="2645" t="n">
        <v>49.833430142026</v>
      </c>
      <c r="K164" s="2600" t="n">
        <v>6.82581168910631</v>
      </c>
      <c r="L164" s="2600" t="n">
        <v>29.3330985664455</v>
      </c>
      <c r="M164" s="2600"/>
      <c r="N164" s="2601" t="n">
        <v>23.3746012849234</v>
      </c>
      <c r="O164" s="2602"/>
      <c r="P164" s="2603" t="n">
        <v>131.99571765357</v>
      </c>
      <c r="Q164" s="2603" t="n">
        <v>138.056262154663</v>
      </c>
      <c r="R164" s="2599" t="n">
        <v>111.818492916271</v>
      </c>
      <c r="S164" s="2650" t="n">
        <v>261.29</v>
      </c>
      <c r="T164" s="2651" t="n">
        <v>38.33</v>
      </c>
    </row>
    <row r="165" s="1524" customFormat="true" ht="20.1" hidden="false" customHeight="true" outlineLevel="0" collapsed="false">
      <c r="A165" s="2604" t="s">
        <v>1219</v>
      </c>
      <c r="B165" s="2605" t="n">
        <v>47.87</v>
      </c>
      <c r="C165" s="2609" t="n">
        <v>320.556890865363</v>
      </c>
      <c r="D165" s="2598" t="n">
        <v>4571.3296112741</v>
      </c>
      <c r="E165" s="2613"/>
      <c r="F165" s="2556" t="n">
        <v>31.37</v>
      </c>
      <c r="G165" s="2558" t="n">
        <v>5.73047619047619</v>
      </c>
      <c r="H165" s="2556" t="n">
        <v>37.1287096774194</v>
      </c>
      <c r="I165" s="2558" t="n">
        <v>5.69857142857143</v>
      </c>
      <c r="J165" s="2655" t="n">
        <v>55.3995819975742</v>
      </c>
      <c r="K165" s="2656" t="n">
        <v>6.76839831975869</v>
      </c>
      <c r="L165" s="2656" t="n">
        <v>29.356452944285</v>
      </c>
      <c r="M165" s="2656"/>
      <c r="N165" s="2584" t="n">
        <v>23.1160803490533</v>
      </c>
      <c r="O165" s="2657"/>
      <c r="P165" s="2658" t="n">
        <v>134.840452947828</v>
      </c>
      <c r="Q165" s="2658" t="n">
        <v>141.143782394544</v>
      </c>
      <c r="R165" s="2586" t="n">
        <v>115.842495387631</v>
      </c>
      <c r="S165" s="2560" t="n">
        <v>290.21</v>
      </c>
      <c r="T165" s="2561" t="n">
        <v>44.37</v>
      </c>
    </row>
    <row r="166" s="1524" customFormat="true" ht="20.1" hidden="false" customHeight="true" outlineLevel="0" collapsed="false">
      <c r="A166" s="299" t="s">
        <v>1220</v>
      </c>
      <c r="B166" s="2605" t="n">
        <v>43.22</v>
      </c>
      <c r="C166" s="2609" t="n">
        <v>310.388082000639</v>
      </c>
      <c r="D166" s="2598" t="n">
        <v>4721.80800300931</v>
      </c>
      <c r="E166" s="2613"/>
      <c r="F166" s="2659" t="n">
        <v>32.71</v>
      </c>
      <c r="G166" s="2660" t="n">
        <v>5.67</v>
      </c>
      <c r="H166" s="2659" t="n">
        <v>38.22</v>
      </c>
      <c r="I166" s="2660" t="n">
        <v>5.64</v>
      </c>
      <c r="J166" s="2655" t="n">
        <v>52.5837640000616</v>
      </c>
      <c r="K166" s="2656" t="n">
        <v>6.74926052997615</v>
      </c>
      <c r="L166" s="2656" t="n">
        <v>29.356452944285</v>
      </c>
      <c r="M166" s="2656"/>
      <c r="N166" s="2584" t="n">
        <v>23.0945369377308</v>
      </c>
      <c r="O166" s="2657"/>
      <c r="P166" s="2658" t="n">
        <v>131.99571765357</v>
      </c>
      <c r="Q166" s="2658" t="n">
        <v>138.497336474646</v>
      </c>
      <c r="R166" s="2586" t="n">
        <v>114.379221761682</v>
      </c>
      <c r="S166" s="2560" t="n">
        <v>257.73</v>
      </c>
      <c r="T166" s="2561" t="n">
        <v>40.58</v>
      </c>
    </row>
    <row r="167" s="1524" customFormat="true" ht="20.1" hidden="false" customHeight="true" outlineLevel="0" collapsed="false">
      <c r="A167" s="2604" t="s">
        <v>1221</v>
      </c>
      <c r="B167" s="2605" t="n">
        <v>51.67</v>
      </c>
      <c r="C167" s="2609" t="n">
        <v>355.857065313805</v>
      </c>
      <c r="D167" s="2598" t="n">
        <v>4889.24757157184</v>
      </c>
      <c r="E167" s="2584" t="n">
        <v>88.28</v>
      </c>
      <c r="F167" s="2659" t="n">
        <v>31.07</v>
      </c>
      <c r="G167" s="2660" t="n">
        <v>5.24</v>
      </c>
      <c r="H167" s="2659" t="n">
        <v>37.48</v>
      </c>
      <c r="I167" s="2660" t="n">
        <v>5.2</v>
      </c>
      <c r="J167" s="2655" t="n">
        <v>58.7392731109032</v>
      </c>
      <c r="K167" s="2656" t="n">
        <v>6.82581168910631</v>
      </c>
      <c r="L167" s="2656" t="n">
        <v>29.356452944285</v>
      </c>
      <c r="M167" s="2656"/>
      <c r="N167" s="2584" t="n">
        <v>23.0945369377308</v>
      </c>
      <c r="O167" s="2657"/>
      <c r="P167" s="2658" t="n">
        <v>136.40505735967</v>
      </c>
      <c r="Q167" s="2658" t="n">
        <v>142.761054901148</v>
      </c>
      <c r="R167" s="2586" t="n">
        <v>118.890982108358</v>
      </c>
      <c r="S167" s="2560" t="n">
        <v>326.22</v>
      </c>
      <c r="T167" s="2561" t="n">
        <v>47.08</v>
      </c>
    </row>
    <row r="168" s="1524" customFormat="true" ht="20.1" hidden="false" customHeight="true" outlineLevel="0" collapsed="false">
      <c r="A168" s="2587" t="s">
        <v>1222</v>
      </c>
      <c r="B168" s="2616" t="n">
        <v>40.6841666666667</v>
      </c>
      <c r="C168" s="2638" t="n">
        <v>286.367593534765</v>
      </c>
      <c r="D168" s="2618" t="n">
        <v>4274.81392443802</v>
      </c>
      <c r="E168" s="2646" t="n">
        <v>67.07</v>
      </c>
      <c r="F168" s="2619" t="n">
        <v>26.5847414361001</v>
      </c>
      <c r="G168" s="2613" t="n">
        <v>5.4187022319468</v>
      </c>
      <c r="H168" s="2619" t="n">
        <v>28.9544202508961</v>
      </c>
      <c r="I168" s="2595" t="n">
        <v>5.36047746094485</v>
      </c>
      <c r="J168" s="2626" t="n">
        <v>49.205873805371</v>
      </c>
      <c r="K168" s="2639" t="n">
        <v>6.86355566339965</v>
      </c>
      <c r="L168" s="2639" t="n">
        <v>29.3311523682922</v>
      </c>
      <c r="M168" s="2639"/>
      <c r="N168" s="2615" t="n">
        <v>23.6008071038098</v>
      </c>
      <c r="O168" s="2631"/>
      <c r="P168" s="2661" t="n">
        <v>130.265170349563</v>
      </c>
      <c r="Q168" s="2661" t="n">
        <v>135.716117845865</v>
      </c>
      <c r="R168" s="2615" t="n">
        <v>109.948754394225</v>
      </c>
      <c r="S168" s="2624" t="n">
        <v>231.425</v>
      </c>
      <c r="T168" s="2578" t="n">
        <v>38.3991666666667</v>
      </c>
    </row>
    <row r="169" s="1524" customFormat="true" ht="20.1" hidden="false" customHeight="true" outlineLevel="0" collapsed="false">
      <c r="A169" s="307"/>
      <c r="B169" s="2662"/>
      <c r="C169" s="2663"/>
      <c r="D169" s="2664"/>
      <c r="E169" s="2590"/>
      <c r="F169" s="2665"/>
      <c r="G169" s="2666"/>
      <c r="H169" s="2665"/>
      <c r="I169" s="2666"/>
      <c r="J169" s="2591"/>
      <c r="K169" s="2667"/>
      <c r="L169" s="2667"/>
      <c r="M169" s="2667"/>
      <c r="N169" s="2590"/>
      <c r="O169" s="2668"/>
      <c r="P169" s="2669"/>
      <c r="Q169" s="2669"/>
      <c r="R169" s="2670"/>
      <c r="S169" s="2671"/>
      <c r="T169" s="2580"/>
    </row>
    <row r="170" s="1524" customFormat="true" ht="20.1" hidden="false" customHeight="true" outlineLevel="0" collapsed="false">
      <c r="A170" s="165"/>
      <c r="B170" s="2672"/>
      <c r="C170" s="2673"/>
      <c r="D170" s="2674"/>
      <c r="E170" s="2675"/>
      <c r="F170" s="2676"/>
      <c r="G170" s="2676"/>
      <c r="H170" s="2676"/>
      <c r="I170" s="2676"/>
      <c r="J170" s="2675"/>
      <c r="K170" s="2675"/>
      <c r="L170" s="2675"/>
      <c r="M170" s="2675"/>
      <c r="N170" s="2675"/>
      <c r="O170" s="2677"/>
      <c r="P170" s="2677"/>
      <c r="Q170" s="2677"/>
      <c r="R170" s="2677"/>
      <c r="S170" s="2678"/>
      <c r="T170" s="2678"/>
    </row>
    <row r="171" s="1524" customFormat="true" ht="20.1" hidden="false" customHeight="true" outlineLevel="0" collapsed="false">
      <c r="A171" s="2634" t="n">
        <v>2017</v>
      </c>
      <c r="B171" s="2635"/>
      <c r="C171" s="2635"/>
      <c r="D171" s="2635"/>
      <c r="E171" s="2635"/>
      <c r="F171" s="2644"/>
      <c r="G171" s="2644"/>
      <c r="H171" s="2644"/>
      <c r="I171" s="2644"/>
      <c r="J171" s="2635"/>
      <c r="K171" s="2635"/>
      <c r="L171" s="2635"/>
      <c r="M171" s="2635"/>
      <c r="N171" s="2635"/>
      <c r="O171" s="2635"/>
      <c r="P171" s="2635"/>
      <c r="Q171" s="2635"/>
      <c r="R171" s="2635"/>
      <c r="S171" s="2635"/>
      <c r="T171" s="2636"/>
    </row>
    <row r="172" s="1524" customFormat="true" ht="20.1" hidden="false" customHeight="true" outlineLevel="0" collapsed="false">
      <c r="A172" s="299" t="s">
        <v>1210</v>
      </c>
      <c r="B172" s="2596" t="n">
        <v>52.4</v>
      </c>
      <c r="C172" s="2609" t="n">
        <v>377.293797882754</v>
      </c>
      <c r="D172" s="2598" t="n">
        <v>4923</v>
      </c>
      <c r="E172" s="2615"/>
      <c r="F172" s="2556" t="n">
        <v>29.88</v>
      </c>
      <c r="G172" s="2558" t="n">
        <v>5.28</v>
      </c>
      <c r="H172" s="2556" t="n">
        <v>52.37</v>
      </c>
      <c r="I172" s="2558" t="n">
        <v>5.23</v>
      </c>
      <c r="J172" s="2645" t="n">
        <v>59.4595986451506</v>
      </c>
      <c r="K172" s="2600" t="n">
        <v>6.67908863410683</v>
      </c>
      <c r="L172" s="2600" t="n">
        <v>29.6367054783593</v>
      </c>
      <c r="M172" s="2600"/>
      <c r="N172" s="2601" t="n">
        <v>22.7498423565707</v>
      </c>
      <c r="O172" s="2602"/>
      <c r="P172" s="2603" t="n">
        <v>139.534266183353</v>
      </c>
      <c r="Q172" s="2603" t="n">
        <v>145.701550367701</v>
      </c>
      <c r="R172" s="2599" t="n">
        <v>121.266301414414</v>
      </c>
      <c r="S172" s="2650"/>
      <c r="T172" s="2561" t="n">
        <v>46.6</v>
      </c>
    </row>
    <row r="173" s="1524" customFormat="true" ht="20.1" hidden="false" customHeight="true" outlineLevel="0" collapsed="false">
      <c r="A173" s="299" t="s">
        <v>1211</v>
      </c>
      <c r="B173" s="2596" t="n">
        <v>53.37</v>
      </c>
      <c r="C173" s="2609" t="n">
        <v>375.369172154587</v>
      </c>
      <c r="D173" s="2598" t="n">
        <v>5041</v>
      </c>
      <c r="E173" s="2615"/>
      <c r="F173" s="2556" t="n">
        <v>30.34</v>
      </c>
      <c r="G173" s="2558" t="n">
        <v>5.19</v>
      </c>
      <c r="H173" s="2556" t="n">
        <v>39.7</v>
      </c>
      <c r="I173" s="2558" t="n">
        <v>5.14</v>
      </c>
      <c r="J173" s="2645" t="n">
        <v>59.7215352030587</v>
      </c>
      <c r="K173" s="2600" t="n">
        <v>6.66633010758514</v>
      </c>
      <c r="L173" s="2600" t="n">
        <v>29.6834142340384</v>
      </c>
      <c r="M173" s="2600"/>
      <c r="N173" s="2601" t="n">
        <v>22.7282989452481</v>
      </c>
      <c r="O173" s="2602"/>
      <c r="P173" s="2603" t="n">
        <v>140.103213242205</v>
      </c>
      <c r="Q173" s="2603" t="n">
        <v>146.436674234339</v>
      </c>
      <c r="R173" s="2599" t="n">
        <v>120.766234192086</v>
      </c>
      <c r="S173" s="2650"/>
      <c r="T173" s="2561" t="n">
        <v>47.59</v>
      </c>
    </row>
    <row r="174" s="1524" customFormat="true" ht="20.1" hidden="false" customHeight="true" outlineLevel="0" collapsed="false">
      <c r="A174" s="299" t="s">
        <v>1212</v>
      </c>
      <c r="B174" s="2596" t="n">
        <v>50.32</v>
      </c>
      <c r="C174" s="2609" t="n">
        <v>358.787620953119</v>
      </c>
      <c r="D174" s="2598" t="n">
        <v>4819</v>
      </c>
      <c r="E174" s="2601" t="n">
        <v>95.75</v>
      </c>
      <c r="F174" s="2556" t="n">
        <v>29.47</v>
      </c>
      <c r="G174" s="2558" t="n">
        <v>5.16</v>
      </c>
      <c r="H174" s="2556" t="n">
        <v>31.7</v>
      </c>
      <c r="I174" s="2558" t="n">
        <v>5.1</v>
      </c>
      <c r="J174" s="2645" t="n">
        <v>57.2331379029313</v>
      </c>
      <c r="K174" s="2600" t="n">
        <v>6.65357158106344</v>
      </c>
      <c r="L174" s="2600" t="n">
        <v>29.7067686118779</v>
      </c>
      <c r="M174" s="2600"/>
      <c r="N174" s="2601" t="n">
        <v>22.7067555339256</v>
      </c>
      <c r="O174" s="2602"/>
      <c r="P174" s="2603" t="n">
        <v>136.974004418521</v>
      </c>
      <c r="Q174" s="2603" t="n">
        <v>143.937253087769</v>
      </c>
      <c r="R174" s="2599" t="n">
        <v>119.01599891394</v>
      </c>
      <c r="S174" s="2650"/>
      <c r="T174" s="2561" t="n">
        <v>44.41</v>
      </c>
    </row>
    <row r="175" s="1524" customFormat="true" ht="20.1" hidden="false" customHeight="true" outlineLevel="0" collapsed="false">
      <c r="A175" s="256" t="s">
        <v>1213</v>
      </c>
      <c r="B175" s="2596" t="n">
        <v>51.37</v>
      </c>
      <c r="C175" s="2609" t="n">
        <v>356.608999407179</v>
      </c>
      <c r="D175" s="2598" t="n">
        <v>4592</v>
      </c>
      <c r="E175" s="2584"/>
      <c r="F175" s="2556" t="n">
        <v>29.93</v>
      </c>
      <c r="G175" s="2558" t="n">
        <v>4.81</v>
      </c>
      <c r="H175" s="2556" t="n">
        <v>28.87</v>
      </c>
      <c r="I175" s="2558" t="n">
        <v>4.76</v>
      </c>
      <c r="J175" s="2655" t="n">
        <v>58.8702413898572</v>
      </c>
      <c r="K175" s="2656" t="n">
        <v>6.64081305454175</v>
      </c>
      <c r="L175" s="2656" t="n">
        <v>29.7301229897174</v>
      </c>
      <c r="M175" s="2656"/>
      <c r="N175" s="2584" t="n">
        <v>22.8144725905382</v>
      </c>
      <c r="O175" s="2679"/>
      <c r="P175" s="2658" t="n">
        <v>140.103213242205</v>
      </c>
      <c r="Q175" s="2658" t="n">
        <v>146.583699007667</v>
      </c>
      <c r="R175" s="2586" t="n">
        <v>119.766099747431</v>
      </c>
      <c r="S175" s="2560"/>
      <c r="T175" s="2561" t="n">
        <v>47.09</v>
      </c>
    </row>
    <row r="176" s="1524" customFormat="true" ht="20.1" hidden="false" customHeight="true" outlineLevel="0" collapsed="false">
      <c r="A176" s="256" t="s">
        <v>1214</v>
      </c>
      <c r="B176" s="2596" t="n">
        <v>49.2</v>
      </c>
      <c r="C176" s="2609" t="n">
        <v>343.450182536479</v>
      </c>
      <c r="D176" s="2598" t="n">
        <v>4557</v>
      </c>
      <c r="E176" s="2613"/>
      <c r="F176" s="2556" t="n">
        <v>29.6395454545454</v>
      </c>
      <c r="G176" s="2558" t="n">
        <v>4.74318181818182</v>
      </c>
      <c r="H176" s="2556" t="n">
        <v>30.4616129032258</v>
      </c>
      <c r="I176" s="2558" t="n">
        <v>4.68909090909091</v>
      </c>
      <c r="J176" s="2655" t="n">
        <v>55.072161300189</v>
      </c>
      <c r="K176" s="2656" t="n">
        <v>6.6344337912809</v>
      </c>
      <c r="L176" s="2656" t="n">
        <v>29.753477367557</v>
      </c>
      <c r="M176" s="2656"/>
      <c r="N176" s="2584" t="n">
        <v>22.8144725905382</v>
      </c>
      <c r="O176" s="2679"/>
      <c r="P176" s="2658" t="n">
        <v>136.689530889095</v>
      </c>
      <c r="Q176" s="2658" t="n">
        <v>143.496178767786</v>
      </c>
      <c r="R176" s="2586" t="n">
        <v>116.140612385557</v>
      </c>
      <c r="S176" s="2560"/>
      <c r="T176" s="2561" t="n">
        <v>43.92</v>
      </c>
    </row>
    <row r="177" s="1524" customFormat="true" ht="20.1" hidden="false" customHeight="true" outlineLevel="0" collapsed="false">
      <c r="A177" s="256" t="s">
        <v>1215</v>
      </c>
      <c r="B177" s="2596" t="n">
        <v>45.21</v>
      </c>
      <c r="C177" s="2609" t="n">
        <v>315.21412647642</v>
      </c>
      <c r="D177" s="2598" t="n">
        <v>4466</v>
      </c>
      <c r="E177" s="2584" t="n">
        <v>86.4</v>
      </c>
      <c r="F177" s="2556" t="n">
        <v>30.6859090909091</v>
      </c>
      <c r="G177" s="2558" t="n">
        <v>5.02227272727273</v>
      </c>
      <c r="H177" s="2556" t="n">
        <v>30.0016666666667</v>
      </c>
      <c r="I177" s="2558" t="n">
        <v>4.96272727272727</v>
      </c>
      <c r="J177" s="2655" t="n">
        <v>52.3218274421534</v>
      </c>
      <c r="K177" s="2656" t="n">
        <v>6.6344337912809</v>
      </c>
      <c r="L177" s="2656" t="n">
        <v>29.8468948789151</v>
      </c>
      <c r="M177" s="2656"/>
      <c r="N177" s="2584" t="n">
        <v>22.8144725905382</v>
      </c>
      <c r="O177" s="2679"/>
      <c r="P177" s="2658" t="n">
        <v>135.124926477254</v>
      </c>
      <c r="Q177" s="2658" t="n">
        <v>142.172955807837</v>
      </c>
      <c r="R177" s="2586" t="n">
        <v>113.390242662756</v>
      </c>
      <c r="S177" s="2560"/>
      <c r="T177" s="2561" t="n">
        <v>40.42</v>
      </c>
    </row>
    <row r="178" s="1524" customFormat="true" ht="20.1" hidden="false" customHeight="true" outlineLevel="0" collapsed="false">
      <c r="A178" s="256" t="s">
        <v>1216</v>
      </c>
      <c r="B178" s="2596" t="n">
        <v>46.93</v>
      </c>
      <c r="C178" s="2609" t="n">
        <v>320.505559384327</v>
      </c>
      <c r="D178" s="2598" t="n">
        <v>4382</v>
      </c>
      <c r="E178" s="2613"/>
      <c r="F178" s="2556" t="n">
        <v>31.4604761904762</v>
      </c>
      <c r="G178" s="2558" t="n">
        <v>5.32142857142857</v>
      </c>
      <c r="H178" s="2556" t="n">
        <v>33.0096774193548</v>
      </c>
      <c r="I178" s="2558" t="n">
        <v>5.26047619047619</v>
      </c>
      <c r="J178" s="2655" t="n">
        <v>52.6492481395386</v>
      </c>
      <c r="K178" s="2656" t="n">
        <v>6.62167526475921</v>
      </c>
      <c r="L178" s="2656" t="n">
        <v>29.8936036345941</v>
      </c>
      <c r="M178" s="2656"/>
      <c r="N178" s="2584" t="n">
        <v>22.9221896471507</v>
      </c>
      <c r="O178" s="2679"/>
      <c r="P178" s="2658" t="n">
        <v>133.702558830125</v>
      </c>
      <c r="Q178" s="2658" t="n">
        <v>140.996757621216</v>
      </c>
      <c r="R178" s="2586" t="n">
        <v>113.140209051592</v>
      </c>
      <c r="S178" s="2650"/>
      <c r="T178" s="2561" t="n">
        <v>41.84</v>
      </c>
    </row>
    <row r="179" s="1524" customFormat="true" ht="20.1" hidden="false" customHeight="true" outlineLevel="0" collapsed="false">
      <c r="A179" s="256" t="s">
        <v>1217</v>
      </c>
      <c r="B179" s="2596" t="n">
        <v>49.6</v>
      </c>
      <c r="C179" s="2609" t="n">
        <v>327.718725011295</v>
      </c>
      <c r="D179" s="2598" t="n">
        <v>4540</v>
      </c>
      <c r="E179" s="2615"/>
      <c r="F179" s="2654" t="n">
        <v>32.4752173913043</v>
      </c>
      <c r="G179" s="2627" t="n">
        <v>5.70652173913043</v>
      </c>
      <c r="H179" s="2654" t="n">
        <v>30.8483870967742</v>
      </c>
      <c r="I179" s="2627" t="n">
        <v>5.64956521739131</v>
      </c>
      <c r="J179" s="2655" t="n">
        <v>53.6315102316942</v>
      </c>
      <c r="K179" s="2656" t="n">
        <v>6.62805452802005</v>
      </c>
      <c r="L179" s="2656" t="n">
        <v>29.9169580124336</v>
      </c>
      <c r="M179" s="2656"/>
      <c r="N179" s="2584" t="n">
        <v>22.9221896471507</v>
      </c>
      <c r="O179" s="2679"/>
      <c r="P179" s="2658" t="n">
        <v>134.698216183115</v>
      </c>
      <c r="Q179" s="2658" t="n">
        <v>142.02593103451</v>
      </c>
      <c r="R179" s="2586" t="n">
        <v>114.765427524157</v>
      </c>
      <c r="S179" s="2650"/>
      <c r="T179" s="2561" t="n">
        <v>41.84</v>
      </c>
    </row>
    <row r="180" s="1524" customFormat="true" ht="20.1" hidden="false" customHeight="true" outlineLevel="0" collapsed="false">
      <c r="A180" s="256" t="s">
        <v>1218</v>
      </c>
      <c r="B180" s="2596" t="n">
        <v>53.44</v>
      </c>
      <c r="C180" s="2609" t="n">
        <v>339.744425797046</v>
      </c>
      <c r="D180" s="2598" t="n">
        <v>4579</v>
      </c>
      <c r="E180" s="2601" t="n">
        <v>88.07</v>
      </c>
      <c r="F180" s="2654" t="n">
        <v>35.2790476190476</v>
      </c>
      <c r="G180" s="2627" t="n">
        <v>6.84</v>
      </c>
      <c r="H180" s="2654" t="n">
        <v>34.348</v>
      </c>
      <c r="I180" s="2627" t="n">
        <v>6.79428571428571</v>
      </c>
      <c r="J180" s="2655" t="n">
        <v>56.2508758107757</v>
      </c>
      <c r="K180" s="2656" t="n">
        <v>6.62805452802005</v>
      </c>
      <c r="L180" s="2656" t="n">
        <v>29.9169580124336</v>
      </c>
      <c r="M180" s="2656"/>
      <c r="N180" s="2584" t="n">
        <v>22.9437330584732</v>
      </c>
      <c r="O180" s="2602"/>
      <c r="P180" s="2658" t="n">
        <v>137.827425006799</v>
      </c>
      <c r="Q180" s="2658" t="n">
        <v>145.260476047718</v>
      </c>
      <c r="R180" s="2586" t="n">
        <v>116.765696413467</v>
      </c>
      <c r="S180" s="2650"/>
      <c r="T180" s="2561" t="n">
        <v>45.01</v>
      </c>
    </row>
    <row r="181" s="1524" customFormat="true" ht="20.1" hidden="false" customHeight="true" outlineLevel="0" collapsed="false">
      <c r="A181" s="256" t="s">
        <v>1219</v>
      </c>
      <c r="B181" s="2596" t="n">
        <v>55.5</v>
      </c>
      <c r="C181" s="2609" t="n">
        <v>360.977825001307</v>
      </c>
      <c r="D181" s="2598" t="n">
        <v>4725</v>
      </c>
      <c r="E181" s="2615"/>
      <c r="F181" s="2654" t="n">
        <v>35.9686363636364</v>
      </c>
      <c r="G181" s="2627" t="n">
        <v>7.31409090909091</v>
      </c>
      <c r="H181" s="2654" t="n">
        <v>28.3603225806452</v>
      </c>
      <c r="I181" s="2627" t="n">
        <v>7.27090909090909</v>
      </c>
      <c r="J181" s="2655" t="n">
        <v>57.4950744608394</v>
      </c>
      <c r="K181" s="2656" t="n">
        <v>6.6216752647592</v>
      </c>
      <c r="L181" s="2656" t="n">
        <v>29.9169580124336</v>
      </c>
      <c r="M181" s="2656"/>
      <c r="N181" s="2584" t="n">
        <v>22.9652764697957</v>
      </c>
      <c r="O181" s="2602"/>
      <c r="P181" s="2658" t="n">
        <v>135.409400006679</v>
      </c>
      <c r="Q181" s="2658" t="n">
        <v>142.908079674476</v>
      </c>
      <c r="R181" s="2586" t="n">
        <v>118.640948497195</v>
      </c>
      <c r="S181" s="2650"/>
      <c r="T181" s="2561" t="n">
        <v>45.98</v>
      </c>
    </row>
    <row r="182" s="1524" customFormat="true" ht="20.1" hidden="false" customHeight="true" outlineLevel="0" collapsed="false">
      <c r="A182" s="256" t="s">
        <v>1220</v>
      </c>
      <c r="B182" s="2596" t="n">
        <v>60.74</v>
      </c>
      <c r="C182" s="2609" t="n">
        <v>396.89234005539</v>
      </c>
      <c r="D182" s="2598" t="n">
        <v>4936</v>
      </c>
      <c r="E182" s="2615"/>
      <c r="F182" s="2654" t="n">
        <v>36.78</v>
      </c>
      <c r="G182" s="2627" t="n">
        <v>7.63</v>
      </c>
      <c r="H182" s="2654" t="n">
        <v>39.09</v>
      </c>
      <c r="I182" s="2627" t="n">
        <v>7.59</v>
      </c>
      <c r="J182" s="2655" t="n">
        <v>60.5073448767832</v>
      </c>
      <c r="K182" s="2656" t="n">
        <v>6.6216752647592</v>
      </c>
      <c r="L182" s="2656" t="n">
        <v>29.9403123902732</v>
      </c>
      <c r="M182" s="2656"/>
      <c r="N182" s="2584" t="n">
        <v>22.9652764697957</v>
      </c>
      <c r="O182" s="2602"/>
      <c r="P182" s="2658" t="n">
        <v>139.249792653928</v>
      </c>
      <c r="Q182" s="2658" t="n">
        <v>146.583699007667</v>
      </c>
      <c r="R182" s="2586" t="n">
        <v>121.01626780325</v>
      </c>
      <c r="S182" s="2650"/>
      <c r="T182" s="2561" t="n">
        <v>47.48</v>
      </c>
    </row>
    <row r="183" s="1524" customFormat="true" ht="20.1" hidden="false" customHeight="true" outlineLevel="0" collapsed="false">
      <c r="A183" s="256" t="s">
        <v>1221</v>
      </c>
      <c r="B183" s="2596" t="n">
        <v>62.06</v>
      </c>
      <c r="C183" s="2609" t="n">
        <v>413.66647996785</v>
      </c>
      <c r="D183" s="2598" t="n">
        <v>5032</v>
      </c>
      <c r="E183" s="2601" t="n">
        <v>94.07</v>
      </c>
      <c r="F183" s="2654" t="n">
        <v>37.48</v>
      </c>
      <c r="G183" s="2627" t="n">
        <v>7.58</v>
      </c>
      <c r="H183" s="2654" t="n">
        <v>30.77</v>
      </c>
      <c r="I183" s="2627" t="n">
        <v>7.54</v>
      </c>
      <c r="J183" s="2655" t="n">
        <v>61.0967021320765</v>
      </c>
      <c r="K183" s="2656" t="n">
        <v>6.6216752647592</v>
      </c>
      <c r="L183" s="2656" t="n">
        <v>29.9403123902732</v>
      </c>
      <c r="M183" s="2656"/>
      <c r="N183" s="2584" t="n">
        <v>22.9652764697957</v>
      </c>
      <c r="O183" s="2602"/>
      <c r="P183" s="2658" t="n">
        <v>137.542951477373</v>
      </c>
      <c r="Q183" s="2658" t="n">
        <v>144.966426501063</v>
      </c>
      <c r="R183" s="2586" t="n">
        <v>121.516335025578</v>
      </c>
      <c r="S183" s="2650"/>
      <c r="T183" s="2561" t="n">
        <v>48.41</v>
      </c>
    </row>
    <row r="184" s="1524" customFormat="true" ht="20.1" hidden="false" customHeight="true" outlineLevel="0" collapsed="false">
      <c r="A184" s="2587" t="s">
        <v>1222</v>
      </c>
      <c r="B184" s="2680" t="n">
        <v>52.5116666666667</v>
      </c>
      <c r="C184" s="2681" t="n">
        <v>357.69</v>
      </c>
      <c r="D184" s="2618" t="n">
        <v>4729.41917099053</v>
      </c>
      <c r="E184" s="2615" t="n">
        <v>91.82</v>
      </c>
      <c r="F184" s="2619" t="n">
        <v>32.4490693424933</v>
      </c>
      <c r="G184" s="2613" t="n">
        <v>5.88312464709204</v>
      </c>
      <c r="H184" s="2682" t="n">
        <v>34.1274722222222</v>
      </c>
      <c r="I184" s="2682" t="n">
        <v>5.83225453290671</v>
      </c>
      <c r="J184" s="2683" t="n">
        <v>57.025771461254</v>
      </c>
      <c r="K184" s="2682" t="n">
        <v>6.63762342291132</v>
      </c>
      <c r="L184" s="2682" t="n">
        <v>29.8235405010755</v>
      </c>
      <c r="M184" s="2622"/>
      <c r="N184" s="2684" t="n">
        <v>22.8593546974601</v>
      </c>
      <c r="O184" s="2685"/>
      <c r="P184" s="2682" t="n">
        <v>137.246624884221</v>
      </c>
      <c r="Q184" s="2682" t="n">
        <v>144.255806763312</v>
      </c>
      <c r="R184" s="2684" t="n">
        <v>118.015864469285</v>
      </c>
      <c r="S184" s="2686"/>
      <c r="T184" s="2684" t="n">
        <v>45.0491666666667</v>
      </c>
    </row>
    <row r="185" s="1524" customFormat="true" ht="20.1" hidden="false" customHeight="true" outlineLevel="0" collapsed="false">
      <c r="A185" s="307"/>
      <c r="B185" s="2687"/>
      <c r="C185" s="2688"/>
      <c r="D185" s="2689"/>
      <c r="E185" s="2690"/>
      <c r="F185" s="2665" t="n">
        <v>22.0589992213721</v>
      </c>
      <c r="G185" s="2666"/>
      <c r="H185" s="2665"/>
      <c r="I185" s="2666"/>
      <c r="J185" s="2691"/>
      <c r="K185" s="2692"/>
      <c r="L185" s="2692"/>
      <c r="M185" s="2692"/>
      <c r="N185" s="2690"/>
      <c r="O185" s="2693"/>
      <c r="P185" s="2694"/>
      <c r="Q185" s="2694"/>
      <c r="R185" s="2695"/>
      <c r="S185" s="2696"/>
      <c r="T185" s="2697"/>
    </row>
    <row r="186" s="2702" customFormat="true" ht="20.1" hidden="false" customHeight="true" outlineLevel="0" collapsed="false">
      <c r="A186" s="2698" t="s">
        <v>1223</v>
      </c>
      <c r="B186" s="2699" t="n">
        <v>29.0715061141722</v>
      </c>
      <c r="C186" s="2699" t="n">
        <v>24.9058930114509</v>
      </c>
      <c r="D186" s="2700"/>
      <c r="E186" s="2699"/>
      <c r="F186" s="2701"/>
      <c r="G186" s="2701"/>
      <c r="H186" s="2701"/>
      <c r="I186" s="2701"/>
      <c r="J186" s="2699" t="n">
        <v>15.8922036153931</v>
      </c>
      <c r="K186" s="2699" t="n">
        <v>-3.2917667105569</v>
      </c>
      <c r="L186" s="2699" t="n">
        <v>1.67872072191628</v>
      </c>
      <c r="M186" s="2699"/>
      <c r="N186" s="2699" t="n">
        <v>-3.14164004259852</v>
      </c>
      <c r="O186" s="2699"/>
      <c r="P186" s="2699" t="n">
        <v>5.35941765241131</v>
      </c>
      <c r="Q186" s="2699" t="n">
        <v>6.29231741446243</v>
      </c>
      <c r="R186" s="2699" t="n">
        <v>7.33715458579455</v>
      </c>
      <c r="S186" s="2701"/>
      <c r="T186" s="2699" t="n">
        <v>17.3180841598125</v>
      </c>
    </row>
    <row r="187" s="1524" customFormat="true" ht="20.1" hidden="false" customHeight="true" outlineLevel="0" collapsed="false">
      <c r="A187" s="2634" t="n">
        <v>2018</v>
      </c>
      <c r="B187" s="2635"/>
      <c r="C187" s="2635"/>
      <c r="D187" s="2635"/>
      <c r="E187" s="2635"/>
      <c r="F187" s="2644"/>
      <c r="G187" s="2644"/>
      <c r="H187" s="2644"/>
      <c r="I187" s="2644"/>
      <c r="J187" s="2635"/>
      <c r="K187" s="2635"/>
      <c r="L187" s="2635"/>
      <c r="M187" s="2635"/>
      <c r="N187" s="2635"/>
      <c r="O187" s="2635"/>
      <c r="P187" s="2635"/>
      <c r="Q187" s="2635"/>
      <c r="R187" s="2635"/>
      <c r="S187" s="2635"/>
      <c r="T187" s="2636"/>
    </row>
    <row r="188" s="1524" customFormat="true" ht="20.1" hidden="false" customHeight="true" outlineLevel="0" collapsed="false">
      <c r="A188" s="299" t="s">
        <v>1210</v>
      </c>
      <c r="B188" s="2596" t="n">
        <v>66.85</v>
      </c>
      <c r="C188" s="2609" t="n">
        <v>434.680022027927</v>
      </c>
      <c r="D188" s="2598" t="n">
        <v>5064.65371599669</v>
      </c>
      <c r="E188" s="2615"/>
      <c r="F188" s="2556" t="n">
        <v>35.7909090909091</v>
      </c>
      <c r="G188" s="2558" t="n">
        <v>8.43</v>
      </c>
      <c r="H188" s="2556" t="n">
        <v>29.1393548387097</v>
      </c>
      <c r="I188" s="2558" t="n">
        <v>8.33818181818182</v>
      </c>
      <c r="J188" s="2655" t="n">
        <v>62.7338056190025</v>
      </c>
      <c r="K188" s="2656" t="n">
        <v>6.57064115867243</v>
      </c>
      <c r="L188" s="2656" t="n">
        <v>30.1037930351499</v>
      </c>
      <c r="M188" s="2656"/>
      <c r="N188" s="2584" t="n">
        <v>23.0514501150858</v>
      </c>
      <c r="O188" s="2602"/>
      <c r="P188" s="2658" t="n">
        <v>137.542951477373</v>
      </c>
      <c r="Q188" s="2658" t="n">
        <v>144.819401727735</v>
      </c>
      <c r="R188" s="2586" t="n">
        <v>123.01653669256</v>
      </c>
      <c r="S188" s="2650"/>
      <c r="T188" s="2561" t="n">
        <v>50.15</v>
      </c>
    </row>
    <row r="189" s="1524" customFormat="true" ht="20.1" hidden="false" customHeight="true" outlineLevel="0" collapsed="false">
      <c r="A189" s="299" t="s">
        <v>1211</v>
      </c>
      <c r="B189" s="2596" t="n">
        <v>63.48</v>
      </c>
      <c r="C189" s="2609" t="n">
        <v>453.826765994578</v>
      </c>
      <c r="D189" s="2598" t="n">
        <v>5247.32619985606</v>
      </c>
      <c r="E189" s="2601"/>
      <c r="F189" s="2556" t="n">
        <v>34.112</v>
      </c>
      <c r="G189" s="2558" t="n">
        <v>9.5625</v>
      </c>
      <c r="H189" s="2556" t="n">
        <v>40.1153571428571</v>
      </c>
      <c r="I189" s="2558" t="n">
        <v>9.4745</v>
      </c>
      <c r="J189" s="2655" t="n">
        <v>59.5905669241046</v>
      </c>
      <c r="K189" s="2656" t="n">
        <v>6.56426189541158</v>
      </c>
      <c r="L189" s="2656" t="n">
        <v>30.1271474129894</v>
      </c>
      <c r="M189" s="2656"/>
      <c r="N189" s="2584" t="n">
        <v>23.0514501150858</v>
      </c>
      <c r="O189" s="2602"/>
      <c r="P189" s="2658" t="n">
        <v>137.969661771512</v>
      </c>
      <c r="Q189" s="2658" t="n">
        <v>145.407500821046</v>
      </c>
      <c r="R189" s="2586" t="n">
        <v>122.016402247905</v>
      </c>
      <c r="S189" s="2650"/>
      <c r="T189" s="2561" t="n">
        <v>46.81</v>
      </c>
    </row>
    <row r="190" s="1524" customFormat="true" ht="20.1" hidden="false" customHeight="true" outlineLevel="0" collapsed="false">
      <c r="A190" s="299" t="s">
        <v>1212</v>
      </c>
      <c r="B190" s="2596" t="n">
        <v>63.76</v>
      </c>
      <c r="C190" s="2609" t="n">
        <v>404.492241755625</v>
      </c>
      <c r="D190" s="2598" t="n">
        <v>5379.14023808858</v>
      </c>
      <c r="E190" s="2601" t="n">
        <v>89.88</v>
      </c>
      <c r="F190" s="2556" t="n">
        <v>34.9604761904762</v>
      </c>
      <c r="G190" s="2558" t="n">
        <v>11.637619047619</v>
      </c>
      <c r="H190" s="2556" t="n">
        <v>37.3635483870968</v>
      </c>
      <c r="I190" s="2558" t="n">
        <v>11.5419047619048</v>
      </c>
      <c r="J190" s="2655" t="n">
        <v>60.310892458352</v>
      </c>
      <c r="K190" s="2656" t="n">
        <v>6.55788263215073</v>
      </c>
      <c r="L190" s="2656" t="n">
        <v>30.1505017908289</v>
      </c>
      <c r="M190" s="2656"/>
      <c r="N190" s="2584" t="n">
        <v>23.0299067037633</v>
      </c>
      <c r="O190" s="2602"/>
      <c r="P190" s="2658" t="n">
        <v>134.840452947828</v>
      </c>
      <c r="Q190" s="2658" t="n">
        <v>142.467005354493</v>
      </c>
      <c r="R190" s="2586" t="n">
        <v>120.516200580923</v>
      </c>
      <c r="S190" s="2650"/>
      <c r="T190" s="2561" t="n">
        <v>47.7</v>
      </c>
    </row>
    <row r="191" s="1524" customFormat="true" ht="20.1" hidden="false" customHeight="true" outlineLevel="0" collapsed="false">
      <c r="A191" s="256" t="s">
        <v>1213</v>
      </c>
      <c r="B191" s="2596" t="n">
        <v>68.43</v>
      </c>
      <c r="C191" s="2609" t="n">
        <v>428.749135290775</v>
      </c>
      <c r="D191" s="2598" t="n">
        <v>4913.14986206011</v>
      </c>
      <c r="E191" s="2584"/>
      <c r="F191" s="2556" t="n">
        <v>37.891</v>
      </c>
      <c r="G191" s="2558" t="n">
        <v>13.521</v>
      </c>
      <c r="H191" s="2556" t="n">
        <v>32.0556666666667</v>
      </c>
      <c r="I191" s="2558" t="n">
        <v>13.349</v>
      </c>
      <c r="J191" s="2655" t="n">
        <v>63.585099432204</v>
      </c>
      <c r="K191" s="2656" t="n">
        <v>6.55788263215073</v>
      </c>
      <c r="L191" s="2656" t="n">
        <v>30.197210546508</v>
      </c>
      <c r="M191" s="2656"/>
      <c r="N191" s="2584" t="n">
        <v>23.1376237603758</v>
      </c>
      <c r="O191" s="2602"/>
      <c r="P191" s="2658" t="n">
        <v>139.676502948066</v>
      </c>
      <c r="Q191" s="2658" t="n">
        <v>147.02477332765</v>
      </c>
      <c r="R191" s="2586" t="n">
        <v>123.641620720469</v>
      </c>
      <c r="S191" s="2560"/>
      <c r="T191" s="2561" t="n">
        <v>51.59</v>
      </c>
    </row>
    <row r="192" s="1524" customFormat="true" ht="20.1" hidden="false" customHeight="true" outlineLevel="0" collapsed="false">
      <c r="A192" s="256" t="s">
        <v>1214</v>
      </c>
      <c r="B192" s="2596" t="n">
        <v>74.11</v>
      </c>
      <c r="C192" s="2609" t="n">
        <v>460.656495118319</v>
      </c>
      <c r="D192" s="2598" t="n">
        <v>5103.96215580651</v>
      </c>
      <c r="E192" s="2613"/>
      <c r="F192" s="2556" t="n">
        <v>41.2077272727273</v>
      </c>
      <c r="G192" s="2558" t="n">
        <v>15.0531818181818</v>
      </c>
      <c r="H192" s="2556" t="n">
        <v>33.5432258064516</v>
      </c>
      <c r="I192" s="2558" t="n">
        <v>14.8472727272727</v>
      </c>
      <c r="J192" s="2655" t="n">
        <v>68.4309257535048</v>
      </c>
      <c r="K192" s="2656" t="n">
        <v>6.55788263215073</v>
      </c>
      <c r="L192" s="2656" t="n">
        <v>30.197210546508</v>
      </c>
      <c r="M192" s="2656"/>
      <c r="N192" s="2584" t="n">
        <v>23.1591671716983</v>
      </c>
      <c r="O192" s="2602"/>
      <c r="P192" s="2658" t="n">
        <v>146.361630889573</v>
      </c>
      <c r="Q192" s="2658" t="n">
        <v>153.640888127394</v>
      </c>
      <c r="R192" s="2586" t="n">
        <v>129.892460999563</v>
      </c>
      <c r="S192" s="2560"/>
      <c r="T192" s="2561" t="n">
        <v>56</v>
      </c>
    </row>
    <row r="193" s="1524" customFormat="true" ht="20.1" hidden="false" customHeight="true" outlineLevel="0" collapsed="false">
      <c r="A193" s="256" t="s">
        <v>1215</v>
      </c>
      <c r="B193" s="2596" t="n">
        <v>73.22</v>
      </c>
      <c r="C193" s="2609" t="n">
        <v>476.817056252498</v>
      </c>
      <c r="D193" s="2598" t="n">
        <v>5255.18001140083</v>
      </c>
      <c r="E193" s="2601" t="n">
        <v>88.25</v>
      </c>
      <c r="F193" s="2556" t="n">
        <v>41.8157142857143</v>
      </c>
      <c r="G193" s="2558" t="n">
        <v>15.4033333333333</v>
      </c>
      <c r="H193" s="2581" t="n">
        <v>42.4243333333333</v>
      </c>
      <c r="I193" s="2558" t="n">
        <v>15.1538095238095</v>
      </c>
      <c r="J193" s="2655" t="n">
        <v>68.1689891955966</v>
      </c>
      <c r="K193" s="2656" t="n">
        <v>6.51322778932481</v>
      </c>
      <c r="L193" s="2656" t="n">
        <v>30.197210546508</v>
      </c>
      <c r="M193" s="2656"/>
      <c r="N193" s="2584" t="n">
        <v>23.1591671716983</v>
      </c>
      <c r="O193" s="2606"/>
      <c r="P193" s="2658" t="n">
        <v>148.352945595553</v>
      </c>
      <c r="Q193" s="2658" t="n">
        <v>155.846259727309</v>
      </c>
      <c r="R193" s="2586" t="n">
        <v>132.142763500037</v>
      </c>
      <c r="S193" s="2650"/>
      <c r="T193" s="2561" t="n">
        <v>54.89</v>
      </c>
    </row>
    <row r="194" s="1524" customFormat="true" ht="20.1" hidden="false" customHeight="true" outlineLevel="0" collapsed="false">
      <c r="A194" s="256" t="s">
        <v>1216</v>
      </c>
      <c r="B194" s="2596" t="n">
        <v>73.27</v>
      </c>
      <c r="C194" s="2609" t="n">
        <v>473.781078501854</v>
      </c>
      <c r="D194" s="2598" t="n">
        <v>5176.79598287707</v>
      </c>
      <c r="E194" s="2615"/>
      <c r="F194" s="2556" t="n">
        <v>44.6468181818182</v>
      </c>
      <c r="G194" s="2558" t="n">
        <v>16.6295454545455</v>
      </c>
      <c r="H194" s="2581" t="n">
        <v>49.5432258064516</v>
      </c>
      <c r="I194" s="2558" t="n">
        <v>16.3540909090909</v>
      </c>
      <c r="J194" s="2655" t="n">
        <v>67.6451160797803</v>
      </c>
      <c r="K194" s="2656" t="n">
        <v>6.50684852606396</v>
      </c>
      <c r="L194" s="2656" t="n">
        <v>30.197210546508</v>
      </c>
      <c r="M194" s="2656"/>
      <c r="N194" s="2584" t="n">
        <v>23.2668842283109</v>
      </c>
      <c r="O194" s="2606"/>
      <c r="P194" s="2658" t="n">
        <v>148.21070883084</v>
      </c>
      <c r="Q194" s="2658" t="n">
        <v>155.552210180653</v>
      </c>
      <c r="R194" s="2586" t="n">
        <v>131.642696277709</v>
      </c>
      <c r="S194" s="2650"/>
      <c r="T194" s="2561" t="n">
        <v>54.02</v>
      </c>
    </row>
    <row r="195" s="1524" customFormat="true" ht="20.1" hidden="false" customHeight="true" outlineLevel="0" collapsed="false">
      <c r="A195" s="256" t="s">
        <v>1217</v>
      </c>
      <c r="B195" s="2596" t="n">
        <v>72.26</v>
      </c>
      <c r="C195" s="2609" t="n">
        <v>465.731375040371</v>
      </c>
      <c r="D195" s="2598" t="n">
        <v>5300.12034546227</v>
      </c>
      <c r="E195" s="2615"/>
      <c r="F195" s="2556" t="n">
        <v>47.3078260869565</v>
      </c>
      <c r="G195" s="2558" t="n">
        <v>19.174347826087</v>
      </c>
      <c r="H195" s="2581" t="n">
        <v>56.19</v>
      </c>
      <c r="I195" s="2558" t="n">
        <v>18.8878260869565</v>
      </c>
      <c r="J195" s="2655" t="n">
        <v>69.5441561246144</v>
      </c>
      <c r="K195" s="2656" t="n">
        <v>6.50046926280311</v>
      </c>
      <c r="L195" s="2656" t="n">
        <v>30.2205649243475</v>
      </c>
      <c r="M195" s="2656"/>
      <c r="N195" s="2584" t="n">
        <v>23.3099710509559</v>
      </c>
      <c r="O195" s="2606"/>
      <c r="P195" s="2658" t="n">
        <v>150.202023536821</v>
      </c>
      <c r="Q195" s="2658" t="n">
        <v>157.61055700724</v>
      </c>
      <c r="R195" s="2586" t="n">
        <v>132.767847527946</v>
      </c>
      <c r="S195" s="2650"/>
      <c r="T195" s="2561" t="n">
        <v>56.38</v>
      </c>
    </row>
    <row r="196" s="1524" customFormat="true" ht="20.1" hidden="false" customHeight="true" outlineLevel="0" collapsed="false">
      <c r="A196" s="256" t="s">
        <v>1218</v>
      </c>
      <c r="B196" s="2596" t="n">
        <v>77.18</v>
      </c>
      <c r="C196" s="2609" t="n">
        <v>489.776693785179</v>
      </c>
      <c r="D196" s="2598" t="n">
        <v>5348.2912024188</v>
      </c>
      <c r="E196" s="2601" t="n">
        <v>100.79</v>
      </c>
      <c r="F196" s="2556" t="n">
        <v>53.8255</v>
      </c>
      <c r="G196" s="2558" t="n">
        <v>21.8755</v>
      </c>
      <c r="H196" s="2581" t="n">
        <v>54.832</v>
      </c>
      <c r="I196" s="2703" t="n">
        <v>21.4205</v>
      </c>
      <c r="J196" s="2655" t="n">
        <v>76.2890224907493</v>
      </c>
      <c r="K196" s="2656" t="n">
        <v>6.50046926280311</v>
      </c>
      <c r="L196" s="2656" t="n">
        <v>30.197210546508</v>
      </c>
      <c r="M196" s="2656"/>
      <c r="N196" s="2584" t="n">
        <v>23.3315144622784</v>
      </c>
      <c r="O196" s="2704"/>
      <c r="P196" s="2658" t="n">
        <v>154.042416184069</v>
      </c>
      <c r="Q196" s="2658" t="n">
        <v>161.139151567104</v>
      </c>
      <c r="R196" s="2586" t="n">
        <v>137.393469334475</v>
      </c>
      <c r="S196" s="2650"/>
      <c r="T196" s="2561" t="n">
        <v>61.49</v>
      </c>
    </row>
    <row r="197" s="1524" customFormat="true" ht="20.1" hidden="false" customHeight="true" outlineLevel="0" collapsed="false">
      <c r="A197" s="256" t="s">
        <v>1219</v>
      </c>
      <c r="B197" s="2596" t="n">
        <v>79.39</v>
      </c>
      <c r="C197" s="2609" t="n">
        <v>513.414878599511</v>
      </c>
      <c r="D197" s="2598" t="n">
        <v>5817.33470049624</v>
      </c>
      <c r="E197" s="2615"/>
      <c r="F197" s="2556" t="n">
        <v>53.2073913043478</v>
      </c>
      <c r="G197" s="2558" t="n">
        <v>20.1408695652174</v>
      </c>
      <c r="H197" s="2581" t="n">
        <v>53.1235483870968</v>
      </c>
      <c r="I197" s="2703" t="n">
        <v>19.5569565217391</v>
      </c>
      <c r="J197" s="2655" t="n">
        <v>80.4145232778027</v>
      </c>
      <c r="K197" s="2656" t="n">
        <v>6.50684852606396</v>
      </c>
      <c r="L197" s="2656" t="n">
        <v>30.2205649243475</v>
      </c>
      <c r="M197" s="2656"/>
      <c r="N197" s="2584" t="n">
        <v>23.5900353981485</v>
      </c>
      <c r="O197" s="2704"/>
      <c r="P197" s="2658" t="n">
        <v>154.184652948782</v>
      </c>
      <c r="Q197" s="2658" t="n">
        <v>161.286176340432</v>
      </c>
      <c r="R197" s="2586" t="n">
        <v>140.893939890767</v>
      </c>
      <c r="S197" s="2650"/>
      <c r="T197" s="2561" t="n">
        <v>64.08</v>
      </c>
    </row>
    <row r="198" s="1524" customFormat="true" ht="20.1" hidden="false" customHeight="true" outlineLevel="0" collapsed="false">
      <c r="A198" s="256" t="s">
        <v>1220</v>
      </c>
      <c r="B198" s="2596" t="n">
        <v>65.33</v>
      </c>
      <c r="C198" s="2609" t="n">
        <v>441.405050021504</v>
      </c>
      <c r="D198" s="2598" t="n">
        <v>5584.42098825157</v>
      </c>
      <c r="E198" s="2615"/>
      <c r="F198" s="2556" t="n">
        <v>51.6363636363636</v>
      </c>
      <c r="G198" s="2558" t="n">
        <v>19.5868181818182</v>
      </c>
      <c r="H198" s="2581" t="n">
        <v>56.6763333333333</v>
      </c>
      <c r="I198" s="2703" t="n">
        <v>19.2186363636364</v>
      </c>
      <c r="J198" s="2655" t="n">
        <v>85.1293813201495</v>
      </c>
      <c r="K198" s="2656" t="n">
        <v>6.51322778932481</v>
      </c>
      <c r="L198" s="2656" t="n">
        <v>30.243919302187</v>
      </c>
      <c r="M198" s="2656"/>
      <c r="N198" s="2584" t="n">
        <v>23.611578809471</v>
      </c>
      <c r="O198" s="2704"/>
      <c r="P198" s="2658" t="n">
        <v>157.598335301891</v>
      </c>
      <c r="Q198" s="2658" t="n">
        <v>164.373696580312</v>
      </c>
      <c r="R198" s="2586" t="n">
        <v>148.144914614516</v>
      </c>
      <c r="S198" s="2650"/>
      <c r="T198" s="2561" t="n">
        <v>66.31</v>
      </c>
    </row>
    <row r="199" s="1524" customFormat="true" ht="20.1" hidden="false" customHeight="true" outlineLevel="0" collapsed="false">
      <c r="A199" s="256" t="s">
        <v>1221</v>
      </c>
      <c r="B199" s="2596" t="n">
        <v>56.94</v>
      </c>
      <c r="C199" s="2609" t="n">
        <v>382.373587861882</v>
      </c>
      <c r="D199" s="2598" t="n">
        <v>5630.21077283372</v>
      </c>
      <c r="E199" s="2601" t="n">
        <v>100.91</v>
      </c>
      <c r="F199" s="2556" t="n">
        <v>54.0575</v>
      </c>
      <c r="G199" s="2558" t="n">
        <v>22.7029411764706</v>
      </c>
      <c r="H199" s="2581" t="n">
        <v>48.1329032258065</v>
      </c>
      <c r="I199" s="2703" t="n">
        <v>22.3611764705882</v>
      </c>
      <c r="J199" s="2655" t="n">
        <v>70.9193230536322</v>
      </c>
      <c r="K199" s="2656" t="n">
        <v>6.5259863158465</v>
      </c>
      <c r="L199" s="2656" t="n">
        <v>30.243919302187</v>
      </c>
      <c r="M199" s="2656"/>
      <c r="N199" s="2584" t="n">
        <v>23.611578809471</v>
      </c>
      <c r="O199" s="2704"/>
      <c r="P199" s="2658" t="n">
        <v>147.641761771989</v>
      </c>
      <c r="Q199" s="2658" t="n">
        <v>155.11113586067</v>
      </c>
      <c r="R199" s="2586" t="n">
        <v>136.893402112148</v>
      </c>
      <c r="S199" s="2650"/>
      <c r="T199" s="2561" t="n">
        <v>53.87</v>
      </c>
    </row>
    <row r="200" s="1524" customFormat="true" ht="20.1" hidden="false" customHeight="true" outlineLevel="0" collapsed="false">
      <c r="A200" s="2587" t="s">
        <v>1222</v>
      </c>
      <c r="B200" s="2680" t="n">
        <v>69.5183333333333</v>
      </c>
      <c r="C200" s="2681" t="n">
        <v>451.745316254091</v>
      </c>
      <c r="D200" s="2598" t="n">
        <v>5330.68724811261</v>
      </c>
      <c r="E200" s="2615" t="n">
        <v>95.49</v>
      </c>
      <c r="F200" s="2619" t="n">
        <v>44.2049355041094</v>
      </c>
      <c r="G200" s="2613" t="n">
        <v>16.1431380336061</v>
      </c>
      <c r="H200" s="2682" t="n">
        <v>44.4282914106503</v>
      </c>
      <c r="I200" s="2682" t="n">
        <v>15.875321265265</v>
      </c>
      <c r="J200" s="2683" t="n">
        <v>69.3968168107911</v>
      </c>
      <c r="K200" s="2682" t="n">
        <v>6.53130236856387</v>
      </c>
      <c r="L200" s="2682" t="n">
        <v>30.1913719520481</v>
      </c>
      <c r="M200" s="2622"/>
      <c r="N200" s="2684" t="n">
        <v>23.2758606496953</v>
      </c>
      <c r="O200" s="2685"/>
      <c r="P200" s="2682" t="n">
        <v>146.385337017025</v>
      </c>
      <c r="Q200" s="2682" t="n">
        <v>153.68989638517</v>
      </c>
      <c r="R200" s="2684" t="n">
        <v>131.580187874918</v>
      </c>
      <c r="S200" s="2686"/>
      <c r="T200" s="2684" t="n">
        <v>55.2741666666667</v>
      </c>
    </row>
    <row r="201" s="1524" customFormat="true" ht="20.1" hidden="false" customHeight="true" outlineLevel="0" collapsed="false">
      <c r="A201" s="307"/>
      <c r="B201" s="2687"/>
      <c r="C201" s="2688"/>
      <c r="D201" s="2689"/>
      <c r="E201" s="2690"/>
      <c r="F201" s="2665"/>
      <c r="G201" s="2666"/>
      <c r="H201" s="2665"/>
      <c r="I201" s="2666"/>
      <c r="J201" s="2691"/>
      <c r="K201" s="2692"/>
      <c r="L201" s="2692"/>
      <c r="M201" s="2692"/>
      <c r="N201" s="2690"/>
      <c r="O201" s="2693"/>
      <c r="P201" s="2694"/>
      <c r="Q201" s="2694"/>
      <c r="R201" s="2695"/>
      <c r="S201" s="2696"/>
      <c r="T201" s="2697"/>
    </row>
    <row r="202" s="1524" customFormat="true" ht="20.1" hidden="false" customHeight="true" outlineLevel="0" collapsed="false">
      <c r="A202" s="2698"/>
      <c r="B202" s="2699"/>
      <c r="C202" s="2699"/>
      <c r="D202" s="2700"/>
      <c r="E202" s="2699"/>
      <c r="F202" s="2701"/>
      <c r="G202" s="2701"/>
      <c r="H202" s="2701"/>
      <c r="I202" s="2701"/>
      <c r="J202" s="2699"/>
      <c r="K202" s="2699"/>
      <c r="L202" s="2699"/>
      <c r="M202" s="2699"/>
      <c r="N202" s="2699"/>
      <c r="O202" s="2699"/>
      <c r="P202" s="2699"/>
      <c r="Q202" s="2699"/>
      <c r="R202" s="2699"/>
      <c r="S202" s="2701"/>
      <c r="T202" s="2699"/>
    </row>
    <row r="203" s="1524" customFormat="true" ht="20.1" hidden="false" customHeight="true" outlineLevel="0" collapsed="false">
      <c r="A203" s="2634" t="n">
        <v>2019</v>
      </c>
      <c r="B203" s="2635"/>
      <c r="C203" s="2635"/>
      <c r="D203" s="2635"/>
      <c r="E203" s="2635"/>
      <c r="F203" s="2644"/>
      <c r="G203" s="2644"/>
      <c r="H203" s="2644"/>
      <c r="I203" s="2644"/>
      <c r="J203" s="2635"/>
      <c r="K203" s="2635"/>
      <c r="L203" s="2635"/>
      <c r="M203" s="2635"/>
      <c r="N203" s="2635"/>
      <c r="O203" s="2635"/>
      <c r="P203" s="2635"/>
      <c r="Q203" s="2635"/>
      <c r="R203" s="2635"/>
      <c r="S203" s="2635"/>
      <c r="T203" s="2636"/>
    </row>
    <row r="204" s="1524" customFormat="true" ht="20.1" hidden="false" customHeight="true" outlineLevel="0" collapsed="false">
      <c r="A204" s="299" t="s">
        <v>1210</v>
      </c>
      <c r="B204" s="2596" t="n">
        <v>58.74</v>
      </c>
      <c r="C204" s="2609" t="n">
        <v>389.433736390162</v>
      </c>
      <c r="D204" s="2598" t="n">
        <v>6023.15382544074</v>
      </c>
      <c r="E204" s="2615"/>
      <c r="F204" s="2556" t="n">
        <v>49.6304545454545</v>
      </c>
      <c r="G204" s="2558" t="n">
        <v>23.8940909090909</v>
      </c>
      <c r="H204" s="2556" t="n">
        <v>49.3935483870968</v>
      </c>
      <c r="I204" s="2558" t="n">
        <v>23.2368181818182</v>
      </c>
      <c r="J204" s="2655" t="n">
        <v>67.1991587302527</v>
      </c>
      <c r="K204" s="2656" t="n">
        <v>6.71041636390303</v>
      </c>
      <c r="L204" s="2656" t="n">
        <v>30.8581575085177</v>
      </c>
      <c r="M204" s="2656"/>
      <c r="N204" s="2584" t="n">
        <v>24.0332141453545</v>
      </c>
      <c r="O204" s="2602"/>
      <c r="P204" s="2658" t="n">
        <v>136.306233143049</v>
      </c>
      <c r="Q204" s="2658" t="n">
        <v>144.665459737212</v>
      </c>
      <c r="R204" s="2586" t="n">
        <v>126.850567372042</v>
      </c>
      <c r="S204" s="2650"/>
      <c r="T204" s="2561" t="n">
        <v>51.88</v>
      </c>
    </row>
    <row r="205" s="1524" customFormat="true" ht="20.1" hidden="false" customHeight="true" outlineLevel="0" collapsed="false">
      <c r="A205" s="299" t="s">
        <v>1211</v>
      </c>
      <c r="B205" s="2596" t="n">
        <v>63.83</v>
      </c>
      <c r="C205" s="2609" t="n">
        <v>418.686703369693</v>
      </c>
      <c r="D205" s="2598" t="n">
        <v>5604.90661123051</v>
      </c>
      <c r="E205" s="2601"/>
      <c r="F205" s="2556" t="n">
        <v>47.1415</v>
      </c>
      <c r="G205" s="2558" t="n">
        <v>21.423</v>
      </c>
      <c r="H205" s="2556" t="n">
        <v>42.8207142857143</v>
      </c>
      <c r="I205" s="2558" t="n">
        <v>20.994</v>
      </c>
      <c r="J205" s="2655" t="n">
        <v>67.9668116858707</v>
      </c>
      <c r="K205" s="2656" t="n">
        <v>6.72460329067661</v>
      </c>
      <c r="L205" s="2656" t="n">
        <v>31.0044047005012</v>
      </c>
      <c r="M205" s="2656"/>
      <c r="N205" s="2584" t="n">
        <v>24.13242245968</v>
      </c>
      <c r="O205" s="2602"/>
      <c r="P205" s="2658" t="n">
        <v>135.326619557832</v>
      </c>
      <c r="Q205" s="2658" t="n">
        <v>143.66381956099</v>
      </c>
      <c r="R205" s="2586" t="n">
        <v>128.046142936341</v>
      </c>
      <c r="S205" s="2650"/>
      <c r="T205" s="2561" t="n">
        <v>54.3</v>
      </c>
    </row>
    <row r="206" s="1524" customFormat="true" ht="20.1" hidden="false" customHeight="true" outlineLevel="0" collapsed="false">
      <c r="A206" s="299" t="s">
        <v>1212</v>
      </c>
      <c r="B206" s="2596" t="n">
        <v>66.37</v>
      </c>
      <c r="C206" s="2609" t="n">
        <v>440.799997826108</v>
      </c>
      <c r="D206" s="2598" t="n">
        <v>5156.4886953865</v>
      </c>
      <c r="E206" s="2601" t="n">
        <v>91.6461651399007</v>
      </c>
      <c r="F206" s="2556" t="n">
        <v>47.1519047619048</v>
      </c>
      <c r="G206" s="2558" t="n">
        <v>22.3033333333333</v>
      </c>
      <c r="H206" s="2556" t="n">
        <v>30.6245161290323</v>
      </c>
      <c r="I206" s="2558" t="n">
        <v>21.9452380952381</v>
      </c>
      <c r="J206" s="2655" t="n">
        <v>68.3211130500021</v>
      </c>
      <c r="K206" s="2656" t="n">
        <v>6.73879021745019</v>
      </c>
      <c r="L206" s="2656" t="n">
        <v>31.0336541388979</v>
      </c>
      <c r="M206" s="2656"/>
      <c r="N206" s="2584" t="n">
        <v>24.1820266168427</v>
      </c>
      <c r="O206" s="2602"/>
      <c r="P206" s="2658" t="n">
        <v>137.565736324042</v>
      </c>
      <c r="Q206" s="2658" t="n">
        <v>145.667099913434</v>
      </c>
      <c r="R206" s="2586" t="n">
        <v>129.719948726358</v>
      </c>
      <c r="S206" s="2650"/>
      <c r="T206" s="2561" t="n">
        <v>54.06</v>
      </c>
    </row>
    <row r="207" s="1524" customFormat="true" ht="20.1" hidden="false" customHeight="true" outlineLevel="0" collapsed="false">
      <c r="A207" s="299" t="s">
        <v>1213</v>
      </c>
      <c r="B207" s="2596" t="n">
        <v>70.78</v>
      </c>
      <c r="C207" s="2609" t="n">
        <v>465.343022433889</v>
      </c>
      <c r="D207" s="2598" t="n">
        <v>4569.08185924641</v>
      </c>
      <c r="E207" s="2615"/>
      <c r="F207" s="2655" t="n">
        <v>49.5565</v>
      </c>
      <c r="G207" s="2584" t="n">
        <v>26.046</v>
      </c>
      <c r="H207" s="2705" t="n">
        <v>36.956</v>
      </c>
      <c r="I207" s="2705" t="n">
        <v>25.6565</v>
      </c>
      <c r="J207" s="2655" t="n">
        <v>69.4430673697514</v>
      </c>
      <c r="K207" s="2656" t="n">
        <v>6.77425753438414</v>
      </c>
      <c r="L207" s="2656" t="n">
        <v>31.1506518924847</v>
      </c>
      <c r="M207" s="2656"/>
      <c r="N207" s="2584" t="n">
        <v>24.3556411669123</v>
      </c>
      <c r="O207" s="2602"/>
      <c r="P207" s="2658" t="n">
        <v>146.942037782548</v>
      </c>
      <c r="Q207" s="2658" t="n">
        <v>154.39567859194</v>
      </c>
      <c r="R207" s="2586" t="n">
        <v>130.795966734227</v>
      </c>
      <c r="S207" s="2686"/>
      <c r="T207" s="2561" t="n">
        <v>55.67</v>
      </c>
    </row>
    <row r="208" s="1524" customFormat="true" ht="20.1" hidden="false" customHeight="true" outlineLevel="0" collapsed="false">
      <c r="A208" s="299" t="s">
        <v>1214</v>
      </c>
      <c r="B208" s="2596" t="n">
        <v>69.97</v>
      </c>
      <c r="C208" s="2609" t="n">
        <v>474.445733441257</v>
      </c>
      <c r="D208" s="2598" t="n">
        <v>4262.22448024349</v>
      </c>
      <c r="E208" s="2615"/>
      <c r="F208" s="2645" t="n">
        <v>48.7990909090909</v>
      </c>
      <c r="G208" s="2601" t="n">
        <v>25.84</v>
      </c>
      <c r="H208" s="2706" t="n">
        <v>37.8435483870968</v>
      </c>
      <c r="I208" s="2707" t="n">
        <v>25.5095454545455</v>
      </c>
      <c r="J208" s="2655" t="n">
        <v>70.860272826277</v>
      </c>
      <c r="K208" s="2656" t="n">
        <v>6.78135099777093</v>
      </c>
      <c r="L208" s="2656" t="n">
        <v>31.2091507692781</v>
      </c>
      <c r="M208" s="2656"/>
      <c r="N208" s="2584" t="n">
        <v>24.4300474026565</v>
      </c>
      <c r="O208" s="2602"/>
      <c r="P208" s="2658" t="n">
        <v>153.799332879067</v>
      </c>
      <c r="Q208" s="2658" t="n">
        <v>161.120976918003</v>
      </c>
      <c r="R208" s="2586" t="n">
        <v>133.904463201402</v>
      </c>
      <c r="S208" s="2686"/>
      <c r="T208" s="2561" t="n">
        <v>56.65</v>
      </c>
    </row>
    <row r="209" s="1524" customFormat="true" ht="20.1" hidden="false" customHeight="true" outlineLevel="0" collapsed="false">
      <c r="A209" s="299" t="s">
        <v>1215</v>
      </c>
      <c r="B209" s="2596" t="n">
        <v>62.92</v>
      </c>
      <c r="C209" s="2609" t="n">
        <v>438.809383622396</v>
      </c>
      <c r="D209" s="2598" t="n">
        <v>3911.80710777488</v>
      </c>
      <c r="E209" s="2601" t="n">
        <v>80.2208972144315</v>
      </c>
      <c r="F209" s="2645" t="n">
        <v>47.8495</v>
      </c>
      <c r="G209" s="2601" t="n">
        <v>25.552</v>
      </c>
      <c r="H209" s="2706" t="n">
        <v>32.5173333333333</v>
      </c>
      <c r="I209" s="2707" t="n">
        <v>25.179</v>
      </c>
      <c r="J209" s="2655" t="n">
        <v>65.7229030463719</v>
      </c>
      <c r="K209" s="2656" t="n">
        <v>6.78844446115772</v>
      </c>
      <c r="L209" s="2656" t="n">
        <v>31.2384002076748</v>
      </c>
      <c r="M209" s="2656"/>
      <c r="N209" s="2584" t="n">
        <v>24.4548494812379</v>
      </c>
      <c r="O209" s="2602"/>
      <c r="P209" s="2658" t="n">
        <v>151.560216112857</v>
      </c>
      <c r="Q209" s="2658" t="n">
        <v>158.974605111813</v>
      </c>
      <c r="R209" s="2586" t="n">
        <v>129.600391169928</v>
      </c>
      <c r="S209" s="2686"/>
      <c r="T209" s="2561" t="n">
        <v>52.03</v>
      </c>
    </row>
    <row r="210" s="1524" customFormat="true" ht="20.1" hidden="false" customHeight="true" outlineLevel="0" collapsed="false">
      <c r="A210" s="299" t="s">
        <v>1216</v>
      </c>
      <c r="B210" s="2596" t="n">
        <v>64.71</v>
      </c>
      <c r="C210" s="2609" t="n">
        <v>424.40424294362</v>
      </c>
      <c r="D210" s="2598" t="n">
        <v>3631.51138145538</v>
      </c>
      <c r="E210" s="2615"/>
      <c r="F210" s="2645" t="n">
        <v>51.2513043478261</v>
      </c>
      <c r="G210" s="2601" t="n">
        <v>28.3508695652174</v>
      </c>
      <c r="H210" s="2706" t="n">
        <v>39.6841935483871</v>
      </c>
      <c r="I210" s="2707" t="n">
        <v>27.9321739130435</v>
      </c>
      <c r="J210" s="2655" t="n">
        <v>67.1991587302527</v>
      </c>
      <c r="K210" s="2656" t="n">
        <v>6.8026313879313</v>
      </c>
      <c r="L210" s="2656" t="n">
        <v>31.3261485228649</v>
      </c>
      <c r="M210" s="2656"/>
      <c r="N210" s="2584" t="n">
        <v>24.4052453240751</v>
      </c>
      <c r="O210" s="2602"/>
      <c r="P210" s="2658" t="n">
        <v>149.461044144534</v>
      </c>
      <c r="Q210" s="2658" t="n">
        <v>157.114416213114</v>
      </c>
      <c r="R210" s="2586" t="n">
        <v>129.122160944209</v>
      </c>
      <c r="S210" s="2686"/>
      <c r="T210" s="2561" t="n">
        <v>53.62</v>
      </c>
    </row>
    <row r="211" s="1524" customFormat="true" ht="20.1" hidden="false" customHeight="true" outlineLevel="0" collapsed="false">
      <c r="A211" s="299" t="s">
        <v>1217</v>
      </c>
      <c r="B211" s="2596" t="n">
        <v>59.62</v>
      </c>
      <c r="C211" s="2609" t="n">
        <v>401.650767972416</v>
      </c>
      <c r="D211" s="2598" t="n">
        <v>3388.51752601384</v>
      </c>
      <c r="E211" s="2615"/>
      <c r="F211" s="2645" t="n">
        <v>49.1822727272727</v>
      </c>
      <c r="G211" s="2601" t="n">
        <v>27.2363636363636</v>
      </c>
      <c r="H211" s="2706" t="n">
        <v>36.8487096774193</v>
      </c>
      <c r="I211" s="2707" t="n">
        <v>26.9322727272727</v>
      </c>
      <c r="J211" s="2655" t="n">
        <v>65.8410035010823</v>
      </c>
      <c r="K211" s="2656" t="n">
        <v>6.80972485131809</v>
      </c>
      <c r="L211" s="2656" t="n">
        <v>31.3553979612616</v>
      </c>
      <c r="M211" s="2656"/>
      <c r="N211" s="2584" t="n">
        <v>24.4300474026565</v>
      </c>
      <c r="O211" s="2602"/>
      <c r="P211" s="2658" t="n">
        <v>145.402645005778</v>
      </c>
      <c r="Q211" s="2658" t="n">
        <v>152.96476405448</v>
      </c>
      <c r="R211" s="2586" t="n">
        <v>127.209240041332</v>
      </c>
      <c r="S211" s="2686"/>
      <c r="T211" s="2561" t="n">
        <v>52.1</v>
      </c>
    </row>
    <row r="212" s="1524" customFormat="true" ht="20.1" hidden="false" customHeight="true" outlineLevel="0" collapsed="false">
      <c r="A212" s="299" t="s">
        <v>1218</v>
      </c>
      <c r="B212" s="2596" t="n">
        <v>62.36</v>
      </c>
      <c r="C212" s="2609" t="n">
        <v>410.266112762526</v>
      </c>
      <c r="D212" s="2598" t="n">
        <v>3571.26287232263</v>
      </c>
      <c r="E212" s="2601" t="n">
        <v>72.3938721204051</v>
      </c>
      <c r="F212" s="2645" t="n">
        <v>49.1338095238095</v>
      </c>
      <c r="G212" s="2601" t="n">
        <v>25.9847619047619</v>
      </c>
      <c r="H212" s="2706" t="n">
        <v>35.752</v>
      </c>
      <c r="I212" s="2707" t="n">
        <v>25.7404761904762</v>
      </c>
      <c r="J212" s="2655" t="n">
        <v>68.2030125952916</v>
      </c>
      <c r="K212" s="2656" t="n">
        <v>6.81681831470488</v>
      </c>
      <c r="L212" s="2656" t="n">
        <v>31.3846473996583</v>
      </c>
      <c r="M212" s="2656"/>
      <c r="N212" s="2584" t="n">
        <v>24.4300474026565</v>
      </c>
      <c r="O212" s="2602"/>
      <c r="P212" s="2658" t="n">
        <v>143.163528239568</v>
      </c>
      <c r="Q212" s="2658" t="n">
        <v>150.81839224829</v>
      </c>
      <c r="R212" s="2586" t="n">
        <v>128.76348827492</v>
      </c>
      <c r="S212" s="2686"/>
      <c r="T212" s="2561" t="n">
        <v>54.75</v>
      </c>
    </row>
    <row r="213" s="1524" customFormat="true" ht="20.1" hidden="false" customHeight="true" outlineLevel="0" collapsed="false">
      <c r="A213" s="299" t="s">
        <v>1219</v>
      </c>
      <c r="B213" s="2596" t="n">
        <v>59.91</v>
      </c>
      <c r="C213" s="2609" t="n">
        <v>404.37842835098</v>
      </c>
      <c r="D213" s="2598" t="n">
        <v>4111.56180249744</v>
      </c>
      <c r="E213" s="2615"/>
      <c r="F213" s="2645" t="n">
        <v>47.4765217391304</v>
      </c>
      <c r="G213" s="2601" t="n">
        <v>24.9195652173913</v>
      </c>
      <c r="H213" s="2708" t="n">
        <v>36.9577419354839</v>
      </c>
      <c r="I213" s="2709" t="n">
        <v>24.7247826086957</v>
      </c>
      <c r="J213" s="2655" t="n">
        <v>67.6715605490945</v>
      </c>
      <c r="K213" s="2656" t="n">
        <v>6.84519216825204</v>
      </c>
      <c r="L213" s="2656" t="n">
        <v>31.3846473996583</v>
      </c>
      <c r="M213" s="2656"/>
      <c r="N213" s="2584" t="n">
        <v>24.3804432454937</v>
      </c>
      <c r="O213" s="2602"/>
      <c r="P213" s="2658" t="n">
        <v>142.323859452239</v>
      </c>
      <c r="Q213" s="2658" t="n">
        <v>150.10293497956</v>
      </c>
      <c r="R213" s="2586" t="n">
        <v>129.839506282788</v>
      </c>
      <c r="S213" s="2686"/>
      <c r="T213" s="2561" t="n">
        <v>52.94</v>
      </c>
    </row>
    <row r="214" s="1524" customFormat="true" ht="20.1" hidden="false" customHeight="true" outlineLevel="0" collapsed="false">
      <c r="A214" s="2604" t="s">
        <v>1220</v>
      </c>
      <c r="B214" s="2596" t="n">
        <v>62.94</v>
      </c>
      <c r="C214" s="2609" t="n">
        <v>423.16338341587</v>
      </c>
      <c r="D214" s="2598" t="n">
        <v>4688.0486071813</v>
      </c>
      <c r="E214" s="2584"/>
      <c r="F214" s="2655" t="n">
        <v>46.0104761904762</v>
      </c>
      <c r="G214" s="2584" t="n">
        <v>24.7033333333333</v>
      </c>
      <c r="H214" s="2637" t="n">
        <v>41.0013333333333</v>
      </c>
      <c r="I214" s="2585" t="n">
        <v>24.5533333333333</v>
      </c>
      <c r="J214" s="2655" t="n">
        <v>66.4905560019899</v>
      </c>
      <c r="K214" s="2656" t="n">
        <v>6.85228563163883</v>
      </c>
      <c r="L214" s="2656" t="n">
        <v>31.413896838055</v>
      </c>
      <c r="M214" s="2656"/>
      <c r="N214" s="2584" t="n">
        <v>24.3804432454937</v>
      </c>
      <c r="O214" s="2679"/>
      <c r="P214" s="2658" t="n">
        <v>142.183914654351</v>
      </c>
      <c r="Q214" s="2658" t="n">
        <v>150.10293497956</v>
      </c>
      <c r="R214" s="2586" t="n">
        <v>129.480833613499</v>
      </c>
      <c r="S214" s="2560"/>
      <c r="T214" s="2561" t="n">
        <v>52.65</v>
      </c>
    </row>
    <row r="215" s="1524" customFormat="true" ht="20.1" hidden="false" customHeight="true" outlineLevel="0" collapsed="false">
      <c r="A215" s="299" t="s">
        <v>1221</v>
      </c>
      <c r="B215" s="2596" t="n">
        <v>66.48</v>
      </c>
      <c r="C215" s="2609" t="n">
        <v>450.985111715918</v>
      </c>
      <c r="D215" s="2598" t="n">
        <v>4375</v>
      </c>
      <c r="E215" s="2584" t="n">
        <v>72.3432552611691</v>
      </c>
      <c r="F215" s="2655" t="n">
        <v>43.5561111111111</v>
      </c>
      <c r="G215" s="2584" t="n">
        <v>25.4138888888889</v>
      </c>
      <c r="H215" s="2637" t="n">
        <v>31.9677419354839</v>
      </c>
      <c r="I215" s="2585" t="n">
        <v>25.2611111111111</v>
      </c>
      <c r="J215" s="2655" t="n">
        <v>66.5496062293451</v>
      </c>
      <c r="K215" s="2656" t="n">
        <v>6.8664725584124</v>
      </c>
      <c r="L215" s="2656" t="n">
        <v>31.4723957148484</v>
      </c>
      <c r="M215" s="2656"/>
      <c r="N215" s="2584" t="n">
        <v>24.3804432454937</v>
      </c>
      <c r="O215" s="2679"/>
      <c r="P215" s="2658" t="n">
        <v>141.344245867022</v>
      </c>
      <c r="Q215" s="2658" t="n">
        <v>149.101294803338</v>
      </c>
      <c r="R215" s="2586" t="n">
        <v>129.122160944209</v>
      </c>
      <c r="S215" s="2560"/>
      <c r="T215" s="2561" t="n">
        <v>53.58</v>
      </c>
    </row>
    <row r="216" s="1524" customFormat="true" ht="20.1" hidden="false" customHeight="true" outlineLevel="0" collapsed="false">
      <c r="A216" s="2587" t="s">
        <v>1222</v>
      </c>
      <c r="B216" s="2680" t="n">
        <v>64.0525</v>
      </c>
      <c r="C216" s="2710" t="n">
        <v>427.866886985457</v>
      </c>
      <c r="D216" s="2612" t="n">
        <v>4492.96862889474</v>
      </c>
      <c r="E216" s="2613" t="n">
        <v>79.1510474339766</v>
      </c>
      <c r="F216" s="2619" t="n">
        <v>48.0616204880064</v>
      </c>
      <c r="G216" s="2613" t="n">
        <v>25.1389338990317</v>
      </c>
      <c r="H216" s="2683" t="n">
        <v>37.6972817460317</v>
      </c>
      <c r="I216" s="2684" t="n">
        <v>24.8054376346278</v>
      </c>
      <c r="J216" s="2619" t="n">
        <v>67.6223520262985</v>
      </c>
      <c r="K216" s="2622" t="n">
        <v>6.79258231480001</v>
      </c>
      <c r="L216" s="2622" t="n">
        <v>31.2359627544751</v>
      </c>
      <c r="M216" s="2622"/>
      <c r="N216" s="2613" t="n">
        <v>24.3329059282128</v>
      </c>
      <c r="O216" s="2619"/>
      <c r="P216" s="2622" t="n">
        <v>143.781617763574</v>
      </c>
      <c r="Q216" s="2622" t="n">
        <v>151.557698092645</v>
      </c>
      <c r="R216" s="2613" t="n">
        <v>129.371239186771</v>
      </c>
      <c r="S216" s="2559"/>
      <c r="T216" s="2613" t="n">
        <v>53.6858333333333</v>
      </c>
    </row>
    <row r="217" s="2702" customFormat="true" ht="20.1" hidden="false" customHeight="true" outlineLevel="0" collapsed="false">
      <c r="A217" s="2711"/>
      <c r="B217" s="2687"/>
      <c r="C217" s="2688"/>
      <c r="D217" s="2689"/>
      <c r="E217" s="2690"/>
      <c r="F217" s="2691"/>
      <c r="G217" s="2690"/>
      <c r="H217" s="2712"/>
      <c r="I217" s="2713"/>
      <c r="J217" s="2691"/>
      <c r="K217" s="2692"/>
      <c r="L217" s="2692"/>
      <c r="M217" s="2692"/>
      <c r="N217" s="2690"/>
      <c r="O217" s="2693"/>
      <c r="P217" s="2694"/>
      <c r="Q217" s="2694"/>
      <c r="R217" s="2695"/>
      <c r="S217" s="2696"/>
      <c r="T217" s="2697"/>
    </row>
    <row r="218" s="2702" customFormat="true" ht="20.1" hidden="false" customHeight="true" outlineLevel="0" collapsed="false">
      <c r="A218" s="2698"/>
      <c r="B218" s="2699"/>
      <c r="C218" s="2699"/>
      <c r="D218" s="2700"/>
      <c r="E218" s="2699"/>
      <c r="F218" s="2701"/>
      <c r="G218" s="2701"/>
      <c r="H218" s="2701"/>
      <c r="I218" s="2701"/>
      <c r="J218" s="2699"/>
      <c r="K218" s="2699"/>
      <c r="L218" s="2699"/>
      <c r="M218" s="2699"/>
      <c r="N218" s="2699"/>
      <c r="O218" s="2699"/>
      <c r="P218" s="2699"/>
      <c r="Q218" s="2699"/>
      <c r="R218" s="2699"/>
      <c r="S218" s="2701"/>
      <c r="T218" s="2699"/>
    </row>
    <row r="219" s="2702" customFormat="true" ht="20.1" hidden="false" customHeight="true" outlineLevel="0" collapsed="false">
      <c r="A219" s="2634" t="n">
        <v>2020</v>
      </c>
      <c r="B219" s="2635"/>
      <c r="C219" s="2635"/>
      <c r="D219" s="2635"/>
      <c r="E219" s="2635"/>
      <c r="F219" s="2644"/>
      <c r="G219" s="2644"/>
      <c r="H219" s="2644"/>
      <c r="I219" s="2644"/>
      <c r="J219" s="2635"/>
      <c r="K219" s="2635"/>
      <c r="L219" s="2635"/>
      <c r="M219" s="2635"/>
      <c r="N219" s="2635"/>
      <c r="O219" s="2635"/>
      <c r="P219" s="2635"/>
      <c r="Q219" s="2635"/>
      <c r="R219" s="2635"/>
      <c r="S219" s="2635"/>
      <c r="T219" s="2636"/>
    </row>
    <row r="220" s="2702" customFormat="true" ht="20.1" hidden="false" customHeight="true" outlineLevel="0" collapsed="false">
      <c r="A220" s="299" t="s">
        <v>1210</v>
      </c>
      <c r="B220" s="2596" t="n">
        <v>65.1</v>
      </c>
      <c r="C220" s="2609" t="n">
        <v>436.100595361648</v>
      </c>
      <c r="D220" s="2598" t="n">
        <v>4199</v>
      </c>
      <c r="E220" s="2615"/>
      <c r="F220" s="2556" t="n">
        <v>43.35</v>
      </c>
      <c r="G220" s="2558" t="n">
        <v>24.6977272727273</v>
      </c>
      <c r="H220" s="2556" t="n">
        <v>35.0347177419355</v>
      </c>
      <c r="I220" s="2558" t="n">
        <v>24.4081818181818</v>
      </c>
      <c r="J220" s="2655" t="n">
        <v>66.6677066840556</v>
      </c>
      <c r="K220" s="2656" t="n">
        <v>6.88065948518599</v>
      </c>
      <c r="L220" s="2656" t="n">
        <v>32.0573844827824</v>
      </c>
      <c r="M220" s="2656"/>
      <c r="N220" s="2584" t="n">
        <v>24.4300474026565</v>
      </c>
      <c r="O220" s="2679"/>
      <c r="P220" s="2658" t="n">
        <v>143.107657763636</v>
      </c>
      <c r="Q220" s="2658" t="n">
        <v>155.189823175525</v>
      </c>
      <c r="R220" s="2586" t="n">
        <v>133.16538012529</v>
      </c>
      <c r="S220" s="2714"/>
      <c r="T220" s="2561" t="n">
        <v>51.62</v>
      </c>
    </row>
    <row r="221" s="2702" customFormat="true" ht="20.1" hidden="false" customHeight="true" outlineLevel="0" collapsed="false">
      <c r="A221" s="299" t="s">
        <v>1211</v>
      </c>
      <c r="B221" s="2596" t="n">
        <v>55.53</v>
      </c>
      <c r="C221" s="2609" t="n">
        <v>395.13</v>
      </c>
      <c r="D221" s="2598" t="n">
        <v>3674</v>
      </c>
      <c r="E221" s="2601"/>
      <c r="F221" s="2556" t="n">
        <v>41.431</v>
      </c>
      <c r="G221" s="2558" t="n">
        <v>24.373</v>
      </c>
      <c r="H221" s="2556" t="n">
        <v>21.9190086206897</v>
      </c>
      <c r="I221" s="2558" t="n">
        <v>24.1295</v>
      </c>
      <c r="J221" s="2655" t="n">
        <v>61.1169853126639</v>
      </c>
      <c r="K221" s="2656" t="n">
        <v>6.88775294857277</v>
      </c>
      <c r="L221" s="2656" t="n">
        <v>32.3791283051461</v>
      </c>
      <c r="M221" s="2656"/>
      <c r="N221" s="2584" t="n">
        <v>24.4300474026565</v>
      </c>
      <c r="O221" s="2679"/>
      <c r="P221" s="2658" t="n">
        <v>141.289085377588</v>
      </c>
      <c r="Q221" s="2658" t="n">
        <v>154.013028307844</v>
      </c>
      <c r="R221" s="2586" t="n">
        <v>126.187798040573</v>
      </c>
      <c r="S221" s="2650"/>
      <c r="T221" s="2561" t="n">
        <v>48.59</v>
      </c>
    </row>
    <row r="222" s="2702" customFormat="true" ht="20.1" hidden="false" customHeight="true" outlineLevel="0" collapsed="false">
      <c r="A222" s="299" t="s">
        <v>1212</v>
      </c>
      <c r="B222" s="2596" t="n">
        <v>33.92</v>
      </c>
      <c r="C222" s="2609" t="n">
        <v>243.641395927733</v>
      </c>
      <c r="D222" s="2598" t="n">
        <v>3534</v>
      </c>
      <c r="E222" s="2601" t="n">
        <v>67.8273704455674</v>
      </c>
      <c r="F222" s="2556" t="n">
        <v>37.2813636363636</v>
      </c>
      <c r="G222" s="2558" t="n">
        <v>20.1672727272727</v>
      </c>
      <c r="H222" s="2556" t="n">
        <v>22.4799327956989</v>
      </c>
      <c r="I222" s="2558" t="n">
        <v>19.8231818181818</v>
      </c>
      <c r="J222" s="2655" t="n">
        <v>54.9167114403647</v>
      </c>
      <c r="K222" s="2656" t="n">
        <v>6.89484641195956</v>
      </c>
      <c r="L222" s="2656" t="n">
        <v>32.4376271819395</v>
      </c>
      <c r="M222" s="2656"/>
      <c r="N222" s="2584" t="n">
        <v>24.4548494812379</v>
      </c>
      <c r="O222" s="2679"/>
      <c r="P222" s="2658" t="n">
        <v>134.854136934648</v>
      </c>
      <c r="Q222" s="2658" t="n">
        <v>148.129053969435</v>
      </c>
      <c r="R222" s="2586" t="n">
        <v>119.210215955855</v>
      </c>
      <c r="S222" s="2650"/>
      <c r="T222" s="2561" t="n">
        <v>37.3</v>
      </c>
    </row>
    <row r="223" s="2702" customFormat="true" ht="20.1" hidden="false" customHeight="true" outlineLevel="0" collapsed="false">
      <c r="A223" s="299" t="s">
        <v>1213</v>
      </c>
      <c r="B223" s="2596" t="n">
        <v>17.66</v>
      </c>
      <c r="C223" s="2609" t="n">
        <v>152.45</v>
      </c>
      <c r="D223" s="2598" t="n">
        <v>2844</v>
      </c>
      <c r="E223" s="2615"/>
      <c r="F223" s="2556" t="n">
        <v>37.4825</v>
      </c>
      <c r="G223" s="2558" t="n">
        <v>20.4695</v>
      </c>
      <c r="H223" s="2556" t="n">
        <v>17.093125</v>
      </c>
      <c r="I223" s="2558" t="n">
        <v>19.9757894736842</v>
      </c>
      <c r="J223" s="2655" t="n">
        <v>52.968053937642</v>
      </c>
      <c r="K223" s="2656" t="n">
        <v>6.89484641195956</v>
      </c>
      <c r="L223" s="2656" t="n">
        <v>32.5253754971296</v>
      </c>
      <c r="M223" s="2656"/>
      <c r="N223" s="2584" t="n">
        <v>24.3556411669123</v>
      </c>
      <c r="O223" s="2602"/>
      <c r="P223" s="2658" t="n">
        <v>122.403910599395</v>
      </c>
      <c r="Q223" s="2658" t="n">
        <v>136.066906575697</v>
      </c>
      <c r="R223" s="2586" t="n">
        <v>111.759577458614</v>
      </c>
      <c r="S223" s="2686"/>
      <c r="T223" s="2561" t="n">
        <v>32.63</v>
      </c>
    </row>
    <row r="224" s="2702" customFormat="true" ht="20.1" hidden="false" customHeight="true" outlineLevel="0" collapsed="false">
      <c r="A224" s="299" t="s">
        <v>1214</v>
      </c>
      <c r="B224" s="2596" t="n">
        <v>25.17</v>
      </c>
      <c r="C224" s="2609" t="n">
        <v>189.5</v>
      </c>
      <c r="D224" s="2598" t="n">
        <v>2585</v>
      </c>
      <c r="E224" s="2615"/>
      <c r="F224" s="2556" t="n">
        <v>36.5805</v>
      </c>
      <c r="G224" s="2558" t="n">
        <v>20.466</v>
      </c>
      <c r="H224" s="2556" t="n">
        <v>17.5965053763441</v>
      </c>
      <c r="I224" s="2558" t="n">
        <v>20.0175</v>
      </c>
      <c r="J224" s="2655" t="n">
        <v>49.2478896142625</v>
      </c>
      <c r="K224" s="2656" t="n">
        <v>6.89484641195956</v>
      </c>
      <c r="L224" s="2656" t="n">
        <v>32.5253754971296</v>
      </c>
      <c r="M224" s="2656"/>
      <c r="N224" s="2584" t="n">
        <v>24.330839088331</v>
      </c>
      <c r="O224" s="2602"/>
      <c r="P224" s="2658" t="n">
        <v>120.165667662721</v>
      </c>
      <c r="Q224" s="2658" t="n">
        <v>133.860416198794</v>
      </c>
      <c r="R224" s="2586" t="n">
        <v>106.79248512712</v>
      </c>
      <c r="S224" s="2686"/>
      <c r="T224" s="2561" t="n">
        <v>29.97</v>
      </c>
    </row>
    <row r="225" s="2702" customFormat="true" ht="20.1" hidden="false" customHeight="true" outlineLevel="0" collapsed="false">
      <c r="A225" s="299" t="s">
        <v>1215</v>
      </c>
      <c r="B225" s="2596" t="n">
        <v>37.05</v>
      </c>
      <c r="C225" s="2609" t="n">
        <v>252.12</v>
      </c>
      <c r="D225" s="2598" t="n">
        <v>2551</v>
      </c>
      <c r="E225" s="2601" t="n">
        <v>62.1027939668595</v>
      </c>
      <c r="F225" s="2556" t="n">
        <v>39.015</v>
      </c>
      <c r="G225" s="2558" t="n">
        <v>23.8859090909091</v>
      </c>
      <c r="H225" s="2706" t="n">
        <v>26.1848888888889</v>
      </c>
      <c r="I225" s="2707" t="n">
        <v>23.4786363636364</v>
      </c>
      <c r="J225" s="2655" t="n">
        <v>48.3030859765788</v>
      </c>
      <c r="K225" s="2656" t="n">
        <v>6.88775294857277</v>
      </c>
      <c r="L225" s="2656" t="n">
        <v>32.5253754971296</v>
      </c>
      <c r="M225" s="2656"/>
      <c r="N225" s="2584" t="n">
        <v>24.330839088331</v>
      </c>
      <c r="O225" s="2602"/>
      <c r="P225" s="2658" t="n">
        <v>127.160176839829</v>
      </c>
      <c r="Q225" s="2658" t="n">
        <v>140.774086046424</v>
      </c>
      <c r="R225" s="2586" t="n">
        <v>110.340408221044</v>
      </c>
      <c r="S225" s="2686"/>
      <c r="T225" s="2561" t="n">
        <v>32.58</v>
      </c>
    </row>
    <row r="226" s="2702" customFormat="true" ht="19.5" hidden="false" customHeight="true" outlineLevel="0" collapsed="false">
      <c r="A226" s="299" t="s">
        <v>1216</v>
      </c>
      <c r="B226" s="2596" t="n">
        <v>43.42</v>
      </c>
      <c r="C226" s="2609" t="n">
        <v>282.56</v>
      </c>
      <c r="D226" s="2598" t="n">
        <v>2407</v>
      </c>
      <c r="E226" s="2615"/>
      <c r="F226" s="2556" t="n">
        <v>41.0821739130435</v>
      </c>
      <c r="G226" s="2558" t="n">
        <v>27.8834782608696</v>
      </c>
      <c r="H226" s="2706" t="n">
        <v>30.0628629032258</v>
      </c>
      <c r="I226" s="2707" t="n">
        <v>27.4526086956522</v>
      </c>
      <c r="J226" s="2655" t="n">
        <v>46.1772777917905</v>
      </c>
      <c r="K226" s="2656" t="n">
        <v>6.74588368083698</v>
      </c>
      <c r="L226" s="2656" t="n">
        <v>31.9696361675923</v>
      </c>
      <c r="M226" s="2656"/>
      <c r="N226" s="2584" t="n">
        <v>23.6611829666338</v>
      </c>
      <c r="O226" s="2602"/>
      <c r="P226" s="2658" t="n">
        <v>129.81809032713</v>
      </c>
      <c r="Q226" s="2658" t="n">
        <v>143.421874498708</v>
      </c>
      <c r="R226" s="2586" t="n">
        <v>110.576936427306</v>
      </c>
      <c r="S226" s="2686"/>
      <c r="T226" s="2561" t="n">
        <v>34.4</v>
      </c>
    </row>
    <row r="227" s="2702" customFormat="true" ht="20.1" hidden="false" customHeight="true" outlineLevel="0" collapsed="false">
      <c r="A227" s="299" t="s">
        <v>1217</v>
      </c>
      <c r="B227" s="2596" t="n">
        <v>45.19</v>
      </c>
      <c r="C227" s="2609" t="n">
        <v>283.75</v>
      </c>
      <c r="D227" s="2598" t="n">
        <v>2817</v>
      </c>
      <c r="E227" s="2615"/>
      <c r="F227" s="2556" t="n">
        <v>40.2285714285714</v>
      </c>
      <c r="G227" s="2558" t="n">
        <v>27.2119047619048</v>
      </c>
      <c r="H227" s="2706" t="n">
        <v>34.8639516129032</v>
      </c>
      <c r="I227" s="2707" t="n">
        <v>26.8166666666667</v>
      </c>
      <c r="J227" s="2655" t="n">
        <v>44.2876705164231</v>
      </c>
      <c r="K227" s="2656" t="n">
        <v>6.76007060761056</v>
      </c>
      <c r="L227" s="2656" t="n">
        <v>31.998885605989</v>
      </c>
      <c r="M227" s="2656"/>
      <c r="N227" s="2584" t="n">
        <v>23.6363808880524</v>
      </c>
      <c r="O227" s="2602"/>
      <c r="P227" s="2658" t="n">
        <v>128.698968858793</v>
      </c>
      <c r="Q227" s="2658" t="n">
        <v>142.097980272566</v>
      </c>
      <c r="R227" s="2586" t="n">
        <v>110.695200530437</v>
      </c>
      <c r="S227" s="2686"/>
      <c r="T227" s="2561" t="n">
        <v>34.02</v>
      </c>
    </row>
    <row r="228" s="2702" customFormat="true" ht="20.1" hidden="false" customHeight="true" outlineLevel="0" collapsed="false">
      <c r="A228" s="299" t="s">
        <v>1218</v>
      </c>
      <c r="B228" s="2596" t="n">
        <v>41.54</v>
      </c>
      <c r="C228" s="2609" t="n">
        <v>260.1</v>
      </c>
      <c r="D228" s="2598" t="n">
        <v>3399</v>
      </c>
      <c r="E228" s="2601" t="n">
        <v>59.4786194426749</v>
      </c>
      <c r="F228" s="2556" t="n">
        <v>41.5772727272727</v>
      </c>
      <c r="G228" s="2558" t="n">
        <v>28.0863636363636</v>
      </c>
      <c r="H228" s="2706" t="n">
        <v>43.6901944444444</v>
      </c>
      <c r="I228" s="2707" t="n">
        <v>27.7722727272727</v>
      </c>
      <c r="J228" s="2655" t="n">
        <v>41.2170586939511</v>
      </c>
      <c r="K228" s="2656" t="n">
        <v>6.74588368083698</v>
      </c>
      <c r="L228" s="2656" t="n">
        <v>31.9696361675923</v>
      </c>
      <c r="M228" s="2656"/>
      <c r="N228" s="2584" t="n">
        <v>23.6363808880524</v>
      </c>
      <c r="O228" s="2602"/>
      <c r="P228" s="2658" t="n">
        <v>128.419188491708</v>
      </c>
      <c r="Q228" s="2658" t="n">
        <v>142.097980272566</v>
      </c>
      <c r="R228" s="2586" t="n">
        <v>107.383805642774</v>
      </c>
      <c r="S228" s="2686"/>
      <c r="T228" s="2561" t="n">
        <v>30.16</v>
      </c>
    </row>
    <row r="229" s="2702" customFormat="true" ht="20.1" hidden="false" customHeight="true" outlineLevel="0" collapsed="false">
      <c r="A229" s="299" t="s">
        <v>1219</v>
      </c>
      <c r="B229" s="2596" t="n">
        <v>40.08</v>
      </c>
      <c r="C229" s="2609" t="n">
        <v>254.1</v>
      </c>
      <c r="D229" s="2598" t="n">
        <v>3913</v>
      </c>
      <c r="E229" s="2615"/>
      <c r="F229" s="2556" t="n">
        <v>39.7104545454546</v>
      </c>
      <c r="G229" s="2558" t="n">
        <v>25.3686363636364</v>
      </c>
      <c r="H229" s="2706" t="n">
        <v>34.1063888888889</v>
      </c>
      <c r="I229" s="2707" t="n">
        <v>25.1677272727273</v>
      </c>
      <c r="J229" s="2655" t="n">
        <v>42.5161636957662</v>
      </c>
      <c r="K229" s="2656" t="n">
        <v>6.74588368083698</v>
      </c>
      <c r="L229" s="2656" t="n">
        <v>31.9696361675923</v>
      </c>
      <c r="M229" s="2656"/>
      <c r="N229" s="2584" t="n">
        <v>23.3387559450759</v>
      </c>
      <c r="O229" s="2602"/>
      <c r="P229" s="2658" t="n">
        <v>129.398419776503</v>
      </c>
      <c r="Q229" s="2658" t="n">
        <v>143.568973857168</v>
      </c>
      <c r="R229" s="2586" t="n">
        <v>107.383805642774</v>
      </c>
      <c r="S229" s="2686"/>
      <c r="T229" s="2561" t="n">
        <v>32.73</v>
      </c>
    </row>
    <row r="230" customFormat="false" ht="15.75" hidden="false" customHeight="false" outlineLevel="0" collapsed="false">
      <c r="A230" s="2604" t="s">
        <v>1220</v>
      </c>
      <c r="B230" s="2596" t="n">
        <v>42.61</v>
      </c>
      <c r="C230" s="2609" t="n">
        <v>263.62</v>
      </c>
      <c r="D230" s="2598" t="n">
        <v>4064</v>
      </c>
      <c r="E230" s="2584"/>
      <c r="F230" s="2556" t="n">
        <v>39.4542857142857</v>
      </c>
      <c r="G230" s="2558" t="n">
        <v>26.72</v>
      </c>
      <c r="H230" s="2706" t="n">
        <v>38.7857083333333</v>
      </c>
      <c r="I230" s="2707" t="n">
        <v>26.5619047619048</v>
      </c>
      <c r="J230" s="2655" t="n">
        <v>43.1657161966737</v>
      </c>
      <c r="K230" s="2656" t="n">
        <v>6.72460329067661</v>
      </c>
      <c r="L230" s="2656" t="n">
        <v>31.9403867291956</v>
      </c>
      <c r="M230" s="2656"/>
      <c r="N230" s="2584" t="n">
        <v>23.2891517879131</v>
      </c>
      <c r="O230" s="2602"/>
      <c r="P230" s="2658" t="n">
        <v>124.64215353607</v>
      </c>
      <c r="Q230" s="2658" t="n">
        <v>138.567595669521</v>
      </c>
      <c r="R230" s="2586" t="n">
        <v>107.147277436513</v>
      </c>
      <c r="S230" s="2560"/>
      <c r="T230" s="2561" t="n">
        <v>32.52</v>
      </c>
    </row>
    <row r="231" s="1524" customFormat="true" ht="20.1" hidden="false" customHeight="true" outlineLevel="0" collapsed="false">
      <c r="A231" s="299" t="s">
        <v>1221</v>
      </c>
      <c r="B231" s="2596" t="n">
        <v>49.17</v>
      </c>
      <c r="C231" s="2609" t="n">
        <v>294.63</v>
      </c>
      <c r="D231" s="2598" t="n">
        <v>4253</v>
      </c>
      <c r="E231" s="2584" t="n">
        <v>62.846661982234</v>
      </c>
      <c r="F231" s="2556" t="n">
        <v>44.9989473684211</v>
      </c>
      <c r="G231" s="2558" t="n">
        <v>31.0275</v>
      </c>
      <c r="H231" s="2706" t="n">
        <v>43.5197446236559</v>
      </c>
      <c r="I231" s="2707" t="n">
        <v>30.8919047619048</v>
      </c>
      <c r="J231" s="2655" t="n">
        <v>50.9012959802089</v>
      </c>
      <c r="K231" s="2656" t="n">
        <v>6.7316967540634</v>
      </c>
      <c r="L231" s="2656" t="n">
        <v>31.9111372907989</v>
      </c>
      <c r="M231" s="2656"/>
      <c r="N231" s="2584" t="n">
        <v>23.3635580236573</v>
      </c>
      <c r="O231" s="2602"/>
      <c r="P231" s="2658" t="n">
        <v>127.020286656287</v>
      </c>
      <c r="Q231" s="2658" t="n">
        <v>140.774086046424</v>
      </c>
      <c r="R231" s="2586" t="n">
        <v>111.759577458614</v>
      </c>
      <c r="S231" s="2560"/>
      <c r="T231" s="2561" t="n">
        <v>36.98</v>
      </c>
    </row>
    <row r="232" s="1524" customFormat="true" ht="20.1" hidden="false" customHeight="true" outlineLevel="0" collapsed="false">
      <c r="A232" s="2587" t="s">
        <v>1222</v>
      </c>
      <c r="B232" s="2680" t="n">
        <v>41.37</v>
      </c>
      <c r="C232" s="2710" t="n">
        <v>278.401359295057</v>
      </c>
      <c r="D232" s="2612" t="n">
        <v>3412</v>
      </c>
      <c r="E232" s="2613" t="n">
        <v>63.0638614593339</v>
      </c>
      <c r="F232" s="2619" t="n">
        <v>40.1826724444511</v>
      </c>
      <c r="G232" s="2613" t="n">
        <v>25.0297743428069</v>
      </c>
      <c r="H232" s="2683" t="n">
        <v>30.4447524358341</v>
      </c>
      <c r="I232" s="2684" t="n">
        <v>24.7079895299844</v>
      </c>
      <c r="J232" s="2619" t="n">
        <v>50.1238013200317</v>
      </c>
      <c r="K232" s="2622" t="n">
        <v>6.81622719275598</v>
      </c>
      <c r="L232" s="2622" t="n">
        <v>32.1841320491681</v>
      </c>
      <c r="M232" s="2622"/>
      <c r="N232" s="2613" t="n">
        <v>23.9381395107925</v>
      </c>
      <c r="O232" s="2619"/>
      <c r="P232" s="2622" t="n">
        <v>129.748145235359</v>
      </c>
      <c r="Q232" s="2622" t="n">
        <v>143.21348374089</v>
      </c>
      <c r="R232" s="2613" t="n">
        <v>113.533539005576</v>
      </c>
      <c r="S232" s="2559"/>
      <c r="T232" s="2613" t="n">
        <v>36.125</v>
      </c>
    </row>
    <row r="233" customFormat="false" ht="15.75" hidden="false" customHeight="false" outlineLevel="0" collapsed="false">
      <c r="A233" s="2711"/>
      <c r="B233" s="2687"/>
      <c r="C233" s="2688"/>
      <c r="D233" s="2689"/>
      <c r="E233" s="2690"/>
      <c r="F233" s="2691"/>
      <c r="G233" s="2690"/>
      <c r="H233" s="2712"/>
      <c r="I233" s="2713"/>
      <c r="J233" s="2691"/>
      <c r="K233" s="2692"/>
      <c r="L233" s="2692"/>
      <c r="M233" s="2692"/>
      <c r="N233" s="2690"/>
      <c r="O233" s="2693"/>
      <c r="P233" s="2694"/>
      <c r="Q233" s="2694"/>
      <c r="R233" s="2695"/>
      <c r="S233" s="2696"/>
      <c r="T233" s="2697"/>
    </row>
    <row r="234" customFormat="false" ht="15.75" hidden="false" customHeight="false" outlineLevel="0" collapsed="false">
      <c r="A234" s="165"/>
      <c r="B234" s="2715"/>
      <c r="C234" s="2716"/>
      <c r="D234" s="2717"/>
      <c r="E234" s="2718"/>
      <c r="F234" s="2718"/>
      <c r="G234" s="2718"/>
      <c r="H234" s="2715"/>
      <c r="I234" s="2715"/>
      <c r="J234" s="2718"/>
      <c r="K234" s="2718"/>
      <c r="L234" s="2718"/>
      <c r="M234" s="2718"/>
      <c r="N234" s="2718"/>
      <c r="O234" s="2719"/>
      <c r="P234" s="2719"/>
      <c r="Q234" s="2719"/>
      <c r="R234" s="2719"/>
      <c r="S234" s="2720"/>
      <c r="T234" s="2720"/>
    </row>
    <row r="235" customFormat="false" ht="15.75" hidden="false" customHeight="false" outlineLevel="0" collapsed="false">
      <c r="A235" s="2634" t="n">
        <v>2021</v>
      </c>
      <c r="B235" s="2635"/>
      <c r="C235" s="2635"/>
      <c r="D235" s="2635"/>
      <c r="E235" s="2635"/>
      <c r="F235" s="2644"/>
      <c r="G235" s="2644"/>
      <c r="H235" s="2644"/>
      <c r="I235" s="2644"/>
      <c r="J235" s="2635"/>
      <c r="K235" s="2635"/>
      <c r="L235" s="2635"/>
      <c r="M235" s="2635"/>
      <c r="N235" s="2635"/>
      <c r="O235" s="2635"/>
      <c r="P235" s="2635"/>
      <c r="Q235" s="2635"/>
      <c r="R235" s="2635"/>
      <c r="S235" s="2635"/>
      <c r="T235" s="2636"/>
    </row>
    <row r="236" customFormat="false" ht="15.75" hidden="false" customHeight="false" outlineLevel="0" collapsed="false">
      <c r="A236" s="299" t="s">
        <v>1210</v>
      </c>
      <c r="B236" s="2596" t="n">
        <v>54.38</v>
      </c>
      <c r="C236" s="2609" t="n">
        <v>327.567159592749</v>
      </c>
      <c r="D236" s="2598" t="n">
        <v>4158.52744334757</v>
      </c>
      <c r="E236" s="2615"/>
      <c r="F236" s="2556" t="n">
        <v>49.986</v>
      </c>
      <c r="G236" s="2558" t="n">
        <v>33.756</v>
      </c>
      <c r="H236" s="2706" t="n">
        <v>52.8062231182796</v>
      </c>
      <c r="I236" s="2707" t="n">
        <v>33.4355</v>
      </c>
      <c r="J236" s="2655" t="n">
        <v>57.9873232628366</v>
      </c>
      <c r="K236" s="2656" t="n">
        <v>7.01543528953499</v>
      </c>
      <c r="L236" s="2656" t="n">
        <v>32.4376271819395</v>
      </c>
      <c r="M236" s="2656"/>
      <c r="N236" s="2584" t="n">
        <v>23.7107871237966</v>
      </c>
      <c r="O236" s="2679"/>
      <c r="P236" s="2658" t="n">
        <v>138.700313015485</v>
      </c>
      <c r="Q236" s="2658" t="n">
        <v>155.473388203882</v>
      </c>
      <c r="R236" s="2586" t="n">
        <v>124.879698611706</v>
      </c>
      <c r="S236" s="2714"/>
      <c r="T236" s="2561" t="n">
        <v>45.95</v>
      </c>
    </row>
    <row r="237" customFormat="false" ht="15.75" hidden="false" customHeight="false" outlineLevel="0" collapsed="false">
      <c r="A237" s="299" t="s">
        <v>1211</v>
      </c>
      <c r="B237" s="2596" t="n">
        <v>61.05</v>
      </c>
      <c r="C237" s="2609" t="n">
        <v>366.582836727106</v>
      </c>
      <c r="D237" s="2598" t="n">
        <v>4349.5389108778</v>
      </c>
      <c r="E237" s="2601"/>
      <c r="F237" s="2556" t="n">
        <v>52.3045</v>
      </c>
      <c r="G237" s="2558" t="n">
        <v>38.2245</v>
      </c>
      <c r="H237" s="2706" t="n">
        <v>48.7049404761905</v>
      </c>
      <c r="I237" s="2707" t="n">
        <v>37.913</v>
      </c>
      <c r="J237" s="2655" t="n">
        <v>61.7665378135714</v>
      </c>
      <c r="K237" s="2656" t="n">
        <v>7.02962221630857</v>
      </c>
      <c r="L237" s="2656" t="n">
        <v>32.4668766203362</v>
      </c>
      <c r="M237" s="2656"/>
      <c r="N237" s="2584" t="n">
        <v>23.7603912809593</v>
      </c>
      <c r="O237" s="2679"/>
      <c r="P237" s="2658" t="n">
        <v>142.991440464068</v>
      </c>
      <c r="Q237" s="2658" t="n">
        <v>160.085517423328</v>
      </c>
      <c r="R237" s="2586" t="n">
        <v>128.642552053867</v>
      </c>
      <c r="S237" s="2650"/>
      <c r="T237" s="2561" t="n">
        <v>50.36</v>
      </c>
    </row>
    <row r="238" customFormat="false" ht="15.75" hidden="false" customHeight="false" outlineLevel="0" collapsed="false">
      <c r="A238" s="299" t="s">
        <v>1212</v>
      </c>
      <c r="B238" s="2596" t="n">
        <v>64.56</v>
      </c>
      <c r="C238" s="2609" t="n">
        <v>398.254993812304</v>
      </c>
      <c r="D238" s="2598" t="n">
        <v>4278.82646314278</v>
      </c>
      <c r="E238" s="2601" t="n">
        <v>69.6765329309178</v>
      </c>
      <c r="F238" s="2556" t="n">
        <v>54.9886956521739</v>
      </c>
      <c r="G238" s="2558" t="n">
        <v>41.3013043478261</v>
      </c>
      <c r="H238" s="2706" t="n">
        <v>47.1384811827957</v>
      </c>
      <c r="I238" s="2707" t="n">
        <v>40.8634782608696</v>
      </c>
      <c r="J238" s="2655" t="n">
        <v>65.5457523643062</v>
      </c>
      <c r="K238" s="2656" t="n">
        <v>7.04380914308215</v>
      </c>
      <c r="L238" s="2656" t="n">
        <v>32.4668766203362</v>
      </c>
      <c r="M238" s="2656"/>
      <c r="N238" s="2584" t="n">
        <v>23.7851933595407</v>
      </c>
      <c r="O238" s="2679"/>
      <c r="P238" s="2658" t="n">
        <v>150.466307632568</v>
      </c>
      <c r="Q238" s="2658" t="n">
        <v>168.119548966877</v>
      </c>
      <c r="R238" s="2586" t="n">
        <v>134.051653876973</v>
      </c>
      <c r="S238" s="2650"/>
      <c r="T238" s="2561" t="n">
        <v>53.36</v>
      </c>
    </row>
    <row r="239" customFormat="false" ht="15.75" hidden="false" customHeight="false" outlineLevel="0" collapsed="false">
      <c r="A239" s="299" t="s">
        <v>1213</v>
      </c>
      <c r="B239" s="2596" t="n">
        <v>63.24</v>
      </c>
      <c r="C239" s="2609" t="n">
        <v>395.326657356599</v>
      </c>
      <c r="D239" s="2598" t="n">
        <v>4481.73011292196</v>
      </c>
      <c r="E239" s="2615"/>
      <c r="F239" s="2556" t="n">
        <v>58.006</v>
      </c>
      <c r="G239" s="2558" t="n">
        <v>45.738</v>
      </c>
      <c r="H239" s="2706" t="n">
        <v>53.6131388888889</v>
      </c>
      <c r="I239" s="2707" t="n">
        <v>45.236</v>
      </c>
      <c r="J239" s="2655" t="n">
        <v>64.1285469077806</v>
      </c>
      <c r="K239" s="2656" t="n">
        <v>7.03671567969536</v>
      </c>
      <c r="L239" s="2656" t="n">
        <v>32.4668766203362</v>
      </c>
      <c r="M239" s="2656"/>
      <c r="N239" s="2584" t="n">
        <v>23.8347975167034</v>
      </c>
      <c r="O239" s="2679"/>
      <c r="P239" s="2658" t="n">
        <v>151.296848429067</v>
      </c>
      <c r="Q239" s="2658" t="n">
        <v>169.309775862218</v>
      </c>
      <c r="R239" s="2586" t="n">
        <v>133.110940516433</v>
      </c>
      <c r="S239" s="2686"/>
      <c r="T239" s="2561" t="n">
        <v>51.83</v>
      </c>
    </row>
    <row r="240" customFormat="false" ht="15.75" hidden="false" customHeight="false" outlineLevel="0" collapsed="false">
      <c r="A240" s="299" t="s">
        <v>1214</v>
      </c>
      <c r="B240" s="2596" t="n">
        <v>66.91</v>
      </c>
      <c r="C240" s="2609" t="n">
        <v>409.265649002086</v>
      </c>
      <c r="D240" s="2598" t="n">
        <v>4988.29579363143</v>
      </c>
      <c r="E240" s="2615"/>
      <c r="F240" s="2556" t="n">
        <v>64.3080952380952</v>
      </c>
      <c r="G240" s="2558" t="n">
        <v>52.8157142857143</v>
      </c>
      <c r="H240" s="2706" t="n">
        <v>53.348938172043</v>
      </c>
      <c r="I240" s="2707" t="n">
        <v>52.1414285714286</v>
      </c>
      <c r="J240" s="2655" t="n">
        <v>66.6677066840556</v>
      </c>
      <c r="K240" s="2656" t="n">
        <v>7.04380914308215</v>
      </c>
      <c r="L240" s="2656" t="n">
        <v>32.4961260587329</v>
      </c>
      <c r="M240" s="2656"/>
      <c r="N240" s="2584" t="n">
        <v>23.8347975167034</v>
      </c>
      <c r="O240" s="2679"/>
      <c r="P240" s="2658" t="n">
        <v>152.542659623817</v>
      </c>
      <c r="Q240" s="2658" t="n">
        <v>170.500002757559</v>
      </c>
      <c r="R240" s="2586" t="n">
        <v>134.992367237513</v>
      </c>
      <c r="S240" s="2686"/>
      <c r="T240" s="2561" t="n">
        <v>53.18</v>
      </c>
    </row>
    <row r="241" customFormat="false" ht="15.75" hidden="false" customHeight="false" outlineLevel="0" collapsed="false">
      <c r="A241" s="299" t="s">
        <v>1215</v>
      </c>
      <c r="B241" s="2596" t="n">
        <v>71.89</v>
      </c>
      <c r="C241" s="2609" t="n">
        <v>428.06434650711</v>
      </c>
      <c r="D241" s="2598" t="n">
        <v>5341.58275477264</v>
      </c>
      <c r="E241" s="2601" t="n">
        <v>73.3414594247748</v>
      </c>
      <c r="F241" s="2556" t="n">
        <v>66.6563636363637</v>
      </c>
      <c r="G241" s="2558" t="n">
        <v>53.3345454545455</v>
      </c>
      <c r="H241" s="2706" t="n">
        <v>74.0799583333333</v>
      </c>
      <c r="I241" s="2707" t="n">
        <v>52.8286363636364</v>
      </c>
      <c r="J241" s="2655" t="n">
        <v>68.8525650961991</v>
      </c>
      <c r="K241" s="2656" t="n">
        <v>7.05090260646894</v>
      </c>
      <c r="L241" s="2656" t="n">
        <v>32.5253754971296</v>
      </c>
      <c r="M241" s="2656"/>
      <c r="N241" s="2584" t="n">
        <v>23.8347975167034</v>
      </c>
      <c r="O241" s="2679"/>
      <c r="P241" s="2658" t="n">
        <v>154.895858547234</v>
      </c>
      <c r="Q241" s="2658" t="n">
        <v>172.731678186323</v>
      </c>
      <c r="R241" s="2586" t="n">
        <v>137.932096489201</v>
      </c>
      <c r="S241" s="2686"/>
      <c r="T241" s="2561" t="n">
        <v>55.53</v>
      </c>
    </row>
    <row r="242" customFormat="false" ht="15.75" hidden="false" customHeight="false" outlineLevel="0" collapsed="false">
      <c r="A242" s="299" t="s">
        <v>1216</v>
      </c>
      <c r="B242" s="2596" t="n">
        <v>73.53</v>
      </c>
      <c r="C242" s="2609"/>
      <c r="D242" s="2598"/>
      <c r="E242" s="2615"/>
      <c r="F242" s="2556" t="n">
        <v>72.1654545454545</v>
      </c>
      <c r="G242" s="2558" t="n">
        <v>53.7868181818182</v>
      </c>
      <c r="H242" s="2706" t="n">
        <v>81.369247311828</v>
      </c>
      <c r="I242" s="2707" t="n">
        <v>53.3031818181818</v>
      </c>
      <c r="J242" s="2655" t="n">
        <v>70.9193230536322</v>
      </c>
      <c r="K242" s="2656" t="n">
        <v>7.06508953324251</v>
      </c>
      <c r="L242" s="2656" t="n">
        <v>32.4961260587329</v>
      </c>
      <c r="M242" s="2656"/>
      <c r="N242" s="2584" t="n">
        <v>24.1076203810986</v>
      </c>
      <c r="O242" s="2679"/>
      <c r="P242" s="2658" t="n">
        <v>159.186985995817</v>
      </c>
      <c r="Q242" s="2658" t="n">
        <v>177.195029043851</v>
      </c>
      <c r="R242" s="2586" t="n">
        <v>140.871825740889</v>
      </c>
      <c r="S242" s="2686"/>
      <c r="T242" s="2561" t="n">
        <v>57.23</v>
      </c>
    </row>
    <row r="243" customFormat="false" ht="15.75" hidden="false" customHeight="false" outlineLevel="0" collapsed="false">
      <c r="A243" s="299" t="s">
        <v>1217</v>
      </c>
      <c r="B243" s="2596" t="n">
        <v>70.33</v>
      </c>
      <c r="C243" s="2609"/>
      <c r="D243" s="2598"/>
      <c r="E243" s="2615"/>
      <c r="F243" s="2556" t="n">
        <v>81.4568181818182</v>
      </c>
      <c r="G243" s="2558" t="n">
        <v>57.0009090909091</v>
      </c>
      <c r="H243" s="2706" t="n">
        <v>82.6968817204301</v>
      </c>
      <c r="I243" s="2707" t="n">
        <v>56.5913636363637</v>
      </c>
      <c r="J243" s="2655"/>
      <c r="K243" s="2656"/>
      <c r="L243" s="2656"/>
      <c r="M243" s="2656"/>
      <c r="N243" s="2584"/>
      <c r="O243" s="2602"/>
      <c r="P243" s="2658"/>
      <c r="Q243" s="2658"/>
      <c r="R243" s="2586"/>
      <c r="S243" s="2686"/>
      <c r="T243" s="2561"/>
    </row>
    <row r="244" customFormat="false" ht="15.75" hidden="false" customHeight="false" outlineLevel="0" collapsed="false">
      <c r="A244" s="299" t="s">
        <v>1218</v>
      </c>
      <c r="B244" s="2596"/>
      <c r="C244" s="2609"/>
      <c r="D244" s="2598"/>
      <c r="E244" s="2601"/>
      <c r="F244" s="2556"/>
      <c r="G244" s="2558"/>
      <c r="H244" s="2706"/>
      <c r="I244" s="2707"/>
      <c r="J244" s="2655"/>
      <c r="K244" s="2656"/>
      <c r="L244" s="2656"/>
      <c r="M244" s="2656"/>
      <c r="N244" s="2584"/>
      <c r="O244" s="2602"/>
      <c r="P244" s="2658"/>
      <c r="Q244" s="2658"/>
      <c r="R244" s="2586"/>
      <c r="S244" s="2686"/>
      <c r="T244" s="2561"/>
    </row>
    <row r="245" customFormat="false" ht="15.75" hidden="false" customHeight="false" outlineLevel="0" collapsed="false">
      <c r="A245" s="299" t="s">
        <v>1219</v>
      </c>
      <c r="B245" s="2596"/>
      <c r="C245" s="2609"/>
      <c r="D245" s="2598"/>
      <c r="E245" s="2615"/>
      <c r="F245" s="2556"/>
      <c r="G245" s="2558"/>
      <c r="H245" s="2706"/>
      <c r="I245" s="2707"/>
      <c r="J245" s="2655"/>
      <c r="K245" s="2656"/>
      <c r="L245" s="2656"/>
      <c r="M245" s="2656"/>
      <c r="N245" s="2584"/>
      <c r="O245" s="2602"/>
      <c r="P245" s="2658"/>
      <c r="Q245" s="2658"/>
      <c r="R245" s="2586"/>
      <c r="S245" s="2686"/>
      <c r="T245" s="2561"/>
    </row>
    <row r="246" customFormat="false" ht="15.75" hidden="false" customHeight="false" outlineLevel="0" collapsed="false">
      <c r="A246" s="2604" t="s">
        <v>1220</v>
      </c>
      <c r="B246" s="2596"/>
      <c r="C246" s="2609"/>
      <c r="D246" s="2598"/>
      <c r="E246" s="2584"/>
      <c r="F246" s="2556"/>
      <c r="G246" s="2558"/>
      <c r="H246" s="2706"/>
      <c r="I246" s="2707"/>
      <c r="J246" s="2655"/>
      <c r="K246" s="2656"/>
      <c r="L246" s="2656"/>
      <c r="M246" s="2656"/>
      <c r="N246" s="2584"/>
      <c r="O246" s="2602"/>
      <c r="P246" s="2658"/>
      <c r="Q246" s="2658"/>
      <c r="R246" s="2586"/>
      <c r="S246" s="2560"/>
      <c r="T246" s="2561"/>
    </row>
    <row r="247" customFormat="false" ht="15.75" hidden="false" customHeight="false" outlineLevel="0" collapsed="false">
      <c r="A247" s="299" t="s">
        <v>1221</v>
      </c>
      <c r="B247" s="2596"/>
      <c r="C247" s="2721"/>
      <c r="D247" s="2607"/>
      <c r="E247" s="2584"/>
      <c r="F247" s="2556"/>
      <c r="G247" s="2558"/>
      <c r="H247" s="2706"/>
      <c r="I247" s="2707"/>
      <c r="J247" s="2655"/>
      <c r="K247" s="2656"/>
      <c r="L247" s="2656"/>
      <c r="M247" s="2656"/>
      <c r="N247" s="2584"/>
      <c r="O247" s="2602"/>
      <c r="P247" s="2658"/>
      <c r="Q247" s="2658"/>
      <c r="R247" s="2586"/>
      <c r="S247" s="2560"/>
      <c r="T247" s="2561"/>
    </row>
    <row r="248" customFormat="false" ht="15.75" hidden="false" customHeight="false" outlineLevel="0" collapsed="false">
      <c r="A248" s="2587" t="s">
        <v>1222</v>
      </c>
      <c r="B248" s="2680" t="n">
        <v>65.73625</v>
      </c>
      <c r="C248" s="2683" t="n">
        <v>387.510273832992</v>
      </c>
      <c r="D248" s="2682" t="n">
        <v>4599.75024644903</v>
      </c>
      <c r="E248" s="2684" t="n">
        <v>71.5089961778463</v>
      </c>
      <c r="F248" s="2619"/>
      <c r="G248" s="2613"/>
      <c r="H248" s="2683"/>
      <c r="I248" s="2684"/>
      <c r="J248" s="2619" t="n">
        <v>65.1239650260545</v>
      </c>
      <c r="K248" s="2622" t="n">
        <v>7.04076908734495</v>
      </c>
      <c r="L248" s="2622" t="n">
        <v>32.4794120939348</v>
      </c>
      <c r="M248" s="2622"/>
      <c r="N248" s="2613" t="n">
        <v>23.8383406707865</v>
      </c>
      <c r="O248" s="2619"/>
      <c r="P248" s="2622" t="n">
        <v>150.011487672579</v>
      </c>
      <c r="Q248" s="2622" t="n">
        <v>167.63070577772</v>
      </c>
      <c r="R248" s="2613" t="n">
        <v>133.497304932369</v>
      </c>
      <c r="S248" s="2559"/>
      <c r="T248" s="2613" t="n">
        <v>52.4914285714286</v>
      </c>
    </row>
    <row r="249" customFormat="false" ht="15.75" hidden="false" customHeight="false" outlineLevel="0" collapsed="false">
      <c r="A249" s="2711"/>
      <c r="B249" s="2687"/>
      <c r="C249" s="2688"/>
      <c r="D249" s="2689"/>
      <c r="E249" s="2690"/>
      <c r="F249" s="2691"/>
      <c r="G249" s="2690"/>
      <c r="H249" s="2712"/>
      <c r="I249" s="2713"/>
      <c r="J249" s="2691"/>
      <c r="K249" s="2692"/>
      <c r="L249" s="2692"/>
      <c r="M249" s="2692"/>
      <c r="N249" s="2690"/>
      <c r="O249" s="2693"/>
      <c r="P249" s="2694"/>
      <c r="Q249" s="2694"/>
      <c r="R249" s="2695"/>
      <c r="S249" s="2696"/>
      <c r="T249" s="2697"/>
    </row>
    <row r="250" customFormat="false" ht="15.75" hidden="false" customHeight="false" outlineLevel="0" collapsed="false">
      <c r="A250" s="165"/>
      <c r="B250" s="2715"/>
      <c r="C250" s="2716"/>
      <c r="D250" s="2717"/>
      <c r="E250" s="2718"/>
      <c r="F250" s="2718"/>
      <c r="G250" s="2718"/>
      <c r="H250" s="2715"/>
      <c r="I250" s="2715"/>
      <c r="J250" s="2718"/>
      <c r="K250" s="2718"/>
      <c r="L250" s="2718"/>
      <c r="M250" s="2718"/>
      <c r="N250" s="2718"/>
      <c r="O250" s="2719"/>
      <c r="P250" s="2719"/>
      <c r="Q250" s="2719"/>
      <c r="R250" s="2719"/>
      <c r="S250" s="2720"/>
      <c r="T250" s="2720"/>
    </row>
    <row r="251" customFormat="false" ht="15.75" hidden="false" customHeight="false" outlineLevel="0" collapsed="false">
      <c r="A251" s="165"/>
      <c r="B251" s="2715"/>
      <c r="C251" s="2716"/>
      <c r="D251" s="2717"/>
      <c r="E251" s="2718"/>
      <c r="F251" s="2718"/>
      <c r="G251" s="2718"/>
      <c r="H251" s="2715"/>
      <c r="I251" s="2715"/>
      <c r="J251" s="2718"/>
      <c r="K251" s="2718"/>
      <c r="L251" s="2718"/>
      <c r="M251" s="2718"/>
      <c r="N251" s="2718"/>
      <c r="O251" s="2719"/>
      <c r="P251" s="2719"/>
      <c r="Q251" s="2719"/>
      <c r="R251" s="2719"/>
      <c r="S251" s="2720"/>
      <c r="T251" s="2720"/>
    </row>
    <row r="252" customFormat="false" ht="15.75" hidden="false" customHeight="false" outlineLevel="0" collapsed="false">
      <c r="A252" s="165"/>
      <c r="B252" s="2715"/>
      <c r="C252" s="2716"/>
      <c r="D252" s="2717"/>
      <c r="E252" s="2718"/>
      <c r="F252" s="2718"/>
      <c r="G252" s="2718"/>
      <c r="H252" s="2715"/>
      <c r="I252" s="2715"/>
      <c r="J252" s="2718"/>
      <c r="K252" s="2718"/>
      <c r="L252" s="2718"/>
      <c r="M252" s="2718"/>
      <c r="N252" s="2718"/>
      <c r="O252" s="2719"/>
      <c r="P252" s="2719"/>
      <c r="Q252" s="2719"/>
      <c r="R252" s="2719"/>
      <c r="S252" s="2720"/>
      <c r="T252" s="2720"/>
    </row>
    <row r="253" customFormat="false" ht="15.75" hidden="false" customHeight="false" outlineLevel="0" collapsed="false">
      <c r="A253" s="165"/>
      <c r="B253" s="2715"/>
      <c r="C253" s="2716"/>
      <c r="D253" s="2717"/>
      <c r="E253" s="2718"/>
      <c r="F253" s="2718"/>
      <c r="G253" s="2718"/>
      <c r="H253" s="2715"/>
      <c r="I253" s="2715"/>
      <c r="J253" s="2718"/>
      <c r="K253" s="2718"/>
      <c r="L253" s="2718"/>
      <c r="M253" s="2718"/>
      <c r="N253" s="2718"/>
      <c r="O253" s="2719"/>
      <c r="P253" s="2719"/>
      <c r="Q253" s="2719"/>
      <c r="R253" s="2719"/>
      <c r="S253" s="2720"/>
      <c r="T253" s="2720"/>
    </row>
    <row r="254" s="427" customFormat="true" ht="15.75" hidden="false" customHeight="false" outlineLevel="0" collapsed="false">
      <c r="A254" s="86" t="s">
        <v>1169</v>
      </c>
      <c r="B254" s="1524"/>
      <c r="C254" s="1524"/>
      <c r="D254" s="1524"/>
      <c r="E254" s="1524"/>
      <c r="H254" s="1524"/>
    </row>
    <row r="255" customFormat="false" ht="15.75" hidden="false" customHeight="false" outlineLevel="0" collapsed="false">
      <c r="A255" s="86" t="s">
        <v>1170</v>
      </c>
      <c r="B255" s="1524"/>
      <c r="C255" s="1524"/>
      <c r="D255" s="1524"/>
      <c r="E255" s="1524"/>
      <c r="F255" s="1524"/>
      <c r="G255" s="1524"/>
      <c r="H255" s="1524"/>
      <c r="I255" s="1524"/>
      <c r="J255" s="1524"/>
      <c r="K255" s="1524"/>
    </row>
    <row r="256" customFormat="false" ht="15.75" hidden="false" customHeight="false" outlineLevel="0" collapsed="false">
      <c r="A256" s="86" t="s">
        <v>1224</v>
      </c>
      <c r="B256" s="715"/>
      <c r="C256" s="1524"/>
      <c r="D256" s="1524"/>
      <c r="E256" s="1524"/>
      <c r="F256" s="1524"/>
      <c r="G256" s="1524"/>
      <c r="H256" s="1524"/>
      <c r="I256" s="1524"/>
      <c r="J256" s="1524"/>
      <c r="K256" s="1524"/>
    </row>
    <row r="257" customFormat="false" ht="15.75" hidden="false" customHeight="false" outlineLevel="0" collapsed="false">
      <c r="A257" s="86" t="s">
        <v>1225</v>
      </c>
      <c r="B257" s="1524"/>
      <c r="C257" s="1524"/>
      <c r="D257" s="1524"/>
      <c r="E257" s="1524"/>
      <c r="F257" s="1524"/>
      <c r="G257" s="1524"/>
      <c r="H257" s="1524"/>
      <c r="I257" s="1524"/>
      <c r="J257" s="1524"/>
      <c r="K257" s="1524"/>
    </row>
    <row r="258" customFormat="false" ht="15.75" hidden="false" customHeight="false" outlineLevel="0" collapsed="false">
      <c r="A258" s="86" t="s">
        <v>1226</v>
      </c>
      <c r="B258" s="1524"/>
      <c r="C258" s="1524"/>
      <c r="D258" s="1524"/>
      <c r="E258" s="1524"/>
      <c r="F258" s="1524"/>
      <c r="G258" s="1524"/>
      <c r="H258" s="1524"/>
      <c r="I258" s="1524"/>
      <c r="J258" s="1524"/>
      <c r="K258" s="1524"/>
    </row>
    <row r="259" customFormat="false" ht="15.75" hidden="false" customHeight="false" outlineLevel="0" collapsed="false">
      <c r="A259" s="86" t="s">
        <v>1227</v>
      </c>
      <c r="B259" s="1524"/>
      <c r="C259" s="1524"/>
      <c r="D259" s="1524"/>
      <c r="E259" s="1524"/>
      <c r="F259" s="1524"/>
      <c r="G259" s="1524"/>
      <c r="H259" s="1524"/>
      <c r="I259" s="1524"/>
      <c r="J259" s="1524"/>
      <c r="K259" s="1524"/>
    </row>
    <row r="260" customFormat="false" ht="15.75" hidden="false" customHeight="false" outlineLevel="0" collapsed="false">
      <c r="A260" s="86" t="s">
        <v>1228</v>
      </c>
      <c r="B260" s="1524"/>
      <c r="C260" s="1524"/>
      <c r="D260" s="1524"/>
      <c r="E260" s="1524"/>
      <c r="F260" s="1524"/>
      <c r="G260" s="1524"/>
      <c r="H260" s="1524"/>
      <c r="I260" s="1524"/>
      <c r="J260" s="1524"/>
      <c r="K260" s="1524"/>
    </row>
    <row r="261" customFormat="false" ht="15.75" hidden="false" customHeight="false" outlineLevel="0" collapsed="false">
      <c r="A261" s="86" t="s">
        <v>1229</v>
      </c>
      <c r="B261" s="1524"/>
      <c r="C261" s="1524"/>
      <c r="D261" s="1524"/>
      <c r="E261" s="1524"/>
      <c r="F261" s="1524"/>
      <c r="G261" s="1524"/>
      <c r="H261" s="1524"/>
      <c r="I261" s="1524"/>
      <c r="J261" s="1524"/>
      <c r="K261" s="1524"/>
    </row>
    <row r="262" customFormat="false" ht="15.75" hidden="false" customHeight="false" outlineLevel="0" collapsed="false">
      <c r="A262" s="86" t="s">
        <v>1230</v>
      </c>
      <c r="B262" s="1524"/>
      <c r="C262" s="1524"/>
      <c r="D262" s="1524"/>
      <c r="E262" s="1524"/>
      <c r="F262" s="1524"/>
      <c r="G262" s="1524"/>
      <c r="H262" s="1524"/>
    </row>
    <row r="263" customFormat="false" ht="15.75" hidden="false" customHeight="false" outlineLevel="0" collapsed="false">
      <c r="A263" s="86" t="s">
        <v>1231</v>
      </c>
    </row>
  </sheetData>
  <mergeCells count="13">
    <mergeCell ref="B2:R2"/>
    <mergeCell ref="S2:T2"/>
    <mergeCell ref="B3:R3"/>
    <mergeCell ref="S3:T3"/>
    <mergeCell ref="B4:R4"/>
    <mergeCell ref="S4:T4"/>
    <mergeCell ref="N5:R5"/>
    <mergeCell ref="C6:E6"/>
    <mergeCell ref="F6:G6"/>
    <mergeCell ref="H6:I6"/>
    <mergeCell ref="J6:N6"/>
    <mergeCell ref="O6:R6"/>
    <mergeCell ref="S6:T6"/>
  </mergeCells>
  <printOptions headings="false" gridLines="false" gridLinesSet="true" horizontalCentered="true" verticalCentered="true"/>
  <pageMargins left="0.433333333333333" right="0.39375" top="0.275694444444444" bottom="0.23611111111111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265" man="true" max="16383" min="0"/>
  </rowBreaks>
  <colBreaks count="1" manualBreakCount="1">
    <brk id="6" man="true" max="65535" min="0"/>
  </colBreaks>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9CC00"/>
    <pageSetUpPr fitToPage="true"/>
  </sheetPr>
  <dimension ref="A1:AG152"/>
  <sheetViews>
    <sheetView showFormulas="false" showGridLines="false" showRowColHeaders="true" showZeros="true" rightToLeft="false" tabSelected="false" showOutlineSymbols="true" defaultGridColor="true" view="normal" topLeftCell="A1" colorId="64" zoomScale="50" zoomScaleNormal="5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6" activeCellId="1" sqref="AD8:AF76 A6"/>
    </sheetView>
  </sheetViews>
  <sheetFormatPr defaultColWidth="11.01953125" defaultRowHeight="12.75" zeroHeight="false" outlineLevelRow="0" outlineLevelCol="0"/>
  <cols>
    <col collapsed="false" customWidth="true" hidden="false" outlineLevel="0" max="1" min="1" style="2722" width="76.13"/>
    <col collapsed="false" customWidth="true" hidden="false" outlineLevel="0" max="23" min="2" style="2722" width="18.63"/>
    <col collapsed="false" customWidth="true" hidden="false" outlineLevel="0" max="24" min="24" style="2722" width="21.38"/>
    <col collapsed="false" customWidth="true" hidden="false" outlineLevel="0" max="25" min="25" style="2722" width="10.12"/>
    <col collapsed="false" customWidth="true" hidden="false" outlineLevel="0" max="26" min="26" style="2722" width="7.38"/>
    <col collapsed="false" customWidth="true" hidden="false" outlineLevel="0" max="27" min="27" style="2722" width="7.13"/>
    <col collapsed="false" customWidth="true" hidden="false" outlineLevel="0" max="31" min="28" style="2722" width="7.38"/>
    <col collapsed="false" customWidth="true" hidden="false" outlineLevel="0" max="32" min="32" style="2722" width="7.13"/>
    <col collapsed="false" customWidth="true" hidden="false" outlineLevel="0" max="37" min="33" style="2722" width="7.38"/>
    <col collapsed="false" customWidth="false" hidden="false" outlineLevel="0" max="1024" min="38" style="2722" width="11"/>
  </cols>
  <sheetData>
    <row r="1" s="2728" customFormat="true" ht="24.95" hidden="false" customHeight="true" outlineLevel="0" collapsed="false">
      <c r="A1" s="2723"/>
      <c r="B1" s="2724"/>
      <c r="C1" s="2724"/>
      <c r="D1" s="2724"/>
      <c r="E1" s="2724"/>
      <c r="F1" s="2724"/>
      <c r="G1" s="2724"/>
      <c r="H1" s="2724"/>
      <c r="I1" s="2724"/>
      <c r="J1" s="2724"/>
      <c r="K1" s="2724"/>
      <c r="L1" s="2724"/>
      <c r="M1" s="2724"/>
      <c r="N1" s="2724"/>
      <c r="O1" s="2724"/>
      <c r="P1" s="2724"/>
      <c r="Q1" s="2724"/>
      <c r="R1" s="2724"/>
      <c r="S1" s="2724"/>
      <c r="T1" s="2724"/>
      <c r="U1" s="2724"/>
      <c r="V1" s="2725"/>
      <c r="W1" s="2726"/>
      <c r="X1" s="2727"/>
    </row>
    <row r="2" s="2728" customFormat="true" ht="24.95" hidden="false" customHeight="true" outlineLevel="0" collapsed="false">
      <c r="A2" s="2729"/>
      <c r="B2" s="2730" t="s">
        <v>1232</v>
      </c>
      <c r="C2" s="2730"/>
      <c r="D2" s="2730"/>
      <c r="E2" s="2730"/>
      <c r="F2" s="2730"/>
      <c r="G2" s="2730"/>
      <c r="H2" s="2730"/>
      <c r="I2" s="2730"/>
      <c r="J2" s="2730"/>
      <c r="K2" s="2730"/>
      <c r="L2" s="2730"/>
      <c r="M2" s="2730"/>
      <c r="N2" s="2730"/>
      <c r="O2" s="2730"/>
      <c r="P2" s="2730"/>
      <c r="Q2" s="2730"/>
      <c r="R2" s="2730"/>
      <c r="S2" s="2730"/>
      <c r="T2" s="2730"/>
      <c r="U2" s="2730"/>
      <c r="V2" s="2730"/>
      <c r="W2" s="2731" t="s">
        <v>75</v>
      </c>
      <c r="X2" s="2731"/>
    </row>
    <row r="3" s="2728" customFormat="true" ht="24.95" hidden="false" customHeight="true" outlineLevel="0" collapsed="false">
      <c r="A3" s="2732"/>
      <c r="B3" s="2730" t="s">
        <v>1233</v>
      </c>
      <c r="C3" s="2730"/>
      <c r="D3" s="2730"/>
      <c r="E3" s="2730"/>
      <c r="F3" s="2730"/>
      <c r="G3" s="2730"/>
      <c r="H3" s="2730"/>
      <c r="I3" s="2730"/>
      <c r="J3" s="2730"/>
      <c r="K3" s="2730"/>
      <c r="L3" s="2730"/>
      <c r="M3" s="2730"/>
      <c r="N3" s="2730"/>
      <c r="O3" s="2730"/>
      <c r="P3" s="2730"/>
      <c r="Q3" s="2730"/>
      <c r="R3" s="2730"/>
      <c r="S3" s="2730"/>
      <c r="T3" s="2730"/>
      <c r="U3" s="2730"/>
      <c r="V3" s="2730"/>
      <c r="W3" s="2731" t="s">
        <v>1234</v>
      </c>
      <c r="X3" s="2731"/>
    </row>
    <row r="4" s="2728" customFormat="true" ht="24.95" hidden="false" customHeight="true" outlineLevel="0" collapsed="false">
      <c r="A4" s="101"/>
      <c r="B4" s="2733" t="s">
        <v>276</v>
      </c>
      <c r="C4" s="2733"/>
      <c r="D4" s="2733"/>
      <c r="E4" s="2733"/>
      <c r="F4" s="2733"/>
      <c r="G4" s="2733"/>
      <c r="H4" s="2733"/>
      <c r="I4" s="2733"/>
      <c r="J4" s="2733"/>
      <c r="K4" s="2733"/>
      <c r="L4" s="2733"/>
      <c r="M4" s="2733"/>
      <c r="N4" s="2733"/>
      <c r="O4" s="2733"/>
      <c r="P4" s="2733"/>
      <c r="Q4" s="2733"/>
      <c r="R4" s="2733"/>
      <c r="S4" s="2733"/>
      <c r="T4" s="2733"/>
      <c r="U4" s="2733"/>
      <c r="V4" s="2733"/>
      <c r="W4" s="2734" t="n">
        <v>44382</v>
      </c>
      <c r="X4" s="2734"/>
    </row>
    <row r="5" s="2728" customFormat="true" ht="24.95" hidden="false" customHeight="true" outlineLevel="0" collapsed="false">
      <c r="A5" s="2735"/>
      <c r="B5" s="2736"/>
      <c r="C5" s="2736"/>
      <c r="D5" s="2736"/>
      <c r="E5" s="2736"/>
      <c r="F5" s="2736"/>
      <c r="G5" s="2736"/>
      <c r="H5" s="2736"/>
      <c r="I5" s="2736"/>
      <c r="J5" s="2736"/>
      <c r="K5" s="2736"/>
      <c r="L5" s="2736"/>
      <c r="M5" s="2736"/>
      <c r="N5" s="2736"/>
      <c r="O5" s="2736"/>
      <c r="P5" s="2736"/>
      <c r="Q5" s="2736"/>
      <c r="R5" s="2736"/>
      <c r="S5" s="2736"/>
      <c r="T5" s="2736"/>
      <c r="U5" s="2736"/>
      <c r="V5" s="2736"/>
      <c r="W5" s="2737"/>
      <c r="X5" s="2738"/>
    </row>
    <row r="6" customFormat="false" ht="24.95" hidden="false" customHeight="true" outlineLevel="0" collapsed="false">
      <c r="A6" s="2739"/>
      <c r="B6" s="2739"/>
      <c r="C6" s="2739"/>
      <c r="D6" s="2739"/>
      <c r="E6" s="2739"/>
      <c r="F6" s="2739"/>
      <c r="G6" s="2739"/>
      <c r="H6" s="2739"/>
      <c r="I6" s="2739"/>
      <c r="J6" s="2739"/>
      <c r="K6" s="2739"/>
      <c r="L6" s="2740"/>
      <c r="M6" s="2740"/>
    </row>
    <row r="7" customFormat="false" ht="24.95" hidden="false" customHeight="true" outlineLevel="0" collapsed="false">
      <c r="A7" s="2741" t="s">
        <v>1235</v>
      </c>
      <c r="B7" s="2741" t="s">
        <v>1236</v>
      </c>
      <c r="C7" s="2741"/>
      <c r="D7" s="2741"/>
      <c r="E7" s="2741"/>
      <c r="F7" s="2741"/>
      <c r="G7" s="2741"/>
      <c r="H7" s="2741"/>
      <c r="I7" s="2741"/>
      <c r="J7" s="2741"/>
      <c r="K7" s="2741"/>
      <c r="L7" s="2741"/>
      <c r="M7" s="2741"/>
      <c r="N7" s="2741"/>
      <c r="O7" s="2741"/>
      <c r="P7" s="2741"/>
      <c r="Q7" s="2741"/>
      <c r="R7" s="2741"/>
      <c r="S7" s="2741"/>
      <c r="T7" s="2741"/>
      <c r="U7" s="2741"/>
      <c r="V7" s="2741"/>
      <c r="W7" s="2741"/>
      <c r="X7" s="2741"/>
    </row>
    <row r="8" customFormat="false" ht="24.95" hidden="false" customHeight="true" outlineLevel="0" collapsed="false">
      <c r="A8" s="2742"/>
      <c r="B8" s="2743" t="s">
        <v>1237</v>
      </c>
      <c r="C8" s="2743"/>
      <c r="D8" s="2743"/>
      <c r="E8" s="2743"/>
      <c r="F8" s="2743"/>
      <c r="G8" s="2743"/>
      <c r="H8" s="2743"/>
      <c r="I8" s="2743"/>
      <c r="J8" s="2743"/>
      <c r="K8" s="2743"/>
      <c r="L8" s="2743"/>
      <c r="M8" s="2743"/>
      <c r="N8" s="2743"/>
      <c r="O8" s="2743"/>
      <c r="P8" s="2743"/>
      <c r="Q8" s="2743"/>
      <c r="R8" s="2743"/>
      <c r="S8" s="2743"/>
      <c r="T8" s="2743"/>
      <c r="U8" s="2743"/>
      <c r="V8" s="2743"/>
      <c r="W8" s="2743"/>
      <c r="X8" s="2743"/>
    </row>
    <row r="9" s="2752" customFormat="true" ht="24.95" hidden="false" customHeight="true" outlineLevel="0" collapsed="false">
      <c r="A9" s="2744"/>
      <c r="B9" s="2745" t="n">
        <v>1997</v>
      </c>
      <c r="C9" s="2746" t="n">
        <v>1998</v>
      </c>
      <c r="D9" s="2746" t="n">
        <v>1999</v>
      </c>
      <c r="E9" s="2746" t="n">
        <v>2000</v>
      </c>
      <c r="F9" s="2746" t="n">
        <v>2001</v>
      </c>
      <c r="G9" s="2747" t="n">
        <v>2002</v>
      </c>
      <c r="H9" s="2746" t="n">
        <v>2003</v>
      </c>
      <c r="I9" s="2748" t="n">
        <v>2004</v>
      </c>
      <c r="J9" s="2748" t="n">
        <v>2005</v>
      </c>
      <c r="K9" s="2748" t="n">
        <v>2006</v>
      </c>
      <c r="L9" s="2748" t="n">
        <v>2007</v>
      </c>
      <c r="M9" s="2748" t="n">
        <v>2008</v>
      </c>
      <c r="N9" s="2749" t="n">
        <v>2009</v>
      </c>
      <c r="O9" s="2749" t="n">
        <v>2010</v>
      </c>
      <c r="P9" s="2750" t="n">
        <v>2011</v>
      </c>
      <c r="Q9" s="2750" t="n">
        <v>2012</v>
      </c>
      <c r="R9" s="2750" t="n">
        <v>2013</v>
      </c>
      <c r="S9" s="2750" t="n">
        <v>2014</v>
      </c>
      <c r="T9" s="2749" t="n">
        <v>2015</v>
      </c>
      <c r="U9" s="2749" t="n">
        <v>2016</v>
      </c>
      <c r="V9" s="2749" t="n">
        <v>2017</v>
      </c>
      <c r="W9" s="2749" t="n">
        <v>2018</v>
      </c>
      <c r="X9" s="2751" t="n">
        <v>2019</v>
      </c>
    </row>
    <row r="10" customFormat="false" ht="24.95" hidden="false" customHeight="true" outlineLevel="0" collapsed="false">
      <c r="A10" s="2753" t="s">
        <v>1238</v>
      </c>
      <c r="B10" s="2754" t="n">
        <f aca="false">[20]42251BJ001!G11/1000</f>
        <v>12917.892</v>
      </c>
      <c r="C10" s="2755" t="n">
        <f aca="false">[20]42251BJ001!H11/1000</f>
        <v>12692.607</v>
      </c>
      <c r="D10" s="2755" t="n">
        <f aca="false">[20]42251BJ001!I11/1000</f>
        <v>12793.09</v>
      </c>
      <c r="E10" s="2755" t="n">
        <f aca="false">[20]42251BJ001!J11/1000</f>
        <v>13454.519</v>
      </c>
      <c r="F10" s="2755" t="n">
        <f aca="false">[20]42251BJ001!K11/1000</f>
        <v>12758.428</v>
      </c>
      <c r="G10" s="2755" t="n">
        <f aca="false">[20]42251BJ001!L11/1000</f>
        <v>13057.002</v>
      </c>
      <c r="H10" s="2755" t="n">
        <f aca="false">[20]42251BJ001!M11/1000</f>
        <v>13598.948</v>
      </c>
      <c r="I10" s="2755" t="n">
        <f aca="false">[20]42251BJ001!N11/1000</f>
        <v>12582.037</v>
      </c>
      <c r="J10" s="2755" t="n">
        <f aca="false">[20]42251BJ001!O11/1000</f>
        <v>11427.655</v>
      </c>
      <c r="K10" s="2755" t="n">
        <f aca="false">[20]42251BJ001!P11/1000</f>
        <v>12576.729</v>
      </c>
      <c r="L10" s="2755" t="n">
        <f aca="false">[20]42251BJ001!Q11/1000</f>
        <v>13058.554</v>
      </c>
      <c r="M10" s="2755" t="n">
        <f aca="false">[21]Tabelle1!C32/1000</f>
        <v>12513.621</v>
      </c>
      <c r="N10" s="2755" t="n">
        <f aca="false">[21]Tabelle1!D32/1000</f>
        <v>10636.134</v>
      </c>
      <c r="O10" s="2755" t="n">
        <f aca="false">[21]Tabelle1!E32/1000</f>
        <v>11351.106</v>
      </c>
      <c r="P10" s="2755" t="n">
        <f aca="false">[21]Tabelle1!F32/1000</f>
        <v>11477.989</v>
      </c>
      <c r="Q10" s="2755" t="n">
        <f aca="false">[21]Tabelle1!G32/1000</f>
        <v>10852.114</v>
      </c>
      <c r="R10" s="2755" t="n">
        <f aca="false">[21]Tabelle1!H32/1000</f>
        <v>10756.984</v>
      </c>
      <c r="S10" s="2755" t="n">
        <f aca="false">[21]Tabelle1!I32/1000</f>
        <v>10729.717</v>
      </c>
      <c r="T10" s="2755" t="n">
        <f aca="false">[21]Tabelle1!J32/1000</f>
        <v>10586.73</v>
      </c>
      <c r="U10" s="2755" t="n">
        <f aca="false">[21]Tabelle1!K32/1000</f>
        <v>9890.324</v>
      </c>
      <c r="V10" s="2755" t="n">
        <f aca="false">[21]Tabelle1!L32/1000</f>
        <v>10392.491</v>
      </c>
      <c r="W10" s="2755" t="n">
        <f aca="false">[21]Tabelle1!M32/1000</f>
        <v>10397.951</v>
      </c>
      <c r="X10" s="2755" t="n">
        <f aca="false">[21]Tabelle1!N32/1000</f>
        <v>9413.599</v>
      </c>
    </row>
    <row r="11" customFormat="false" ht="24.95" hidden="false" customHeight="true" outlineLevel="0" collapsed="false">
      <c r="A11" s="2756" t="s">
        <v>1239</v>
      </c>
      <c r="B11" s="2757" t="n">
        <f aca="false">[20]42251BJ001!G7/1000</f>
        <v>7078.019</v>
      </c>
      <c r="C11" s="2758" t="n">
        <f aca="false">[20]42251BJ001!H7/1000</f>
        <v>6788.718</v>
      </c>
      <c r="D11" s="2758" t="n">
        <f aca="false">[20]42251BJ001!I7/1000</f>
        <v>5786.631</v>
      </c>
      <c r="E11" s="2758" t="n">
        <f aca="false">[20]42251BJ001!J7/1000</f>
        <v>5444.586</v>
      </c>
      <c r="F11" s="2758" t="n">
        <f aca="false">[20]42251BJ001!K7/1000</f>
        <v>3670.115</v>
      </c>
      <c r="G11" s="2758" t="n">
        <f aca="false">[20]42251BJ001!L7/1000</f>
        <v>3737.763</v>
      </c>
      <c r="H11" s="2758" t="n">
        <f aca="false">[20]42251BJ001!M7/1000</f>
        <v>3514.17</v>
      </c>
      <c r="I11" s="2758" t="n">
        <f aca="false">[20]42251BJ001!N7/1000</f>
        <v>3936.866</v>
      </c>
      <c r="J11" s="2758" t="n">
        <f aca="false">[20]42251BJ001!O7/1000</f>
        <v>4250.734</v>
      </c>
      <c r="K11" s="2758" t="n">
        <f aca="false">[20]42251BJ001!P7/1000</f>
        <v>4193.371</v>
      </c>
      <c r="L11" s="2758" t="n">
        <f aca="false">[20]42251BJ001!Q7/1000</f>
        <v>4279.279</v>
      </c>
      <c r="M11" s="2758" t="n">
        <f aca="false">[21]Tabelle1!C2/1000</f>
        <v>4016.056</v>
      </c>
      <c r="N11" s="2758" t="n">
        <f aca="false">[21]Tabelle1!D2/1000</f>
        <v>3147.813</v>
      </c>
      <c r="O11" s="2758" t="n">
        <f aca="false">[21]Tabelle1!E2/1000</f>
        <v>3944.819</v>
      </c>
      <c r="P11" s="2758" t="n">
        <f aca="false">[21]Tabelle1!F2/1000</f>
        <v>3207.86</v>
      </c>
      <c r="Q11" s="2758" t="n">
        <f aca="false">[21]Tabelle1!G2/1000</f>
        <v>2865.447</v>
      </c>
      <c r="R11" s="2758" t="n">
        <f aca="false">[21]Tabelle1!H2/1000</f>
        <v>2391.083</v>
      </c>
      <c r="S11" s="2758" t="n">
        <f aca="false">[21]Tabelle1!I2/1000</f>
        <v>2351.823</v>
      </c>
      <c r="T11" s="2758" t="n">
        <f aca="false">[21]Tabelle1!J2/1000</f>
        <v>2195.365</v>
      </c>
      <c r="U11" s="2758" t="n">
        <f aca="false">[21]Tabelle1!K2/1000</f>
        <v>1948.627</v>
      </c>
      <c r="V11" s="2758" t="n">
        <f aca="false">[21]Tabelle1!L2/1000</f>
        <v>2041.738</v>
      </c>
      <c r="W11" s="2758" t="n">
        <f aca="false">[21]Tabelle1!M2/1000</f>
        <v>1916.253</v>
      </c>
      <c r="X11" s="2758" t="n">
        <f aca="false">[21]Tabelle1!N2/1000</f>
        <v>1541.78</v>
      </c>
    </row>
    <row r="12" customFormat="false" ht="24.95" hidden="false" customHeight="true" outlineLevel="0" collapsed="false">
      <c r="A12" s="2756" t="s">
        <v>1240</v>
      </c>
      <c r="B12" s="2757" t="n">
        <f aca="false">[20]42251BJ001!G8/1000</f>
        <v>1844.367</v>
      </c>
      <c r="C12" s="2758" t="n">
        <f aca="false">[20]42251BJ001!H8/1000</f>
        <v>1871.032</v>
      </c>
      <c r="D12" s="2758" t="n">
        <f aca="false">[20]42251BJ001!I8/1000</f>
        <v>2906.074</v>
      </c>
      <c r="E12" s="2758" t="n">
        <f aca="false">[20]42251BJ001!J8/1000</f>
        <v>3855.712</v>
      </c>
      <c r="F12" s="2758" t="n">
        <f aca="false">[20]42251BJ001!K8/1000</f>
        <v>4978.521</v>
      </c>
      <c r="G12" s="2758" t="n">
        <f aca="false">[20]42251BJ001!L8/1000</f>
        <v>4941.795</v>
      </c>
      <c r="H12" s="2758" t="n">
        <f aca="false">[20]42251BJ001!M8/1000</f>
        <v>6126.574</v>
      </c>
      <c r="I12" s="2758" t="n">
        <f aca="false">[20]42251BJ001!N8/1000</f>
        <v>4610.429</v>
      </c>
      <c r="J12" s="2758" t="n">
        <f aca="false">[20]42251BJ001!O8/1000</f>
        <v>3066.889</v>
      </c>
      <c r="K12" s="2758" t="n">
        <f aca="false">[20]42251BJ001!P8/1000</f>
        <v>3954.31</v>
      </c>
      <c r="L12" s="2758" t="n">
        <f aca="false">[20]42251BJ001!Q7/1000</f>
        <v>4279.279</v>
      </c>
      <c r="M12" s="2758" t="n">
        <f aca="false">[21]Tabelle1!C3/1000</f>
        <v>3844.408</v>
      </c>
      <c r="N12" s="2758" t="n">
        <f aca="false">[21]Tabelle1!D3/1000</f>
        <v>2943.389</v>
      </c>
      <c r="O12" s="2758" t="n">
        <f aca="false">[21]Tabelle1!E3/1000</f>
        <v>2786.664</v>
      </c>
      <c r="P12" s="2758" t="n">
        <f aca="false">[21]Tabelle1!F3/1000</f>
        <v>3166.649</v>
      </c>
      <c r="Q12" s="2758" t="n">
        <f aca="false">[21]Tabelle1!G3/1000</f>
        <v>3246.387</v>
      </c>
      <c r="R12" s="2758" t="n">
        <f aca="false">[21]Tabelle1!H3/1000</f>
        <v>3455.115</v>
      </c>
      <c r="S12" s="2758" t="n">
        <f aca="false">[21]Tabelle1!I3/1000</f>
        <v>3288.76</v>
      </c>
      <c r="T12" s="2758" t="n">
        <f aca="false">[21]Tabelle1!J3/1000</f>
        <v>2987.118</v>
      </c>
      <c r="U12" s="2758" t="n">
        <f aca="false">[21]Tabelle1!K3/1000</f>
        <v>2479.339</v>
      </c>
      <c r="V12" s="2758" t="n">
        <f aca="false">[21]Tabelle1!L3/1000</f>
        <v>2623.316</v>
      </c>
      <c r="W12" s="2758" t="n">
        <f aca="false">[21]Tabelle1!M3/1000</f>
        <v>2977.963</v>
      </c>
      <c r="X12" s="2758" t="n">
        <f aca="false">[21]Tabelle1!N3/1000</f>
        <v>2374.187</v>
      </c>
    </row>
    <row r="13" customFormat="false" ht="24.95" hidden="false" customHeight="true" outlineLevel="0" collapsed="false">
      <c r="A13" s="2756" t="s">
        <v>1241</v>
      </c>
      <c r="B13" s="2757" t="n">
        <f aca="false">[20]42251BJ001!G10/1000</f>
        <v>3995.506</v>
      </c>
      <c r="C13" s="2758" t="n">
        <f aca="false">[20]42251BJ001!H10/1000</f>
        <v>4032.857</v>
      </c>
      <c r="D13" s="2758" t="n">
        <f aca="false">[20]42251BJ001!I10/1000</f>
        <v>4100.385</v>
      </c>
      <c r="E13" s="2758" t="n">
        <f aca="false">[20]42251BJ001!J10/1000</f>
        <v>4154.221</v>
      </c>
      <c r="F13" s="2758" t="n">
        <f aca="false">[20]42251BJ001!K10/1000</f>
        <v>4109.792</v>
      </c>
      <c r="G13" s="2758" t="n">
        <f aca="false">[20]42251BJ001!L10/1000</f>
        <v>4377.444</v>
      </c>
      <c r="H13" s="2758" t="n">
        <f aca="false">[20]42251BJ001!M10/1000</f>
        <v>3958.204</v>
      </c>
      <c r="I13" s="2758" t="n">
        <f aca="false">[20]42251BJ001!N10/1000</f>
        <v>4034.742</v>
      </c>
      <c r="J13" s="2758" t="n">
        <f aca="false">[20]42251BJ001!O10/1000</f>
        <v>4110.032</v>
      </c>
      <c r="K13" s="2758" t="n">
        <f aca="false">[20]42251BJ001!P10/1000</f>
        <v>4429.048</v>
      </c>
      <c r="L13" s="2758" t="n">
        <f aca="false">[20]42251BJ001!Q10/1000</f>
        <v>4411.334</v>
      </c>
      <c r="M13" s="2758" t="n">
        <f aca="false">[21]Tabelle1!C5/1000</f>
        <v>4653.157</v>
      </c>
      <c r="N13" s="2758" t="n">
        <f aca="false">[21]Tabelle1!D5/1000</f>
        <v>4544.932</v>
      </c>
      <c r="O13" s="2758" t="n">
        <f aca="false">[21]Tabelle1!E5/1000</f>
        <v>4619.623</v>
      </c>
      <c r="P13" s="2758" t="n">
        <f aca="false">[21]Tabelle1!F5/1000</f>
        <v>5103.48</v>
      </c>
      <c r="Q13" s="2758" t="n">
        <f aca="false">[21]Tabelle1!G5/1000</f>
        <v>4740.28</v>
      </c>
      <c r="R13" s="2758" t="n">
        <f aca="false">[21]Tabelle1!H5/1000</f>
        <v>4910.786</v>
      </c>
      <c r="S13" s="2758" t="n">
        <f aca="false">[21]Tabelle1!I5/1000</f>
        <v>5089.134</v>
      </c>
      <c r="T13" s="2758" t="n">
        <f aca="false">[21]Tabelle1!J5/1000</f>
        <v>5404.247</v>
      </c>
      <c r="U13" s="2758" t="n">
        <f aca="false">[21]Tabelle1!K5/1000</f>
        <v>5462.358</v>
      </c>
      <c r="V13" s="2758" t="n">
        <f aca="false">[21]Tabelle1!L5/1000</f>
        <v>5727.437</v>
      </c>
      <c r="W13" s="2758" t="n">
        <f aca="false">[21]Tabelle1!M5/1000</f>
        <v>5503.735</v>
      </c>
      <c r="X13" s="2758" t="n">
        <f aca="false">[21]Tabelle1!N5/1000</f>
        <v>5497.632</v>
      </c>
    </row>
    <row r="14" customFormat="false" ht="24.95" hidden="false" customHeight="true" outlineLevel="0" collapsed="false">
      <c r="A14" s="2759"/>
      <c r="B14" s="2760"/>
      <c r="C14" s="2760"/>
      <c r="D14" s="2760"/>
      <c r="E14" s="2760"/>
      <c r="F14" s="2760"/>
      <c r="G14" s="2760"/>
      <c r="H14" s="2760"/>
      <c r="I14" s="2760"/>
      <c r="J14" s="2760"/>
      <c r="K14" s="2761"/>
      <c r="L14" s="2761"/>
      <c r="M14" s="2761"/>
      <c r="N14" s="2761"/>
      <c r="O14" s="2761"/>
      <c r="P14" s="2761"/>
      <c r="Q14" s="2761"/>
      <c r="R14" s="2761"/>
      <c r="S14" s="2761"/>
      <c r="T14" s="2761"/>
      <c r="U14" s="2761"/>
      <c r="V14" s="2761"/>
      <c r="W14" s="2761"/>
      <c r="X14" s="2761"/>
    </row>
    <row r="15" customFormat="false" ht="24.95" hidden="false" customHeight="true" outlineLevel="0" collapsed="false">
      <c r="A15" s="2753" t="s">
        <v>1242</v>
      </c>
      <c r="B15" s="2762" t="n">
        <f aca="false">[20]42251BJ001!G35/1000</f>
        <v>1131639.506</v>
      </c>
      <c r="C15" s="2762" t="n">
        <f aca="false">[20]42251BJ001!H35/1000</f>
        <v>1187623.324</v>
      </c>
      <c r="D15" s="2762" t="n">
        <f aca="false">[20]42251BJ001!I35/1000</f>
        <v>1226242.871</v>
      </c>
      <c r="E15" s="2762" t="n">
        <f aca="false">[20]42251BJ001!J35/1000</f>
        <v>1348822.964</v>
      </c>
      <c r="F15" s="2762" t="n">
        <f aca="false">[20]42251BJ001!K35/1000</f>
        <v>1394943.045</v>
      </c>
      <c r="G15" s="2762" t="n">
        <f aca="false">[20]42251BJ001!L35/1000</f>
        <v>1391200.888</v>
      </c>
      <c r="H15" s="2762" t="n">
        <f aca="false">[20]42251BJ001!M35/1000</f>
        <v>1413192.208</v>
      </c>
      <c r="I15" s="2762" t="n">
        <f aca="false">[20]42251BJ001!N35/1000</f>
        <v>1487158.996</v>
      </c>
      <c r="J15" s="2762" t="n">
        <f aca="false">[20]42251BJ001!O35/1000</f>
        <v>1551130.204</v>
      </c>
      <c r="K15" s="2763" t="n">
        <f aca="false">[20]42251BJ001!P35/1000</f>
        <v>1676458.65</v>
      </c>
      <c r="L15" s="2763" t="n">
        <f aca="false">[20]42251BJ001!Q35/1000</f>
        <v>1790784.988</v>
      </c>
      <c r="M15" s="2763" t="n">
        <f aca="false">[21]Tabelle1!C33/1000</f>
        <v>1764807.035</v>
      </c>
      <c r="N15" s="2763" t="n">
        <f aca="false">[21]Tabelle1!D33/1000</f>
        <v>1426434.456</v>
      </c>
      <c r="O15" s="2763" t="n">
        <f aca="false">[21]Tabelle1!E33/1000</f>
        <v>1629257.132</v>
      </c>
      <c r="P15" s="2763" t="n">
        <f aca="false">[21]Tabelle1!F33/1000</f>
        <v>1833044.262</v>
      </c>
      <c r="Q15" s="2763" t="n">
        <f aca="false">[21]Tabelle1!G33/1000</f>
        <v>1846797.607</v>
      </c>
      <c r="R15" s="2763" t="n">
        <f aca="false">[21]Tabelle1!H33/1000</f>
        <v>1851549.687</v>
      </c>
      <c r="S15" s="2763" t="n">
        <f aca="false">[21]Tabelle1!I33/1000</f>
        <v>1897917.114</v>
      </c>
      <c r="T15" s="2763" t="n">
        <f aca="false">[21]Tabelle1!J33/1000</f>
        <v>1938091.573</v>
      </c>
      <c r="U15" s="2763" t="n">
        <f aca="false">[21]Tabelle1!K33/1000</f>
        <v>1977955.667</v>
      </c>
      <c r="V15" s="2763" t="n">
        <f aca="false">[21]Tabelle1!L33/1000</f>
        <v>2079317.116</v>
      </c>
      <c r="W15" s="2763" t="n">
        <f aca="false">[21]Tabelle1!M33/1000</f>
        <v>2140729.08</v>
      </c>
      <c r="X15" s="2763" t="n">
        <f aca="false">[21]Tabelle1!N33/1000</f>
        <v>2127695.295</v>
      </c>
    </row>
    <row r="16" customFormat="false" ht="24.95" hidden="false" customHeight="true" outlineLevel="0" collapsed="false">
      <c r="A16" s="2756" t="s">
        <v>1243</v>
      </c>
      <c r="B16" s="2764" t="n">
        <f aca="false">[20]42251BJ001!G12/1000</f>
        <v>119502.164</v>
      </c>
      <c r="C16" s="2764" t="n">
        <f aca="false">[20]42251BJ001!H12/1000</f>
        <v>116958.579</v>
      </c>
      <c r="D16" s="2764" t="n">
        <f aca="false">[20]42251BJ001!I12/1000</f>
        <v>118588.418</v>
      </c>
      <c r="E16" s="2764" t="n">
        <f aca="false">[20]42251BJ001!J12/1000</f>
        <v>122022.304</v>
      </c>
      <c r="F16" s="2764" t="n">
        <f aca="false">[20]42251BJ001!K12/1000</f>
        <v>128475.034</v>
      </c>
      <c r="G16" s="2764" t="n">
        <f aca="false">[20]42251BJ001!L12/1000</f>
        <v>130124.466</v>
      </c>
      <c r="H16" s="2764" t="n">
        <f aca="false">[20]42251BJ001!M12/1000</f>
        <v>130765.123</v>
      </c>
      <c r="I16" s="2764" t="n">
        <f aca="false">[20]42251BJ001!N12/1000</f>
        <v>134379.266</v>
      </c>
      <c r="J16" s="2764" t="n">
        <f aca="false">[20]42251BJ001!O12/1000</f>
        <v>136455.487</v>
      </c>
      <c r="K16" s="2758" t="n">
        <f aca="false">[20]42251BJ001!P12/1000</f>
        <v>138589.794</v>
      </c>
      <c r="L16" s="2758" t="n">
        <f aca="false">[20]42251BJ001!Q12/1000</f>
        <v>150820.956</v>
      </c>
      <c r="M16" s="2758" t="n">
        <f aca="false">([21]Tabelle1!C7+[21]Tabelle1!C8)/1000</f>
        <v>161682.948</v>
      </c>
      <c r="N16" s="2758" t="n">
        <f aca="false">([21]Tabelle1!D7+[21]Tabelle1!D8)/1000</f>
        <v>147697.035</v>
      </c>
      <c r="O16" s="2758" t="n">
        <f aca="false">([21]Tabelle1!E7+[21]Tabelle1!E8)/1000</f>
        <v>153579.811</v>
      </c>
      <c r="P16" s="2758" t="n">
        <f aca="false">([21]Tabelle1!F7+[21]Tabelle1!F8)/1000</f>
        <v>164690.651</v>
      </c>
      <c r="Q16" s="2758" t="n">
        <f aca="false">([21]Tabelle1!G7+[21]Tabelle1!G8)/1000</f>
        <v>172994.724</v>
      </c>
      <c r="R16" s="2758" t="n">
        <f aca="false">([21]Tabelle1!H7+[21]Tabelle1!H8)/1000</f>
        <v>179813.434</v>
      </c>
      <c r="S16" s="2758" t="n">
        <f aca="false">([21]Tabelle1!I7+[21]Tabelle1!I8)/1000</f>
        <v>180453.42</v>
      </c>
      <c r="T16" s="2758" t="n">
        <f aca="false">([21]Tabelle1!J7+[21]Tabelle1!J8)/1000</f>
        <v>175296.648</v>
      </c>
      <c r="U16" s="2758" t="n">
        <f aca="false">([21]Tabelle1!K7+[21]Tabelle1!K8)/1000</f>
        <v>180984.389</v>
      </c>
      <c r="V16" s="2758" t="n">
        <f aca="false">([21]Tabelle1!L7+[21]Tabelle1!L8)/1000</f>
        <v>191225.987</v>
      </c>
      <c r="W16" s="2758" t="n">
        <f aca="false">([21]Tabelle1!M7+[21]Tabelle1!M8)/1000</f>
        <v>191215.948</v>
      </c>
      <c r="X16" s="2758" t="n">
        <f aca="false">([21]Tabelle1!N7+[21]Tabelle1!N8)/1000</f>
        <v>196193.739</v>
      </c>
    </row>
    <row r="17" customFormat="false" ht="24.95" hidden="false" customHeight="true" outlineLevel="0" collapsed="false">
      <c r="A17" s="2756" t="s">
        <v>1244</v>
      </c>
      <c r="B17" s="2764" t="n">
        <f aca="false">[20]42251BJ001!G13/1000</f>
        <v>14835.493</v>
      </c>
      <c r="C17" s="2764" t="n">
        <f aca="false">[20]42251BJ001!H13/1000</f>
        <v>15327.329</v>
      </c>
      <c r="D17" s="2764" t="n">
        <f aca="false">[20]42251BJ001!I13/1000</f>
        <v>16306.641</v>
      </c>
      <c r="E17" s="2764" t="n">
        <f aca="false">[20]42251BJ001!J13/1000</f>
        <v>17421.215</v>
      </c>
      <c r="F17" s="2764" t="n">
        <f aca="false">[20]42251BJ001!K13/1000</f>
        <v>17669.787</v>
      </c>
      <c r="G17" s="2764" t="n">
        <f aca="false">[20]42251BJ001!L13/1000</f>
        <v>18665.255</v>
      </c>
      <c r="H17" s="2764" t="n">
        <f aca="false">[20]42251BJ001!M13/1000</f>
        <v>18974.206</v>
      </c>
      <c r="I17" s="2764" t="n">
        <f aca="false">[20]42251BJ001!N13/1000</f>
        <v>18539.269</v>
      </c>
      <c r="J17" s="2764" t="n">
        <f aca="false">[20]42251BJ001!O13/1000</f>
        <v>20425.456</v>
      </c>
      <c r="K17" s="2758" t="n">
        <f aca="false">[20]42251BJ001!P13/1000</f>
        <v>20862.697</v>
      </c>
      <c r="L17" s="2758" t="n">
        <f aca="false">[20]42251BJ001!Q13/1000</f>
        <v>19173.006</v>
      </c>
      <c r="M17" s="2758" t="n">
        <f aca="false">[21]Tabelle1!C9/1000</f>
        <v>17287.153</v>
      </c>
      <c r="N17" s="2758" t="n">
        <f aca="false">[21]Tabelle1!D9/1000</f>
        <v>16958.528</v>
      </c>
      <c r="O17" s="2758" t="n">
        <f aca="false">[21]Tabelle1!E9/1000</f>
        <v>16857.59</v>
      </c>
      <c r="P17" s="2758" t="n">
        <f aca="false">[21]Tabelle1!F9/1000</f>
        <v>17898.695</v>
      </c>
      <c r="Q17" s="2758" t="n">
        <f aca="false">[21]Tabelle1!G9/1000</f>
        <v>17720.707</v>
      </c>
      <c r="R17" s="2758" t="n">
        <f aca="false">[21]Tabelle1!H9/1000</f>
        <v>17353.62</v>
      </c>
      <c r="S17" s="2758" t="n">
        <f aca="false">[21]Tabelle1!I9/1000</f>
        <v>17881.468</v>
      </c>
      <c r="T17" s="2758" t="n">
        <f aca="false">[21]Tabelle1!J9/1000</f>
        <v>18675.642</v>
      </c>
      <c r="U17" s="2758" t="n">
        <f aca="false">[21]Tabelle1!K9/1000</f>
        <v>17953.326</v>
      </c>
      <c r="V17" s="2758" t="n">
        <f aca="false">[21]Tabelle1!L9/1000</f>
        <v>18508.041</v>
      </c>
      <c r="W17" s="2758" t="n">
        <f aca="false">[21]Tabelle1!M9/1000</f>
        <v>18274.857</v>
      </c>
      <c r="X17" s="2758" t="n">
        <f aca="false">[21]Tabelle1!N9/1000</f>
        <v>18315.659</v>
      </c>
    </row>
    <row r="18" customFormat="false" ht="24.95" hidden="false" customHeight="true" outlineLevel="0" collapsed="false">
      <c r="A18" s="2756" t="s">
        <v>1245</v>
      </c>
      <c r="B18" s="2764" t="n">
        <f aca="false">[20]42251BJ001!G14/1000</f>
        <v>16188.824</v>
      </c>
      <c r="C18" s="2764" t="n">
        <f aca="false">[20]42251BJ001!H14/1000</f>
        <v>16078.531</v>
      </c>
      <c r="D18" s="2764" t="n">
        <f aca="false">[20]42251BJ001!I14/1000</f>
        <v>15155.763</v>
      </c>
      <c r="E18" s="2764" t="n">
        <f aca="false">[20]42251BJ001!J14/1000</f>
        <v>15736.62</v>
      </c>
      <c r="F18" s="2764" t="n">
        <f aca="false">[20]42251BJ001!K14/1000</f>
        <v>15446.512</v>
      </c>
      <c r="G18" s="2764" t="n">
        <f aca="false">[20]42251BJ001!L14/1000</f>
        <v>14163.659</v>
      </c>
      <c r="H18" s="2764" t="n">
        <f aca="false">[20]42251BJ001!M14/1000</f>
        <v>13396.03</v>
      </c>
      <c r="I18" s="2764" t="n">
        <f aca="false">[20]42251BJ001!N14/1000</f>
        <v>13336.373</v>
      </c>
      <c r="J18" s="2764" t="n">
        <f aca="false">[20]42251BJ001!O14/1000</f>
        <v>13032.231</v>
      </c>
      <c r="K18" s="2758" t="n">
        <f aca="false">[20]42251BJ001!P14/1000</f>
        <v>13183.419</v>
      </c>
      <c r="L18" s="2758" t="n">
        <f aca="false">[20]42251BJ001!Q14/1000</f>
        <v>13606.542</v>
      </c>
      <c r="M18" s="2758" t="n">
        <f aca="false">[21]Tabelle1!C10/1000</f>
        <v>11620.915</v>
      </c>
      <c r="N18" s="2758" t="n">
        <f aca="false">[21]Tabelle1!D10/1000</f>
        <v>9251.343</v>
      </c>
      <c r="O18" s="2758" t="n">
        <f aca="false">[21]Tabelle1!E10/1000</f>
        <v>11002.233</v>
      </c>
      <c r="P18" s="2758" t="n">
        <f aca="false">[21]Tabelle1!F10/1000</f>
        <v>11950.653</v>
      </c>
      <c r="Q18" s="2758" t="n">
        <f aca="false">[21]Tabelle1!G10/1000</f>
        <v>11006.764</v>
      </c>
      <c r="R18" s="2758" t="n">
        <f aca="false">[21]Tabelle1!H10/1000</f>
        <v>11161.44</v>
      </c>
      <c r="S18" s="2758" t="n">
        <f aca="false">[21]Tabelle1!I10/1000</f>
        <v>11521.512</v>
      </c>
      <c r="T18" s="2758" t="n">
        <f aca="false">[21]Tabelle1!J10/1000</f>
        <v>11858.194</v>
      </c>
      <c r="U18" s="2758" t="n">
        <f aca="false">[21]Tabelle1!K10/1000</f>
        <v>12002.027</v>
      </c>
      <c r="V18" s="2758" t="n">
        <f aca="false">[21]Tabelle1!L10/1000</f>
        <v>12227.842</v>
      </c>
      <c r="W18" s="2758" t="n">
        <f aca="false">[21]Tabelle1!M10/1000</f>
        <v>12212.116</v>
      </c>
      <c r="X18" s="2758" t="n">
        <f aca="false">[21]Tabelle1!N10/1000</f>
        <v>11621.739</v>
      </c>
    </row>
    <row r="19" customFormat="false" ht="24.95" hidden="false" customHeight="true" outlineLevel="0" collapsed="false">
      <c r="A19" s="2756" t="s">
        <v>1246</v>
      </c>
      <c r="B19" s="2764" t="n">
        <f aca="false">[20]42251BJ001!G15/1000</f>
        <v>11247.751</v>
      </c>
      <c r="C19" s="2764" t="n">
        <f aca="false">[20]42251BJ001!H15/1000</f>
        <v>11395.989</v>
      </c>
      <c r="D19" s="2764" t="n">
        <f aca="false">[20]42251BJ001!I15/1000</f>
        <v>10773.982</v>
      </c>
      <c r="E19" s="2764" t="n">
        <f aca="false">[20]42251BJ001!J15/1000</f>
        <v>10730.627</v>
      </c>
      <c r="F19" s="2764" t="n">
        <f aca="false">[20]42251BJ001!K15/1000</f>
        <v>10575.646</v>
      </c>
      <c r="G19" s="2764" t="n">
        <f aca="false">[20]42251BJ001!L15/1000</f>
        <v>9980.847</v>
      </c>
      <c r="H19" s="2764" t="n">
        <f aca="false">[20]42251BJ001!M15/1000</f>
        <v>9401.386</v>
      </c>
      <c r="I19" s="2764" t="n">
        <f aca="false">[20]42251BJ001!N15/1000</f>
        <v>9192.068</v>
      </c>
      <c r="J19" s="2764" t="n">
        <f aca="false">[20]42251BJ001!O15/1000</f>
        <v>9260.048</v>
      </c>
      <c r="K19" s="2758" t="n">
        <f aca="false">[20]42251BJ001!P15/1000</f>
        <v>9253.895</v>
      </c>
      <c r="L19" s="2758" t="n">
        <f aca="false">[20]42251BJ001!Q15/1000</f>
        <v>9232.655</v>
      </c>
      <c r="M19" s="2758" t="n">
        <f aca="false">[21]Tabelle1!C11/1000</f>
        <v>8453.898</v>
      </c>
      <c r="N19" s="2758" t="n">
        <f aca="false">[21]Tabelle1!D11/1000</f>
        <v>7484.559</v>
      </c>
      <c r="O19" s="2758" t="n">
        <f aca="false">[21]Tabelle1!E11/1000</f>
        <v>7612.529</v>
      </c>
      <c r="P19" s="2758" t="n">
        <f aca="false">[21]Tabelle1!F11/1000</f>
        <v>8527.385</v>
      </c>
      <c r="Q19" s="2758" t="n">
        <f aca="false">[21]Tabelle1!G11/1000</f>
        <v>8206.458</v>
      </c>
      <c r="R19" s="2758" t="n">
        <f aca="false">[21]Tabelle1!H11/1000</f>
        <v>8023.336</v>
      </c>
      <c r="S19" s="2758" t="n">
        <f aca="false">[21]Tabelle1!I11/1000</f>
        <v>8021.841</v>
      </c>
      <c r="T19" s="2758" t="n">
        <f aca="false">[21]Tabelle1!J11/1000</f>
        <v>7805.687</v>
      </c>
      <c r="U19" s="2758" t="n">
        <f aca="false">[21]Tabelle1!K11/1000</f>
        <v>7769.994</v>
      </c>
      <c r="V19" s="2758" t="n">
        <f aca="false">[21]Tabelle1!L11/1000</f>
        <v>7750.544</v>
      </c>
      <c r="W19" s="2758" t="n">
        <f aca="false">[21]Tabelle1!M11/1000</f>
        <v>7546.421</v>
      </c>
      <c r="X19" s="2758" t="n">
        <f aca="false">[21]Tabelle1!N11/1000</f>
        <v>7238.604</v>
      </c>
    </row>
    <row r="20" customFormat="false" ht="24.95" hidden="false" customHeight="true" outlineLevel="0" collapsed="false">
      <c r="A20" s="2756" t="s">
        <v>1247</v>
      </c>
      <c r="B20" s="2764" t="n">
        <f aca="false">[20]42251BJ001!G16/1000</f>
        <v>3659.336</v>
      </c>
      <c r="C20" s="2764" t="n">
        <f aca="false">[20]42251BJ001!H16/1000</f>
        <v>3647.69</v>
      </c>
      <c r="D20" s="2764" t="n">
        <f aca="false">[20]42251BJ001!I16/1000</f>
        <v>3578.285</v>
      </c>
      <c r="E20" s="2764" t="n">
        <f aca="false">[20]42251BJ001!J16/1000</f>
        <v>3577.543</v>
      </c>
      <c r="F20" s="2764" t="n">
        <f aca="false">[20]42251BJ001!K16/1000</f>
        <v>3772.026</v>
      </c>
      <c r="G20" s="2764" t="n">
        <f aca="false">[20]42251BJ001!L16/1000</f>
        <v>3608.874</v>
      </c>
      <c r="H20" s="2764" t="n">
        <f aca="false">[20]42251BJ001!M16/1000</f>
        <v>3217.119</v>
      </c>
      <c r="I20" s="2764" t="n">
        <f aca="false">[20]42251BJ001!N16/1000</f>
        <v>3150.509</v>
      </c>
      <c r="J20" s="2764" t="n">
        <f aca="false">[20]42251BJ001!O16/1000</f>
        <v>3115.962</v>
      </c>
      <c r="K20" s="2758" t="n">
        <f aca="false">[20]42251BJ001!P16/1000</f>
        <v>3021.857</v>
      </c>
      <c r="L20" s="2758" t="n">
        <f aca="false">[20]42251BJ001!Q16/1000</f>
        <v>3260.891</v>
      </c>
      <c r="M20" s="2758" t="n">
        <f aca="false">[21]Tabelle1!C12/1000</f>
        <v>2583.276</v>
      </c>
      <c r="N20" s="2758" t="n">
        <f aca="false">[21]Tabelle1!D12/1000</f>
        <v>2131.004</v>
      </c>
      <c r="O20" s="2758" t="n">
        <f aca="false">[21]Tabelle1!E12/1000</f>
        <v>2399.085</v>
      </c>
      <c r="P20" s="2758" t="n">
        <f aca="false">[21]Tabelle1!F12/1000</f>
        <v>2623.58</v>
      </c>
      <c r="Q20" s="2758" t="n">
        <f aca="false">[21]Tabelle1!G12/1000</f>
        <v>2495.903</v>
      </c>
      <c r="R20" s="2758" t="n">
        <f aca="false">[21]Tabelle1!H12/1000</f>
        <v>2535.511</v>
      </c>
      <c r="S20" s="2758" t="n">
        <f aca="false">[21]Tabelle1!I12/1000</f>
        <v>2736.153</v>
      </c>
      <c r="T20" s="2758" t="n">
        <f aca="false">[21]Tabelle1!J12/1000</f>
        <v>2727.652</v>
      </c>
      <c r="U20" s="2758" t="n">
        <f aca="false">[21]Tabelle1!K12/1000</f>
        <v>2592.707</v>
      </c>
      <c r="V20" s="2758" t="n">
        <f aca="false">[21]Tabelle1!L12/1000</f>
        <v>2466.508</v>
      </c>
      <c r="W20" s="2758" t="n">
        <f aca="false">[21]Tabelle1!M12/1000</f>
        <v>3950.05</v>
      </c>
      <c r="X20" s="2758" t="n">
        <f aca="false">[21]Tabelle1!N12/1000</f>
        <v>2508.772</v>
      </c>
    </row>
    <row r="21" customFormat="false" ht="24.95" hidden="false" customHeight="true" outlineLevel="0" collapsed="false">
      <c r="A21" s="2756" t="s">
        <v>1248</v>
      </c>
      <c r="B21" s="2764" t="n">
        <f aca="false">[20]42251BJ001!G17/1000</f>
        <v>15743.513</v>
      </c>
      <c r="C21" s="2764" t="n">
        <f aca="false">[20]42251BJ001!H17/1000</f>
        <v>16059.093</v>
      </c>
      <c r="D21" s="2764" t="n">
        <f aca="false">[20]42251BJ001!I17/1000</f>
        <v>16181.053</v>
      </c>
      <c r="E21" s="2764" t="n">
        <f aca="false">[20]42251BJ001!J17/1000</f>
        <v>16386.793</v>
      </c>
      <c r="F21" s="2764" t="n">
        <f aca="false">[20]42251BJ001!K17/1000</f>
        <v>15437.153</v>
      </c>
      <c r="G21" s="2764" t="n">
        <f aca="false">[20]42251BJ001!L17/1000</f>
        <v>15569.31</v>
      </c>
      <c r="H21" s="2764" t="n">
        <f aca="false">[20]42251BJ001!M17/1000</f>
        <v>14971.418</v>
      </c>
      <c r="I21" s="2764" t="n">
        <f aca="false">[20]42251BJ001!N17/1000</f>
        <v>15466.881</v>
      </c>
      <c r="J21" s="2764" t="n">
        <f aca="false">[20]42251BJ001!O17/1000</f>
        <v>15679.345</v>
      </c>
      <c r="K21" s="2758" t="n">
        <f aca="false">[20]42251BJ001!P17/1000</f>
        <v>17556.756</v>
      </c>
      <c r="L21" s="2758" t="n">
        <f aca="false">[20]42251BJ001!Q17/1000</f>
        <v>19507.274</v>
      </c>
      <c r="M21" s="2758" t="n">
        <f aca="false">[21]Tabelle1!C13/1000</f>
        <v>18315.711</v>
      </c>
      <c r="N21" s="2758" t="n">
        <f aca="false">[21]Tabelle1!D13/1000</f>
        <v>15714.203</v>
      </c>
      <c r="O21" s="2758" t="n">
        <f aca="false">[21]Tabelle1!E13/1000</f>
        <v>17181.398</v>
      </c>
      <c r="P21" s="2758" t="n">
        <f aca="false">[21]Tabelle1!F13/1000</f>
        <v>19082.845</v>
      </c>
      <c r="Q21" s="2758" t="n">
        <f aca="false">[21]Tabelle1!G13/1000</f>
        <v>19112.228</v>
      </c>
      <c r="R21" s="2758" t="n">
        <f aca="false">[21]Tabelle1!H13/1000</f>
        <v>19807.492</v>
      </c>
      <c r="S21" s="2758" t="n">
        <f aca="false">[21]Tabelle1!I13/1000</f>
        <v>20207.596</v>
      </c>
      <c r="T21" s="2758" t="n">
        <f aca="false">[21]Tabelle1!J13/1000</f>
        <v>20417.83</v>
      </c>
      <c r="U21" s="2758" t="n">
        <f aca="false">[21]Tabelle1!K13/1000</f>
        <v>19989.849</v>
      </c>
      <c r="V21" s="2758" t="n">
        <f aca="false">[21]Tabelle1!L13/1000</f>
        <v>20468.765</v>
      </c>
      <c r="W21" s="2758" t="n">
        <f aca="false">[21]Tabelle1!M13/1000</f>
        <v>21569.777</v>
      </c>
      <c r="X21" s="2758" t="n">
        <f aca="false">[21]Tabelle1!N13/1000</f>
        <v>21260.591</v>
      </c>
    </row>
    <row r="22" customFormat="false" ht="24.95" hidden="false" customHeight="true" outlineLevel="0" collapsed="false">
      <c r="A22" s="2756" t="s">
        <v>1249</v>
      </c>
      <c r="B22" s="2764" t="n">
        <f aca="false">[20]42251BJ001!G18/1000</f>
        <v>27461.182</v>
      </c>
      <c r="C22" s="2764" t="n">
        <f aca="false">[20]42251BJ001!H18/1000</f>
        <v>27680.803</v>
      </c>
      <c r="D22" s="2764" t="n">
        <f aca="false">[20]42251BJ001!I18/1000</f>
        <v>28718.561</v>
      </c>
      <c r="E22" s="2764" t="n">
        <f aca="false">[20]42251BJ001!J18/1000</f>
        <v>32950.232</v>
      </c>
      <c r="F22" s="2764" t="n">
        <f aca="false">[20]42251BJ001!K18/1000</f>
        <v>32010.013</v>
      </c>
      <c r="G22" s="2764" t="n">
        <f aca="false">[20]42251BJ001!L18/1000</f>
        <v>32065.081</v>
      </c>
      <c r="H22" s="2764" t="n">
        <f aca="false">[20]42251BJ001!M18/1000</f>
        <v>31293.245</v>
      </c>
      <c r="I22" s="2764" t="n">
        <f aca="false">[20]42251BJ001!N18/1000</f>
        <v>31855.98</v>
      </c>
      <c r="J22" s="2764" t="n">
        <f aca="false">[20]42251BJ001!O18/1000</f>
        <v>32594.676</v>
      </c>
      <c r="K22" s="2758" t="n">
        <f aca="false">[20]42251BJ001!P18/1000</f>
        <v>34921.797</v>
      </c>
      <c r="L22" s="2758" t="n">
        <f aca="false">[20]42251BJ001!Q18/1000</f>
        <v>37740.945</v>
      </c>
      <c r="M22" s="2758" t="n">
        <f aca="false">[21]Tabelle1!C14/1000</f>
        <v>38620.346</v>
      </c>
      <c r="N22" s="2758" t="n">
        <f aca="false">[21]Tabelle1!D14/1000</f>
        <v>34116.364</v>
      </c>
      <c r="O22" s="2758" t="n">
        <f aca="false">[21]Tabelle1!E14/1000</f>
        <v>38876.084</v>
      </c>
      <c r="P22" s="2758" t="n">
        <f aca="false">[21]Tabelle1!F14/1000</f>
        <v>41282.091</v>
      </c>
      <c r="Q22" s="2758" t="n">
        <f aca="false">[21]Tabelle1!G14/1000</f>
        <v>39850.742</v>
      </c>
      <c r="R22" s="2758" t="n">
        <f aca="false">[21]Tabelle1!H14/1000</f>
        <v>39204.169</v>
      </c>
      <c r="S22" s="2758" t="n">
        <f aca="false">[21]Tabelle1!I14/1000</f>
        <v>39134.832</v>
      </c>
      <c r="T22" s="2758" t="n">
        <f aca="false">[21]Tabelle1!J14/1000</f>
        <v>39808.836</v>
      </c>
      <c r="U22" s="2758" t="n">
        <f aca="false">[21]Tabelle1!K14/1000</f>
        <v>40035.351</v>
      </c>
      <c r="V22" s="2758" t="n">
        <f aca="false">[21]Tabelle1!L14/1000</f>
        <v>42103.264</v>
      </c>
      <c r="W22" s="2758" t="n">
        <f aca="false">[21]Tabelle1!M14/1000</f>
        <v>43847.259</v>
      </c>
      <c r="X22" s="2758" t="n">
        <f aca="false">[21]Tabelle1!N14/1000</f>
        <v>42175.432</v>
      </c>
    </row>
    <row r="23" customFormat="false" ht="24.95" hidden="false" customHeight="true" outlineLevel="0" collapsed="false">
      <c r="A23" s="2756" t="s">
        <v>1250</v>
      </c>
      <c r="B23" s="2764" t="n">
        <f aca="false">[20]42251BJ001!G19/1000</f>
        <v>38434.813</v>
      </c>
      <c r="C23" s="2764" t="n">
        <f aca="false">[20]42251BJ001!H19/1000</f>
        <v>39678.423</v>
      </c>
      <c r="D23" s="2764" t="n">
        <f aca="false">[20]42251BJ001!I19/1000</f>
        <v>41937.388</v>
      </c>
      <c r="E23" s="2764" t="n">
        <f aca="false">[20]42251BJ001!J19/1000</f>
        <v>44009.685</v>
      </c>
      <c r="F23" s="2764" t="n">
        <f aca="false">[20]42251BJ001!K19/1000</f>
        <v>42673.635</v>
      </c>
      <c r="G23" s="2764" t="n">
        <f aca="false">[20]42251BJ001!L19/1000</f>
        <v>41681.635</v>
      </c>
      <c r="H23" s="2764" t="n">
        <f aca="false">[20]42251BJ001!M19/1000</f>
        <v>39907.601</v>
      </c>
      <c r="I23" s="2764" t="n">
        <f aca="false">[20]42251BJ001!N19/1000</f>
        <v>41041.953</v>
      </c>
      <c r="J23" s="2764" t="n">
        <f aca="false">[20]42251BJ001!O19/1000</f>
        <v>41744.898</v>
      </c>
      <c r="K23" s="2758" t="n">
        <f aca="false">[20]42251BJ001!P19/1000</f>
        <v>42403.194</v>
      </c>
      <c r="L23" s="2758" t="n">
        <f aca="false">[20]42251BJ001!Q19/1000</f>
        <v>41800.776</v>
      </c>
      <c r="M23" s="2758" t="n">
        <f aca="false">[21]Tabelle1!C15/1000</f>
        <v>17964.772</v>
      </c>
      <c r="N23" s="2758" t="n">
        <f aca="false">[21]Tabelle1!D15/1000</f>
        <v>17169.026</v>
      </c>
      <c r="O23" s="2758" t="n">
        <f aca="false">[21]Tabelle1!E15/1000</f>
        <v>16526.83</v>
      </c>
      <c r="P23" s="2758" t="n">
        <f aca="false">[21]Tabelle1!F15/1000</f>
        <v>16784.248</v>
      </c>
      <c r="Q23" s="2758" t="n">
        <f aca="false">[21]Tabelle1!G15/1000</f>
        <v>16178.644</v>
      </c>
      <c r="R23" s="2758" t="n">
        <f aca="false">[21]Tabelle1!H15/1000</f>
        <v>15518.167</v>
      </c>
      <c r="S23" s="2758" t="n">
        <f aca="false">[21]Tabelle1!I15/1000</f>
        <v>15190.496</v>
      </c>
      <c r="T23" s="2758" t="n">
        <f aca="false">[21]Tabelle1!J15/1000</f>
        <v>14898.531</v>
      </c>
      <c r="U23" s="2758" t="n">
        <f aca="false">[21]Tabelle1!K15/1000</f>
        <v>15000.694</v>
      </c>
      <c r="V23" s="2758" t="n">
        <f aca="false">[21]Tabelle1!L15/1000</f>
        <v>14674.24</v>
      </c>
      <c r="W23" s="2758" t="n">
        <f aca="false">[21]Tabelle1!M15/1000</f>
        <v>14106.926</v>
      </c>
      <c r="X23" s="2758" t="n">
        <f aca="false">[21]Tabelle1!N15/1000</f>
        <v>13750.876</v>
      </c>
    </row>
    <row r="24" s="2766" customFormat="true" ht="24.95" hidden="false" customHeight="true" outlineLevel="0" collapsed="false">
      <c r="A24" s="2765" t="s">
        <v>1251</v>
      </c>
      <c r="B24" s="2764" t="n">
        <f aca="false">[20]42251BJ001!G20/1000</f>
        <v>56803.588</v>
      </c>
      <c r="C24" s="2764" t="n">
        <f aca="false">[20]42251BJ001!H20/1000</f>
        <v>55495.252</v>
      </c>
      <c r="D24" s="2764" t="n">
        <f aca="false">[20]42251BJ001!I20/1000</f>
        <v>58795.598</v>
      </c>
      <c r="E24" s="2764" t="n">
        <f aca="false">[20]42251BJ001!J20/1000</f>
        <v>75603.306</v>
      </c>
      <c r="F24" s="2764" t="n">
        <f aca="false">[20]42251BJ001!K20/1000</f>
        <v>89741.578</v>
      </c>
      <c r="G24" s="2764" t="n">
        <f aca="false">[20]42251BJ001!L20/1000</f>
        <v>98797.924</v>
      </c>
      <c r="H24" s="2764" t="n">
        <f aca="false">[20]42251BJ001!M20/1000</f>
        <v>110641.718</v>
      </c>
      <c r="I24" s="2764" t="n">
        <f aca="false">[20]42251BJ001!N20/1000</f>
        <v>116449.104</v>
      </c>
      <c r="J24" s="2764" t="n">
        <f aca="false">[20]42251BJ001!O20/1000</f>
        <v>117757.381</v>
      </c>
      <c r="K24" s="2758" t="n">
        <f aca="false">[20]42251BJ001!P20/1000</f>
        <v>124639.339</v>
      </c>
      <c r="L24" s="2758" t="n">
        <f aca="false">[20]42251BJ001!Q20/1000</f>
        <v>120032.109</v>
      </c>
      <c r="M24" s="2758" t="n">
        <f aca="false">[21]Tabelle1!C16/1000</f>
        <v>134177.535</v>
      </c>
      <c r="N24" s="2758" t="n">
        <f aca="false">[21]Tabelle1!D16/1000</f>
        <v>103548.164</v>
      </c>
      <c r="O24" s="2758" t="n">
        <f aca="false">[21]Tabelle1!E16/1000</f>
        <v>120943.145</v>
      </c>
      <c r="P24" s="2758" t="n">
        <f aca="false">[21]Tabelle1!F16/1000</f>
        <v>138444.478</v>
      </c>
      <c r="Q24" s="2758" t="n">
        <f aca="false">[21]Tabelle1!G16/1000</f>
        <v>147136.655</v>
      </c>
      <c r="R24" s="2758" t="n">
        <f aca="false">[21]Tabelle1!H16/1000</f>
        <v>139613.348</v>
      </c>
      <c r="S24" s="2758" t="n">
        <f aca="false">[21]Tabelle1!I16/1000</f>
        <v>130596.611</v>
      </c>
      <c r="T24" s="2758" t="n">
        <f aca="false">[21]Tabelle1!J16/1000</f>
        <v>107214.68</v>
      </c>
      <c r="U24" s="2758" t="n">
        <f aca="false">[21]Tabelle1!K16/1000</f>
        <v>98158.953</v>
      </c>
      <c r="V24" s="2758" t="n">
        <f aca="false">[21]Tabelle1!L16/1000</f>
        <v>95999.228</v>
      </c>
      <c r="W24" s="2758" t="n">
        <f aca="false">[21]Tabelle1!M16/1000</f>
        <v>103027.282</v>
      </c>
      <c r="X24" s="2758" t="n">
        <f aca="false">[21]Tabelle1!N16/1000</f>
        <v>100585.574</v>
      </c>
    </row>
    <row r="25" customFormat="false" ht="24.95" hidden="false" customHeight="true" outlineLevel="0" collapsed="false">
      <c r="A25" s="2756" t="s">
        <v>1252</v>
      </c>
      <c r="B25" s="2764" t="n">
        <f aca="false">[20]42251BJ001!G21/1000</f>
        <v>120633.839</v>
      </c>
      <c r="C25" s="2764" t="n">
        <f aca="false">[20]42251BJ001!H21/1000</f>
        <v>120483.525</v>
      </c>
      <c r="D25" s="2764" t="n">
        <f aca="false">[20]42251BJ001!I21/1000</f>
        <v>122955.197</v>
      </c>
      <c r="E25" s="2764" t="n">
        <f aca="false">[20]42251BJ001!J21/1000</f>
        <v>139797.352</v>
      </c>
      <c r="F25" s="2764" t="n">
        <f aca="false">[20]42251BJ001!K21/1000</f>
        <v>139804.635</v>
      </c>
      <c r="G25" s="2764" t="n">
        <f aca="false">[20]42251BJ001!L21/1000</f>
        <v>136985.685</v>
      </c>
      <c r="H25" s="2764" t="n">
        <f aca="false">[20]42251BJ001!M21/1000</f>
        <v>140102.611</v>
      </c>
      <c r="I25" s="2764" t="n">
        <f aca="false">[20]42251BJ001!N21/1000</f>
        <v>144659.509</v>
      </c>
      <c r="J25" s="2764" t="n">
        <f aca="false">[20]42251BJ001!O21/1000</f>
        <v>152332.805</v>
      </c>
      <c r="K25" s="2758" t="n">
        <f aca="false">[20]42251BJ001!P21/1000</f>
        <v>163599.924</v>
      </c>
      <c r="L25" s="2758" t="n">
        <f aca="false">[20]42251BJ001!Q21/1000</f>
        <v>176092.15</v>
      </c>
      <c r="M25" s="2758" t="n">
        <f aca="false">[21]Tabelle1!C17/1000</f>
        <v>137555.993</v>
      </c>
      <c r="N25" s="2758" t="n">
        <f aca="false">[21]Tabelle1!D17/1000</f>
        <v>120020.754</v>
      </c>
      <c r="O25" s="2758" t="n">
        <f aca="false">[21]Tabelle1!E17/1000</f>
        <v>148187.121</v>
      </c>
      <c r="P25" s="2758" t="n">
        <f aca="false">[21]Tabelle1!F17/1000</f>
        <v>162376.636</v>
      </c>
      <c r="Q25" s="2758" t="n">
        <f aca="false">[21]Tabelle1!G17/1000</f>
        <v>159600.886</v>
      </c>
      <c r="R25" s="2758" t="n">
        <f aca="false">[21]Tabelle1!H17/1000</f>
        <v>162618.297</v>
      </c>
      <c r="S25" s="2758" t="n">
        <f aca="false">[21]Tabelle1!I17/1000</f>
        <v>159967.75</v>
      </c>
      <c r="T25" s="2758" t="n">
        <f aca="false">[21]Tabelle1!J17/1000</f>
        <v>161115.734</v>
      </c>
      <c r="U25" s="2758" t="n">
        <f aca="false">[21]Tabelle1!K17/1000</f>
        <v>159061.482</v>
      </c>
      <c r="V25" s="2758" t="n">
        <f aca="false">[21]Tabelle1!L17/1000</f>
        <v>178842.167</v>
      </c>
      <c r="W25" s="2758" t="n">
        <f aca="false">[21]Tabelle1!M17/1000</f>
        <v>167767.952</v>
      </c>
      <c r="X25" s="2758" t="n">
        <f aca="false">[21]Tabelle1!N17/1000</f>
        <v>163248.706</v>
      </c>
    </row>
    <row r="26" customFormat="false" ht="24.95" hidden="false" customHeight="true" outlineLevel="0" collapsed="false">
      <c r="A26" s="2756" t="s">
        <v>1253</v>
      </c>
      <c r="B26" s="2764" t="n">
        <f aca="false">[20]42251BJ001!G22/1000</f>
        <v>47330.398</v>
      </c>
      <c r="C26" s="2764" t="n">
        <f aca="false">[20]42251BJ001!H22/1000</f>
        <v>48926.657</v>
      </c>
      <c r="D26" s="2764" t="n">
        <f aca="false">[20]42251BJ001!I22/1000</f>
        <v>50480.865</v>
      </c>
      <c r="E26" s="2764" t="n">
        <f aca="false">[20]42251BJ001!J22/1000</f>
        <v>53356.212</v>
      </c>
      <c r="F26" s="2764" t="n">
        <f aca="false">[20]42251BJ001!K22/1000</f>
        <v>54141.129</v>
      </c>
      <c r="G26" s="2764" t="n">
        <f aca="false">[20]42251BJ001!L22/1000</f>
        <v>55150.656</v>
      </c>
      <c r="H26" s="2764" t="n">
        <f aca="false">[20]42251BJ001!M22/1000</f>
        <v>55753.054</v>
      </c>
      <c r="I26" s="2764" t="n">
        <f aca="false">[20]42251BJ001!N22/1000</f>
        <v>58269.128</v>
      </c>
      <c r="J26" s="2764" t="n">
        <f aca="false">[20]42251BJ001!O22/1000</f>
        <v>59761.691</v>
      </c>
      <c r="K26" s="2758" t="n">
        <f aca="false">[20]42251BJ001!P22/1000</f>
        <v>65614.069</v>
      </c>
      <c r="L26" s="2758" t="n">
        <f aca="false">[20]42251BJ001!Q22/1000</f>
        <v>69862.938</v>
      </c>
      <c r="M26" s="2758" t="n">
        <f aca="false">[21]Tabelle1!C19/1000</f>
        <v>69841.846</v>
      </c>
      <c r="N26" s="2758" t="n">
        <f aca="false">[21]Tabelle1!D19/1000</f>
        <v>58352.337</v>
      </c>
      <c r="O26" s="2758" t="n">
        <f aca="false">[21]Tabelle1!E19/1000</f>
        <v>67577.571</v>
      </c>
      <c r="P26" s="2758" t="n">
        <f aca="false">[21]Tabelle1!F19/1000</f>
        <v>75710.953</v>
      </c>
      <c r="Q26" s="2758" t="n">
        <f aca="false">[21]Tabelle1!G19/1000</f>
        <v>75792.649</v>
      </c>
      <c r="R26" s="2758" t="n">
        <f aca="false">[21]Tabelle1!H19/1000</f>
        <v>76910.72</v>
      </c>
      <c r="S26" s="2758" t="n">
        <f aca="false">[21]Tabelle1!I19/1000</f>
        <v>79124.485</v>
      </c>
      <c r="T26" s="2758" t="n">
        <f aca="false">[21]Tabelle1!J19/1000</f>
        <v>80862.917</v>
      </c>
      <c r="U26" s="2758" t="n">
        <f aca="false">[21]Tabelle1!K19/1000</f>
        <v>83746.321</v>
      </c>
      <c r="V26" s="2758" t="n">
        <f aca="false">[21]Tabelle1!L19/1000</f>
        <v>88250.602</v>
      </c>
      <c r="W26" s="2758" t="n">
        <f aca="false">[21]Tabelle1!M19/1000</f>
        <v>90678.82</v>
      </c>
      <c r="X26" s="2758" t="n">
        <f aca="false">[21]Tabelle1!N19/1000</f>
        <v>88481.454</v>
      </c>
    </row>
    <row r="27" s="2766" customFormat="true" ht="24.95" hidden="false" customHeight="true" outlineLevel="0" collapsed="false">
      <c r="A27" s="2759" t="s">
        <v>1254</v>
      </c>
      <c r="B27" s="2764" t="n">
        <f aca="false">[20]42251BJ001!G23/1000</f>
        <v>35990.356</v>
      </c>
      <c r="C27" s="2764" t="n">
        <f aca="false">[20]42251BJ001!H23/1000</f>
        <v>36071.879</v>
      </c>
      <c r="D27" s="2764" t="n">
        <f aca="false">[20]42251BJ001!I23/1000</f>
        <v>37280.318</v>
      </c>
      <c r="E27" s="2764" t="n">
        <f aca="false">[20]42251BJ001!J23/1000</f>
        <v>37610.453</v>
      </c>
      <c r="F27" s="2764" t="n">
        <f aca="false">[20]42251BJ001!K23/1000</f>
        <v>35493.462</v>
      </c>
      <c r="G27" s="2764" t="n">
        <f aca="false">[20]42251BJ001!L23/1000</f>
        <v>33485.155</v>
      </c>
      <c r="H27" s="2764" t="n">
        <f aca="false">[20]42251BJ001!M23/1000</f>
        <v>32803.818</v>
      </c>
      <c r="I27" s="2764" t="n">
        <f aca="false">[20]42251BJ001!N23/1000</f>
        <v>33808.38</v>
      </c>
      <c r="J27" s="2764" t="n">
        <f aca="false">[20]42251BJ001!O23/1000</f>
        <v>33746.074</v>
      </c>
      <c r="K27" s="2758" t="n">
        <f aca="false">[20]42251BJ001!P23/1000</f>
        <v>36685.47</v>
      </c>
      <c r="L27" s="2758" t="n">
        <f aca="false">[20]42251BJ001!Q23/1000</f>
        <v>39106.57</v>
      </c>
      <c r="M27" s="2758" t="n">
        <f aca="false">[21]Tabelle1!C20/1000</f>
        <v>39201.271</v>
      </c>
      <c r="N27" s="2758" t="n">
        <f aca="false">[21]Tabelle1!D20/1000</f>
        <v>34691.933</v>
      </c>
      <c r="O27" s="2758" t="n">
        <f aca="false">[21]Tabelle1!E20/1000</f>
        <v>36496.494</v>
      </c>
      <c r="P27" s="2758" t="n">
        <f aca="false">[21]Tabelle1!F20/1000</f>
        <v>40557.208</v>
      </c>
      <c r="Q27" s="2758" t="n">
        <f aca="false">[21]Tabelle1!G20/1000</f>
        <v>41180.872</v>
      </c>
      <c r="R27" s="2758" t="n">
        <f aca="false">[21]Tabelle1!H20/1000</f>
        <v>41532.474</v>
      </c>
      <c r="S27" s="2758" t="n">
        <f aca="false">[21]Tabelle1!I20/1000</f>
        <v>42570.163</v>
      </c>
      <c r="T27" s="2758" t="n">
        <f aca="false">[21]Tabelle1!J20/1000</f>
        <v>42154.262</v>
      </c>
      <c r="U27" s="2758" t="n">
        <f aca="false">[21]Tabelle1!K20/1000</f>
        <v>43213.878</v>
      </c>
      <c r="V27" s="2758" t="n">
        <f aca="false">[21]Tabelle1!L20/1000</f>
        <v>45549.954</v>
      </c>
      <c r="W27" s="2758" t="n">
        <f aca="false">[21]Tabelle1!M20/1000</f>
        <v>48133.162</v>
      </c>
      <c r="X27" s="2758" t="n">
        <f aca="false">[21]Tabelle1!N20/1000</f>
        <v>48348.445</v>
      </c>
    </row>
    <row r="28" customFormat="false" ht="24.95" hidden="false" customHeight="true" outlineLevel="0" collapsed="false">
      <c r="A28" s="2756" t="s">
        <v>1255</v>
      </c>
      <c r="B28" s="2764" t="n">
        <f aca="false">[20]42251BJ001!G24/1000</f>
        <v>53175.176</v>
      </c>
      <c r="C28" s="2764" t="n">
        <f aca="false">[20]42251BJ001!H24/1000</f>
        <v>55221.556</v>
      </c>
      <c r="D28" s="2764" t="n">
        <f aca="false">[20]42251BJ001!I24/1000</f>
        <v>49631.66</v>
      </c>
      <c r="E28" s="2764" t="n">
        <f aca="false">[20]42251BJ001!J24/1000</f>
        <v>59493.776</v>
      </c>
      <c r="F28" s="2764" t="n">
        <f aca="false">[20]42251BJ001!K24/1000</f>
        <v>61321.772</v>
      </c>
      <c r="G28" s="2764" t="n">
        <f aca="false">[20]42251BJ001!L24/1000</f>
        <v>62505.645</v>
      </c>
      <c r="H28" s="2764" t="n">
        <f aca="false">[20]42251BJ001!M24/1000</f>
        <v>62271.83</v>
      </c>
      <c r="I28" s="2764" t="n">
        <f aca="false">[20]42251BJ001!N24/1000</f>
        <v>71928.159</v>
      </c>
      <c r="J28" s="2764" t="n">
        <f aca="false">[20]42251BJ001!O24/1000</f>
        <v>82140.499</v>
      </c>
      <c r="K28" s="2758" t="n">
        <f aca="false">[20]42251BJ001!P24/1000</f>
        <v>99069.843</v>
      </c>
      <c r="L28" s="2758" t="n">
        <f aca="false">[20]42251BJ001!Q24/1000</f>
        <v>112280.171</v>
      </c>
      <c r="M28" s="2758" t="n">
        <f aca="false">[21]Tabelle1!C21/1000</f>
        <v>116297.838</v>
      </c>
      <c r="N28" s="2758" t="n">
        <f aca="false">[21]Tabelle1!D21/1000</f>
        <v>72693.814</v>
      </c>
      <c r="O28" s="2758" t="n">
        <f aca="false">[21]Tabelle1!E21/1000</f>
        <v>93254.359</v>
      </c>
      <c r="P28" s="2758" t="n">
        <f aca="false">[21]Tabelle1!F21/1000</f>
        <v>113998.136</v>
      </c>
      <c r="Q28" s="2758" t="n">
        <f aca="false">[21]Tabelle1!G21/1000</f>
        <v>108779.104</v>
      </c>
      <c r="R28" s="2758" t="n">
        <f aca="false">[21]Tabelle1!H21/1000</f>
        <v>99565.963</v>
      </c>
      <c r="S28" s="2758" t="n">
        <f aca="false">[21]Tabelle1!I21/1000</f>
        <v>97761.17</v>
      </c>
      <c r="T28" s="2758" t="n">
        <f aca="false">[21]Tabelle1!J21/1000</f>
        <v>98016.598</v>
      </c>
      <c r="U28" s="2758" t="n">
        <f aca="false">[21]Tabelle1!K21/1000</f>
        <v>92294.212</v>
      </c>
      <c r="V28" s="2758" t="n">
        <f aca="false">[21]Tabelle1!L21/1000</f>
        <v>104320.144</v>
      </c>
      <c r="W28" s="2758" t="n">
        <f aca="false">[21]Tabelle1!M21/1000</f>
        <v>108873.334</v>
      </c>
      <c r="X28" s="2758" t="n">
        <f aca="false">[21]Tabelle1!N21/1000</f>
        <v>102936.343</v>
      </c>
    </row>
    <row r="29" customFormat="false" ht="24.95" hidden="false" customHeight="true" outlineLevel="0" collapsed="false">
      <c r="A29" s="2756" t="s">
        <v>1256</v>
      </c>
      <c r="B29" s="2764" t="n">
        <f aca="false">[20]42251BJ001!G25/1000</f>
        <v>67339.776</v>
      </c>
      <c r="C29" s="2764" t="n">
        <f aca="false">[20]42251BJ001!H25/1000</f>
        <v>71402.19</v>
      </c>
      <c r="D29" s="2764" t="n">
        <f aca="false">[20]42251BJ001!I25/1000</f>
        <v>72615.197</v>
      </c>
      <c r="E29" s="2764" t="n">
        <f aca="false">[20]42251BJ001!J25/1000</f>
        <v>76753.416</v>
      </c>
      <c r="F29" s="2764" t="n">
        <f aca="false">[20]42251BJ001!K25/1000</f>
        <v>77075.681</v>
      </c>
      <c r="G29" s="2764" t="n">
        <f aca="false">[20]42251BJ001!L25/1000</f>
        <v>75309.9</v>
      </c>
      <c r="H29" s="2764" t="n">
        <f aca="false">[20]42251BJ001!M25/1000</f>
        <v>75666.693</v>
      </c>
      <c r="I29" s="2764" t="n">
        <f aca="false">[20]42251BJ001!N25/1000</f>
        <v>81972.177</v>
      </c>
      <c r="J29" s="2764" t="n">
        <f aca="false">[20]42251BJ001!O25/1000</f>
        <v>84720.312</v>
      </c>
      <c r="K29" s="2758" t="n">
        <f aca="false">[20]42251BJ001!P25/1000</f>
        <v>93834.017</v>
      </c>
      <c r="L29" s="2758" t="n">
        <f aca="false">[20]42251BJ001!Q25/1000</f>
        <v>104503.842</v>
      </c>
      <c r="M29" s="2758" t="n">
        <f aca="false">[21]Tabelle1!C22/1000</f>
        <v>105792.607</v>
      </c>
      <c r="N29" s="2758" t="n">
        <f aca="false">[21]Tabelle1!D22/1000</f>
        <v>80601.258</v>
      </c>
      <c r="O29" s="2758" t="n">
        <f aca="false">[21]Tabelle1!E22/1000</f>
        <v>93542.35</v>
      </c>
      <c r="P29" s="2758" t="n">
        <f aca="false">[21]Tabelle1!F22/1000</f>
        <v>107447.436</v>
      </c>
      <c r="Q29" s="2758" t="n">
        <f aca="false">[21]Tabelle1!G22/1000</f>
        <v>106354.768</v>
      </c>
      <c r="R29" s="2758" t="n">
        <f aca="false">[21]Tabelle1!H22/1000</f>
        <v>106093.235</v>
      </c>
      <c r="S29" s="2758" t="n">
        <f aca="false">[21]Tabelle1!I22/1000</f>
        <v>108609.481</v>
      </c>
      <c r="T29" s="2758" t="n">
        <f aca="false">[21]Tabelle1!J22/1000</f>
        <v>110529.894</v>
      </c>
      <c r="U29" s="2758" t="n">
        <f aca="false">[21]Tabelle1!K22/1000</f>
        <v>113993.993</v>
      </c>
      <c r="V29" s="2758" t="n">
        <f aca="false">[21]Tabelle1!L22/1000</f>
        <v>121530.157</v>
      </c>
      <c r="W29" s="2758" t="n">
        <f aca="false">[21]Tabelle1!M22/1000</f>
        <v>125772.553</v>
      </c>
      <c r="X29" s="2758" t="n">
        <f aca="false">[21]Tabelle1!N22/1000</f>
        <v>122280.795</v>
      </c>
    </row>
    <row r="30" customFormat="false" ht="24.95" hidden="false" customHeight="true" outlineLevel="0" collapsed="false">
      <c r="A30" s="2756" t="s">
        <v>1257</v>
      </c>
      <c r="B30" s="2764" t="n">
        <f aca="false">[20]42251BJ001!G26/1000</f>
        <v>136640.074</v>
      </c>
      <c r="C30" s="2764" t="n">
        <f aca="false">[20]42251BJ001!H26/1000</f>
        <v>145795.186</v>
      </c>
      <c r="D30" s="2764" t="n">
        <f aca="false">[20]42251BJ001!I26/1000</f>
        <v>144169.761</v>
      </c>
      <c r="E30" s="2764" t="n">
        <f aca="false">[20]42251BJ001!J26/1000</f>
        <v>155280.857</v>
      </c>
      <c r="F30" s="2764" t="n">
        <f aca="false">[20]42251BJ001!K26/1000</f>
        <v>162438.95</v>
      </c>
      <c r="G30" s="2764" t="n">
        <f aca="false">[20]42251BJ001!L26/1000</f>
        <v>161208.596</v>
      </c>
      <c r="H30" s="2764" t="n">
        <f aca="false">[20]42251BJ001!M26/1000</f>
        <v>162818.007</v>
      </c>
      <c r="I30" s="2764" t="n">
        <f aca="false">[20]42251BJ001!N26/1000</f>
        <v>169975.842</v>
      </c>
      <c r="J30" s="2764" t="n">
        <f aca="false">[20]42251BJ001!O26/1000</f>
        <v>178662.899</v>
      </c>
      <c r="K30" s="2758" t="n">
        <f aca="false">[20]42251BJ001!P26/1000</f>
        <v>198389.739</v>
      </c>
      <c r="L30" s="2758" t="n">
        <f aca="false">[20]42251BJ001!Q26/1000</f>
        <v>221578.378</v>
      </c>
      <c r="M30" s="2758" t="n">
        <f aca="false">[21]Tabelle1!C25/1000</f>
        <v>237709.171</v>
      </c>
      <c r="N30" s="2758" t="n">
        <f aca="false">[21]Tabelle1!D25/1000</f>
        <v>181107.375</v>
      </c>
      <c r="O30" s="2758" t="n">
        <f aca="false">[21]Tabelle1!E25/1000</f>
        <v>201847.304</v>
      </c>
      <c r="P30" s="2758" t="n">
        <f aca="false">[21]Tabelle1!F25/1000</f>
        <v>232357.492</v>
      </c>
      <c r="Q30" s="2758" t="n">
        <f aca="false">[21]Tabelle1!G25/1000</f>
        <v>235745.525</v>
      </c>
      <c r="R30" s="2758" t="n">
        <f aca="false">[21]Tabelle1!H25/1000</f>
        <v>238406.803</v>
      </c>
      <c r="S30" s="2758" t="n">
        <f aca="false">[21]Tabelle1!I25/1000</f>
        <v>245786.985</v>
      </c>
      <c r="T30" s="2758" t="n">
        <f aca="false">[21]Tabelle1!J25/1000</f>
        <v>252155.495</v>
      </c>
      <c r="U30" s="2758" t="n">
        <f aca="false">[21]Tabelle1!K25/1000</f>
        <v>261773.481</v>
      </c>
      <c r="V30" s="2758" t="n">
        <f aca="false">[21]Tabelle1!L25/1000</f>
        <v>281189.803</v>
      </c>
      <c r="W30" s="2758" t="n">
        <f aca="false">[21]Tabelle1!M25/1000</f>
        <v>293315.915</v>
      </c>
      <c r="X30" s="2758" t="n">
        <f aca="false">[21]Tabelle1!N25/1000</f>
        <v>288991.958</v>
      </c>
    </row>
    <row r="31" customFormat="false" ht="24.95" hidden="false" customHeight="true" outlineLevel="0" collapsed="false">
      <c r="A31" s="2756" t="s">
        <v>1258</v>
      </c>
      <c r="B31" s="2764" t="n">
        <f aca="false">[20]42251BJ001!G27/1000</f>
        <v>15656.155</v>
      </c>
      <c r="C31" s="2764" t="n">
        <f aca="false">[20]42251BJ001!H27/1000</f>
        <v>16302.392</v>
      </c>
      <c r="D31" s="2764" t="n">
        <f aca="false">[20]42251BJ001!I27/1000</f>
        <v>14513.653</v>
      </c>
      <c r="E31" s="2764" t="n">
        <f aca="false">[20]42251BJ001!J27/1000</f>
        <v>17800.788</v>
      </c>
      <c r="F31" s="2764" t="n">
        <f aca="false">[20]42251BJ001!K27/1000</f>
        <v>16597.744</v>
      </c>
      <c r="G31" s="2764" t="n">
        <f aca="false">[20]42251BJ001!L27/1000</f>
        <v>14590.921</v>
      </c>
      <c r="H31" s="2764" t="n">
        <f aca="false">[20]42251BJ001!M27/1000</f>
        <v>15354.419</v>
      </c>
      <c r="I31" s="2764" t="n">
        <f aca="false">[20]42251BJ001!N27/1000</f>
        <v>16137.991</v>
      </c>
      <c r="J31" s="2764" t="n">
        <f aca="false">[20]42251BJ001!O27/1000</f>
        <v>16534.301</v>
      </c>
      <c r="K31" s="2758" t="n">
        <f aca="false">[20]42251BJ001!P27/1000</f>
        <v>16517.447</v>
      </c>
      <c r="L31" s="2758" t="n">
        <f aca="false">[20]42251BJ001!Q27/1000</f>
        <v>17374.005</v>
      </c>
      <c r="M31" s="2758" t="n">
        <f aca="false">[21]Tabelle1!C23/1000</f>
        <v>80640.7</v>
      </c>
      <c r="N31" s="2758" t="n">
        <f aca="false">[21]Tabelle1!D23/1000</f>
        <v>55324.512</v>
      </c>
      <c r="O31" s="2758" t="n">
        <f aca="false">[21]Tabelle1!E23/1000</f>
        <v>64320.155</v>
      </c>
      <c r="P31" s="2758" t="n">
        <f aca="false">[21]Tabelle1!F23/1000</f>
        <v>70285.23</v>
      </c>
      <c r="Q31" s="2758" t="n">
        <f aca="false">[21]Tabelle1!G23/1000</f>
        <v>64804.645</v>
      </c>
      <c r="R31" s="2758" t="n">
        <f aca="false">[21]Tabelle1!H23/1000</f>
        <v>64693.631</v>
      </c>
      <c r="S31" s="2758" t="n">
        <f aca="false">[21]Tabelle1!I23/1000</f>
        <v>67993.731</v>
      </c>
      <c r="T31" s="2758" t="n">
        <f aca="false">[21]Tabelle1!J23/1000</f>
        <v>79130.91</v>
      </c>
      <c r="U31" s="2758" t="n">
        <f aca="false">[21]Tabelle1!K23/1000</f>
        <v>84009.602</v>
      </c>
      <c r="V31" s="2758" t="n">
        <f aca="false">[21]Tabelle1!L23/1000</f>
        <v>84971.434</v>
      </c>
      <c r="W31" s="2758" t="n">
        <f aca="false">[21]Tabelle1!M23/1000</f>
        <v>90366.007</v>
      </c>
      <c r="X31" s="2758" t="n">
        <f aca="false">[21]Tabelle1!N23/1000</f>
        <v>91264.979</v>
      </c>
    </row>
    <row r="32" customFormat="false" ht="24.95" hidden="false" customHeight="true" outlineLevel="0" collapsed="false">
      <c r="A32" s="2765" t="s">
        <v>1259</v>
      </c>
      <c r="B32" s="2764" t="n">
        <f aca="false">[20]42251BJ001!G28/1000</f>
        <v>77560.828</v>
      </c>
      <c r="C32" s="2764" t="n">
        <f aca="false">[20]42251BJ001!H28/1000</f>
        <v>81614.583</v>
      </c>
      <c r="D32" s="2764" t="n">
        <f aca="false">[20]42251BJ001!I28/1000</f>
        <v>82914.696</v>
      </c>
      <c r="E32" s="2764" t="n">
        <f aca="false">[20]42251BJ001!J28/1000</f>
        <v>87929.81</v>
      </c>
      <c r="F32" s="2764" t="n">
        <f aca="false">[20]42251BJ001!K28/1000</f>
        <v>91113.285</v>
      </c>
      <c r="G32" s="2764" t="n">
        <f aca="false">[20]42251BJ001!L28/1000</f>
        <v>85122.479</v>
      </c>
      <c r="H32" s="2764" t="n">
        <f aca="false">[20]42251BJ001!M28/1000</f>
        <v>85124.933</v>
      </c>
      <c r="I32" s="2764" t="n">
        <f aca="false">[20]42251BJ001!N28/1000</f>
        <v>92836.672</v>
      </c>
      <c r="J32" s="2764" t="n">
        <f aca="false">[20]42251BJ001!O28/1000</f>
        <v>93876.4</v>
      </c>
      <c r="K32" s="2758" t="n">
        <f aca="false">[20]42251BJ001!P28/1000</f>
        <v>104748.04</v>
      </c>
      <c r="L32" s="2758" t="n">
        <f aca="false">[20]42251BJ001!Q28/1000</f>
        <v>100532.253</v>
      </c>
      <c r="M32" s="2758" t="n">
        <f aca="false">[21]Tabelle1!C24/1000</f>
        <v>106844.183</v>
      </c>
      <c r="N32" s="2758" t="n">
        <f aca="false">[21]Tabelle1!D24/1000</f>
        <v>92956.397</v>
      </c>
      <c r="O32" s="2758" t="n">
        <f aca="false">[21]Tabelle1!E24/1000</f>
        <v>103091.693</v>
      </c>
      <c r="P32" s="2758" t="n">
        <f aca="false">[21]Tabelle1!F24/1000</f>
        <v>113979.694</v>
      </c>
      <c r="Q32" s="2758" t="n">
        <f aca="false">[21]Tabelle1!G24/1000</f>
        <v>111301.766</v>
      </c>
      <c r="R32" s="2758" t="n">
        <f aca="false">[21]Tabelle1!H24/1000</f>
        <v>110505.407</v>
      </c>
      <c r="S32" s="2758" t="n">
        <f aca="false">[21]Tabelle1!I24/1000</f>
        <v>114747.645</v>
      </c>
      <c r="T32" s="2758" t="n">
        <f aca="false">[21]Tabelle1!J24/1000</f>
        <v>111461.785</v>
      </c>
      <c r="U32" s="2758" t="n">
        <f aca="false">[21]Tabelle1!K24/1000</f>
        <v>114646.836</v>
      </c>
      <c r="V32" s="2758" t="n">
        <f aca="false">[21]Tabelle1!L24/1000</f>
        <v>121234.795</v>
      </c>
      <c r="W32" s="2758" t="n">
        <f aca="false">[21]Tabelle1!M24/1000</f>
        <v>120888.695</v>
      </c>
      <c r="X32" s="2758" t="n">
        <f aca="false">[21]Tabelle1!N24/1000</f>
        <v>118948.751</v>
      </c>
    </row>
    <row r="33" customFormat="false" ht="24.95" hidden="false" customHeight="true" outlineLevel="0" collapsed="false">
      <c r="A33" s="2756" t="s">
        <v>1260</v>
      </c>
      <c r="B33" s="2764" t="n">
        <f aca="false">[20]42251BJ001!G29/1000</f>
        <v>25217.526</v>
      </c>
      <c r="C33" s="2764" t="n">
        <f aca="false">[20]42251BJ001!H29/1000</f>
        <v>26787.909</v>
      </c>
      <c r="D33" s="2764" t="n">
        <f aca="false">[20]42251BJ001!I29/1000</f>
        <v>35681.131</v>
      </c>
      <c r="E33" s="2764" t="n">
        <f aca="false">[20]42251BJ001!J29/1000</f>
        <v>47247.823</v>
      </c>
      <c r="F33" s="2764" t="n">
        <f aca="false">[20]42251BJ001!K29/1000</f>
        <v>43652.767</v>
      </c>
      <c r="G33" s="2764" t="n">
        <f aca="false">[20]42251BJ001!L29/1000</f>
        <v>41368.997</v>
      </c>
      <c r="H33" s="2764" t="n">
        <f aca="false">[20]42251BJ001!M29/1000</f>
        <v>41100.916</v>
      </c>
      <c r="I33" s="2764" t="n">
        <f aca="false">[20]42251BJ001!N29/1000</f>
        <v>44633.38</v>
      </c>
      <c r="J33" s="2764" t="n">
        <f aca="false">[20]42251BJ001!O29/1000</f>
        <v>46129.426</v>
      </c>
      <c r="K33" s="2758" t="n">
        <f aca="false">[20]42251BJ001!P29/1000</f>
        <v>49451.114</v>
      </c>
      <c r="L33" s="2758" t="n">
        <f aca="false">[20]42251BJ001!Q29/1000</f>
        <v>53945.473</v>
      </c>
      <c r="M33" s="2758"/>
      <c r="N33" s="2758"/>
      <c r="O33" s="2758"/>
      <c r="P33" s="2758"/>
      <c r="Q33" s="2758"/>
      <c r="R33" s="2758"/>
      <c r="S33" s="2758"/>
      <c r="T33" s="2758"/>
      <c r="U33" s="2758"/>
      <c r="V33" s="2758"/>
      <c r="W33" s="2758"/>
      <c r="X33" s="2758"/>
    </row>
    <row r="34" customFormat="false" ht="24.95" hidden="false" customHeight="true" outlineLevel="0" collapsed="false">
      <c r="A34" s="2756" t="s">
        <v>1261</v>
      </c>
      <c r="B34" s="2764" t="n">
        <f aca="false">[20]42251BJ001!G30/1000</f>
        <v>24301.725</v>
      </c>
      <c r="C34" s="2764" t="n">
        <f aca="false">[20]42251BJ001!H30/1000</f>
        <v>25911.449</v>
      </c>
      <c r="D34" s="2764" t="n">
        <f aca="false">[20]42251BJ001!I30/1000</f>
        <v>27068.724</v>
      </c>
      <c r="E34" s="2764" t="n">
        <f aca="false">[20]42251BJ001!J30/1000</f>
        <v>31859.715</v>
      </c>
      <c r="F34" s="2764" t="n">
        <f aca="false">[20]42251BJ001!K30/1000</f>
        <v>32189.721</v>
      </c>
      <c r="G34" s="2764" t="n">
        <f aca="false">[20]42251BJ001!L30/1000</f>
        <v>32172.586</v>
      </c>
      <c r="H34" s="2764" t="n">
        <f aca="false">[20]42251BJ001!M30/1000</f>
        <v>32976.808</v>
      </c>
      <c r="I34" s="2764" t="n">
        <f aca="false">[20]42251BJ001!N30/1000</f>
        <v>33783.352</v>
      </c>
      <c r="J34" s="2764" t="n">
        <f aca="false">[20]42251BJ001!O30/1000</f>
        <v>35649.1</v>
      </c>
      <c r="K34" s="2758" t="n">
        <f aca="false">[20]42251BJ001!P30/1000</f>
        <v>39753.174</v>
      </c>
      <c r="L34" s="2758" t="n">
        <f aca="false">[20]42251BJ001!Q30/1000</f>
        <v>43292.445</v>
      </c>
      <c r="M34" s="2758"/>
      <c r="N34" s="2758"/>
      <c r="O34" s="2758"/>
      <c r="P34" s="2758"/>
      <c r="Q34" s="2758"/>
      <c r="R34" s="2758"/>
      <c r="S34" s="2758"/>
      <c r="T34" s="2758"/>
      <c r="U34" s="2758"/>
      <c r="V34" s="2758"/>
      <c r="W34" s="2758"/>
      <c r="X34" s="2758"/>
    </row>
    <row r="35" customFormat="false" ht="24.95" hidden="false" customHeight="true" outlineLevel="0" collapsed="false">
      <c r="A35" s="2756" t="s">
        <v>1262</v>
      </c>
      <c r="B35" s="2764" t="n">
        <f aca="false">[20]42251BJ001!G31/1000</f>
        <v>174946.545</v>
      </c>
      <c r="C35" s="2764" t="n">
        <f aca="false">[20]42251BJ001!H31/1000</f>
        <v>205384.275</v>
      </c>
      <c r="D35" s="2764" t="n">
        <f aca="false">[20]42251BJ001!I31/1000</f>
        <v>224688.407</v>
      </c>
      <c r="E35" s="2764" t="n">
        <f aca="false">[20]42251BJ001!J31/1000</f>
        <v>245851.872</v>
      </c>
      <c r="F35" s="2764" t="n">
        <f aca="false">[20]42251BJ001!K31/1000</f>
        <v>265768.689</v>
      </c>
      <c r="G35" s="2764" t="n">
        <f aca="false">[20]42251BJ001!L31/1000</f>
        <v>272436.188</v>
      </c>
      <c r="H35" s="2764" t="n">
        <f aca="false">[20]42251BJ001!M31/1000</f>
        <v>280225.249</v>
      </c>
      <c r="I35" s="2764" t="n">
        <f aca="false">[20]42251BJ001!N31/1000</f>
        <v>298352.574</v>
      </c>
      <c r="J35" s="2764" t="n">
        <f aca="false">[20]42251BJ001!O31/1000</f>
        <v>315322.533</v>
      </c>
      <c r="K35" s="2758" t="n">
        <f aca="false">[20]42251BJ001!P31/1000</f>
        <v>337516.499</v>
      </c>
      <c r="L35" s="2758" t="n">
        <f aca="false">[20]42251BJ001!Q31/1000</f>
        <v>364905.573</v>
      </c>
      <c r="M35" s="2758" t="n">
        <f aca="false">[21]Tabelle1!C26/1000</f>
        <v>343992.223</v>
      </c>
      <c r="N35" s="2758" t="n">
        <f aca="false">[21]Tabelle1!D26/1000</f>
        <v>269830.017</v>
      </c>
      <c r="O35" s="2758" t="n">
        <f aca="false">[21]Tabelle1!E26/1000</f>
        <v>324031.04</v>
      </c>
      <c r="P35" s="2758" t="n">
        <f aca="false">[21]Tabelle1!F26/1000</f>
        <v>376637.578</v>
      </c>
      <c r="Q35" s="2758" t="n">
        <f aca="false">[21]Tabelle1!G26/1000</f>
        <v>384857.107</v>
      </c>
      <c r="R35" s="2758" t="n">
        <f aca="false">[21]Tabelle1!H26/1000</f>
        <v>389278.287</v>
      </c>
      <c r="S35" s="2758" t="n">
        <f aca="false">[21]Tabelle1!I26/1000</f>
        <v>420293.575</v>
      </c>
      <c r="T35" s="2758" t="n">
        <f aca="false">[21]Tabelle1!J26/1000</f>
        <v>462510.138</v>
      </c>
      <c r="U35" s="2758" t="n">
        <f aca="false">[21]Tabelle1!K26/1000</f>
        <v>482732.892</v>
      </c>
      <c r="V35" s="2758" t="n">
        <f aca="false">[21]Tabelle1!L26/1000</f>
        <v>497845.748</v>
      </c>
      <c r="W35" s="2758" t="n">
        <f aca="false">[21]Tabelle1!M26/1000</f>
        <v>511945.017</v>
      </c>
      <c r="X35" s="2758" t="n">
        <f aca="false">[21]Tabelle1!N26/1000</f>
        <v>519062.155</v>
      </c>
    </row>
    <row r="36" customFormat="false" ht="24.95" hidden="false" customHeight="true" outlineLevel="0" collapsed="false">
      <c r="A36" s="2756" t="s">
        <v>1263</v>
      </c>
      <c r="B36" s="2764" t="n">
        <f aca="false">[20]42251BJ001!G32/1000</f>
        <v>20730.38</v>
      </c>
      <c r="C36" s="2764" t="n">
        <f aca="false">[20]42251BJ001!H32/1000</f>
        <v>21896.676</v>
      </c>
      <c r="D36" s="2764" t="n">
        <f aca="false">[20]42251BJ001!I32/1000</f>
        <v>24559.99</v>
      </c>
      <c r="E36" s="2764" t="n">
        <f aca="false">[20]42251BJ001!J32/1000</f>
        <v>26456.371</v>
      </c>
      <c r="F36" s="2764" t="n">
        <f aca="false">[20]42251BJ001!K32/1000</f>
        <v>29774.658</v>
      </c>
      <c r="G36" s="2764" t="n">
        <f aca="false">[20]42251BJ001!L32/1000</f>
        <v>27746.292</v>
      </c>
      <c r="H36" s="2764" t="n">
        <f aca="false">[20]42251BJ001!M32/1000</f>
        <v>28653.623</v>
      </c>
      <c r="I36" s="2764" t="n">
        <f aca="false">[20]42251BJ001!N32/1000</f>
        <v>28165.042</v>
      </c>
      <c r="J36" s="2764" t="n">
        <f aca="false">[20]42251BJ001!O32/1000</f>
        <v>32105.498</v>
      </c>
      <c r="K36" s="2758" t="n">
        <f aca="false">[20]42251BJ001!P32/1000</f>
        <v>33761.473</v>
      </c>
      <c r="L36" s="2758" t="n">
        <f aca="false">[20]42251BJ001!Q32/1000</f>
        <v>36602.058</v>
      </c>
      <c r="M36" s="2758" t="n">
        <f aca="false">[21]Tabelle1!C27/1000</f>
        <v>31621.756</v>
      </c>
      <c r="N36" s="2758" t="n">
        <f aca="false">[21]Tabelle1!D27/1000</f>
        <v>30346.544</v>
      </c>
      <c r="O36" s="2758" t="n">
        <f aca="false">[21]Tabelle1!E27/1000</f>
        <v>32369.889</v>
      </c>
      <c r="P36" s="2758" t="n">
        <f aca="false">[21]Tabelle1!F27/1000</f>
        <v>33147.181</v>
      </c>
      <c r="Q36" s="2758" t="n">
        <f aca="false">[21]Tabelle1!G27/1000</f>
        <v>35501.51</v>
      </c>
      <c r="R36" s="2758" t="n">
        <f aca="false">[21]Tabelle1!H27/1000</f>
        <v>37716.62</v>
      </c>
      <c r="S36" s="2758" t="n">
        <f aca="false">[21]Tabelle1!I27/1000</f>
        <v>41102.026</v>
      </c>
      <c r="T36" s="2758" t="n">
        <f aca="false">[21]Tabelle1!J27/1000</f>
        <v>43211.197</v>
      </c>
      <c r="U36" s="2758" t="n">
        <f aca="false">[21]Tabelle1!K27/1000</f>
        <v>45337.705</v>
      </c>
      <c r="V36" s="2758" t="n">
        <f aca="false">[21]Tabelle1!L27/1000</f>
        <v>53380.748</v>
      </c>
      <c r="W36" s="2758" t="n">
        <f aca="false">[21]Tabelle1!M27/1000</f>
        <v>50959.297</v>
      </c>
      <c r="X36" s="2758" t="n">
        <f aca="false">[21]Tabelle1!N27/1000</f>
        <v>55733.26</v>
      </c>
    </row>
    <row r="37" s="2766" customFormat="true" ht="24.95" hidden="false" customHeight="true" outlineLevel="0" collapsed="false">
      <c r="A37" s="2759" t="s">
        <v>1264</v>
      </c>
      <c r="B37" s="2764" t="n">
        <f aca="false">[20]42251BJ001!G33/1000</f>
        <v>26781.718</v>
      </c>
      <c r="C37" s="2764" t="n">
        <f aca="false">[20]42251BJ001!H33/1000</f>
        <v>28129.554</v>
      </c>
      <c r="D37" s="2764" t="n">
        <f aca="false">[20]42251BJ001!I33/1000</f>
        <v>28032.424</v>
      </c>
      <c r="E37" s="2764" t="n">
        <f aca="false">[20]42251BJ001!J33/1000</f>
        <v>28566.202</v>
      </c>
      <c r="F37" s="2764" t="n">
        <f aca="false">[20]42251BJ001!K33/1000</f>
        <v>27375.449</v>
      </c>
      <c r="G37" s="2764" t="n">
        <f aca="false">[20]42251BJ001!L33/1000</f>
        <v>25840.848</v>
      </c>
      <c r="H37" s="2764" t="n">
        <f aca="false">[20]42251BJ001!M33/1000</f>
        <v>24747.818</v>
      </c>
      <c r="I37" s="2764" t="n">
        <f aca="false">[20]42251BJ001!N33/1000</f>
        <v>24984.493</v>
      </c>
      <c r="J37" s="2764" t="n">
        <f aca="false">[20]42251BJ001!O33/1000</f>
        <v>25845.939</v>
      </c>
      <c r="K37" s="2758" t="n">
        <f aca="false">[20]42251BJ001!P33/1000</f>
        <v>27515.159</v>
      </c>
      <c r="L37" s="2758" t="n">
        <f aca="false">[20]42251BJ001!Q33/1000</f>
        <v>29048.676</v>
      </c>
      <c r="M37" s="2758" t="n">
        <f aca="false">[21]Tabelle1!C28/1000</f>
        <v>20209.122</v>
      </c>
      <c r="N37" s="2758" t="n">
        <f aca="false">[21]Tabelle1!D28/1000</f>
        <v>16096.027</v>
      </c>
      <c r="O37" s="2758" t="n">
        <f aca="false">[21]Tabelle1!E28/1000</f>
        <v>16435.613</v>
      </c>
      <c r="P37" s="2758" t="n">
        <f aca="false">[21]Tabelle1!F28/1000</f>
        <v>17462.266</v>
      </c>
      <c r="Q37" s="2758" t="n">
        <f aca="false">[21]Tabelle1!G28/1000</f>
        <v>17908.682</v>
      </c>
      <c r="R37" s="2758" t="n">
        <f aca="false">[21]Tabelle1!H28/1000</f>
        <v>17236.993</v>
      </c>
      <c r="S37" s="2758" t="n">
        <f aca="false">[21]Tabelle1!I28/1000</f>
        <v>17645.647</v>
      </c>
      <c r="T37" s="2758" t="n">
        <f aca="false">[21]Tabelle1!J28/1000</f>
        <v>18629.032</v>
      </c>
      <c r="U37" s="2758" t="n">
        <f aca="false">[21]Tabelle1!K28/1000</f>
        <v>19359.936</v>
      </c>
      <c r="V37" s="2758" t="n">
        <f aca="false">[21]Tabelle1!L28/1000</f>
        <v>19418.77</v>
      </c>
      <c r="W37" s="2758" t="n">
        <f aca="false">[21]Tabelle1!M28/1000</f>
        <v>19572.971</v>
      </c>
      <c r="X37" s="2758" t="n">
        <f aca="false">[21]Tabelle1!N28/1000</f>
        <v>19787.223</v>
      </c>
    </row>
    <row r="38" customFormat="false" ht="24.95" hidden="false" customHeight="true" outlineLevel="0" collapsed="false">
      <c r="A38" s="2767" t="s">
        <v>1265</v>
      </c>
      <c r="B38" s="2768" t="n">
        <f aca="false">[20]42251BJ001!G34/1000</f>
        <v>1458.346</v>
      </c>
      <c r="C38" s="2769" t="n">
        <f aca="false">[20]42251BJ001!H34/1000</f>
        <v>1373.804</v>
      </c>
      <c r="D38" s="2769" t="n">
        <f aca="false">[20]42251BJ001!I34/1000</f>
        <v>1615.159</v>
      </c>
      <c r="E38" s="2769" t="n">
        <f aca="false">[20]42251BJ001!J34/1000</f>
        <v>2379.992</v>
      </c>
      <c r="F38" s="2769" t="n">
        <f aca="false">[20]42251BJ001!K34/1000</f>
        <v>2393.719</v>
      </c>
      <c r="G38" s="2769" t="n">
        <f aca="false">[20]42251BJ001!L34/1000</f>
        <v>2619.889</v>
      </c>
      <c r="H38" s="2769" t="n">
        <f aca="false">[20]42251BJ001!M34/1000</f>
        <v>3024.583</v>
      </c>
      <c r="I38" s="2769" t="n">
        <f aca="false">[20]42251BJ001!N34/1000</f>
        <v>4240.894</v>
      </c>
      <c r="J38" s="2769" t="n">
        <f aca="false">[20]42251BJ001!O34/1000</f>
        <v>4237.243</v>
      </c>
      <c r="K38" s="2769" t="n">
        <f aca="false">[20]42251BJ001!P34/1000</f>
        <v>5569.934</v>
      </c>
      <c r="L38" s="2769" t="n">
        <f aca="false">[20]42251BJ001!$Q$34/1000</f>
        <v>6485.302</v>
      </c>
      <c r="M38" s="2769"/>
      <c r="N38" s="2769"/>
      <c r="O38" s="2769"/>
      <c r="P38" s="2769"/>
      <c r="Q38" s="2769"/>
      <c r="R38" s="2769"/>
      <c r="S38" s="2769"/>
      <c r="T38" s="2769"/>
      <c r="U38" s="2769"/>
      <c r="V38" s="2769"/>
      <c r="W38" s="2769"/>
      <c r="X38" s="2769"/>
    </row>
    <row r="39" customFormat="false" ht="24.95" hidden="false" customHeight="true" outlineLevel="0" collapsed="false">
      <c r="A39" s="2770"/>
      <c r="B39" s="2770"/>
      <c r="C39" s="2770"/>
      <c r="D39" s="2770"/>
      <c r="E39" s="2770"/>
      <c r="F39" s="2770"/>
      <c r="G39" s="2770"/>
      <c r="H39" s="2770"/>
      <c r="I39" s="2770"/>
      <c r="J39" s="2770"/>
      <c r="K39" s="2770"/>
      <c r="L39" s="2771"/>
      <c r="M39" s="2771"/>
      <c r="N39" s="2772"/>
      <c r="O39" s="2772"/>
      <c r="P39" s="2772"/>
      <c r="Q39" s="2772"/>
      <c r="R39" s="2772"/>
      <c r="S39" s="2772"/>
      <c r="T39" s="2772"/>
      <c r="U39" s="2772"/>
      <c r="V39" s="2772"/>
      <c r="AG39" s="2773"/>
    </row>
    <row r="40" customFormat="false" ht="24.95" hidden="false" customHeight="true" outlineLevel="0" collapsed="false">
      <c r="A40" s="2770"/>
      <c r="B40" s="2770"/>
      <c r="C40" s="2770"/>
      <c r="D40" s="2770"/>
      <c r="E40" s="2770"/>
      <c r="F40" s="2770"/>
      <c r="G40" s="2770"/>
      <c r="H40" s="2770"/>
      <c r="I40" s="2770"/>
      <c r="J40" s="2770"/>
      <c r="K40" s="2770"/>
      <c r="L40" s="2770"/>
      <c r="M40" s="2770"/>
    </row>
    <row r="41" customFormat="false" ht="24.95" hidden="false" customHeight="true" outlineLevel="0" collapsed="false">
      <c r="A41" s="2770"/>
      <c r="B41" s="2770"/>
      <c r="C41" s="2770"/>
      <c r="D41" s="2770"/>
      <c r="E41" s="2770"/>
      <c r="F41" s="2770"/>
      <c r="G41" s="2770"/>
      <c r="H41" s="2770"/>
      <c r="I41" s="2770"/>
      <c r="J41" s="2770"/>
      <c r="K41" s="2770"/>
      <c r="L41" s="2770"/>
      <c r="M41" s="2770"/>
    </row>
    <row r="42" customFormat="false" ht="24.95" hidden="false" customHeight="true" outlineLevel="0" collapsed="false">
      <c r="A42" s="2770"/>
      <c r="B42" s="2770"/>
      <c r="C42" s="2770"/>
      <c r="D42" s="2770"/>
      <c r="E42" s="2770"/>
      <c r="F42" s="2770"/>
      <c r="G42" s="2770"/>
      <c r="H42" s="2770"/>
      <c r="I42" s="2770"/>
      <c r="J42" s="2770"/>
      <c r="K42" s="2770"/>
      <c r="L42" s="2770"/>
      <c r="M42" s="2770"/>
    </row>
    <row r="43" customFormat="false" ht="24.95" hidden="false" customHeight="true" outlineLevel="0" collapsed="false">
      <c r="A43" s="2770"/>
      <c r="B43" s="2741" t="s">
        <v>1266</v>
      </c>
      <c r="C43" s="2741"/>
      <c r="D43" s="2741"/>
      <c r="E43" s="2741"/>
      <c r="F43" s="2741"/>
      <c r="G43" s="2741"/>
      <c r="H43" s="2741"/>
      <c r="I43" s="2741"/>
      <c r="J43" s="2741"/>
      <c r="K43" s="2741"/>
      <c r="L43" s="2741"/>
      <c r="M43" s="2741"/>
      <c r="N43" s="2741"/>
      <c r="O43" s="2741"/>
      <c r="P43" s="2741"/>
      <c r="Q43" s="2741"/>
      <c r="R43" s="2741"/>
      <c r="S43" s="2741"/>
      <c r="T43" s="2741"/>
      <c r="U43" s="2741"/>
      <c r="V43" s="2741"/>
      <c r="W43" s="2741"/>
      <c r="X43" s="2741"/>
    </row>
    <row r="44" customFormat="false" ht="24.95" hidden="false" customHeight="true" outlineLevel="0" collapsed="false">
      <c r="A44" s="2770"/>
      <c r="B44" s="2743" t="s">
        <v>1237</v>
      </c>
      <c r="C44" s="2743"/>
      <c r="D44" s="2743"/>
      <c r="E44" s="2743"/>
      <c r="F44" s="2743"/>
      <c r="G44" s="2743"/>
      <c r="H44" s="2743"/>
      <c r="I44" s="2743"/>
      <c r="J44" s="2743"/>
      <c r="K44" s="2743"/>
      <c r="L44" s="2743"/>
      <c r="M44" s="2743"/>
      <c r="N44" s="2743"/>
      <c r="O44" s="2743"/>
      <c r="P44" s="2743"/>
      <c r="Q44" s="2743"/>
      <c r="R44" s="2743"/>
      <c r="S44" s="2743"/>
      <c r="T44" s="2743"/>
      <c r="U44" s="2743"/>
      <c r="V44" s="2743"/>
      <c r="W44" s="2743"/>
      <c r="X44" s="2743"/>
    </row>
    <row r="45" customFormat="false" ht="24.95" hidden="false" customHeight="true" outlineLevel="0" collapsed="false">
      <c r="A45" s="813"/>
      <c r="B45" s="2749" t="n">
        <v>1997</v>
      </c>
      <c r="C45" s="2749" t="n">
        <v>1998</v>
      </c>
      <c r="D45" s="2749" t="n">
        <v>1999</v>
      </c>
      <c r="E45" s="2749" t="n">
        <v>2000</v>
      </c>
      <c r="F45" s="2749" t="n">
        <v>2001</v>
      </c>
      <c r="G45" s="2749" t="n">
        <v>2002</v>
      </c>
      <c r="H45" s="2749" t="n">
        <v>2003</v>
      </c>
      <c r="I45" s="2749" t="n">
        <v>2004</v>
      </c>
      <c r="J45" s="2749" t="n">
        <v>2005</v>
      </c>
      <c r="K45" s="2749" t="n">
        <v>2006</v>
      </c>
      <c r="L45" s="2749" t="n">
        <v>2007</v>
      </c>
      <c r="M45" s="2749" t="n">
        <v>2008</v>
      </c>
      <c r="N45" s="2774" t="n">
        <v>2009</v>
      </c>
      <c r="O45" s="2750" t="n">
        <v>2010</v>
      </c>
      <c r="P45" s="2750" t="n">
        <v>2011</v>
      </c>
      <c r="Q45" s="2750" t="n">
        <v>2012</v>
      </c>
      <c r="R45" s="2750" t="n">
        <v>2013</v>
      </c>
      <c r="S45" s="2747" t="n">
        <v>2014</v>
      </c>
      <c r="T45" s="2750" t="n">
        <v>2015</v>
      </c>
      <c r="U45" s="2749" t="n">
        <v>2016</v>
      </c>
      <c r="V45" s="2750" t="n">
        <v>2017</v>
      </c>
      <c r="W45" s="2749" t="n">
        <v>2018</v>
      </c>
      <c r="X45" s="2749" t="n">
        <v>2019</v>
      </c>
    </row>
    <row r="46" customFormat="false" ht="24.95" hidden="false" customHeight="true" outlineLevel="0" collapsed="false">
      <c r="A46" s="2753" t="s">
        <v>1238</v>
      </c>
      <c r="B46" s="2755" t="n">
        <f aca="false">[22]Tabelle1!G11/1000</f>
        <v>1062.810506</v>
      </c>
      <c r="C46" s="2755" t="n">
        <f aca="false">[22]Tabelle1!H11/1000</f>
        <v>1029.869083</v>
      </c>
      <c r="D46" s="2755" t="n">
        <f aca="false">[22]Tabelle1!I11/1000</f>
        <v>793.005571</v>
      </c>
      <c r="E46" s="2755" t="n">
        <f aca="false">[22]Tabelle1!J11/1000</f>
        <v>777.56893</v>
      </c>
      <c r="F46" s="2755" t="n">
        <f aca="false">[22]Tabelle1!K11/1000</f>
        <v>711.435828</v>
      </c>
      <c r="G46" s="2755" t="n">
        <f aca="false">[22]Tabelle1!L11/1000</f>
        <v>612.25227</v>
      </c>
      <c r="H46" s="2755" t="n">
        <f aca="false">[22]Tabelle1!M11/1000</f>
        <v>560.294062</v>
      </c>
      <c r="I46" s="2755" t="n">
        <f aca="false">[22]Tabelle1!N11/1000</f>
        <v>589.359715</v>
      </c>
      <c r="J46" s="2755" t="n">
        <f aca="false">[22]Tabelle1!O11/1000</f>
        <v>610.119743</v>
      </c>
      <c r="K46" s="2755" t="n">
        <f aca="false">[22]Tabelle1!P11/1000</f>
        <v>697.429239</v>
      </c>
      <c r="L46" s="2755" t="n">
        <f aca="false">[22]Tabelle1!Q11/1000</f>
        <v>737.116699</v>
      </c>
      <c r="M46" s="2755" t="n">
        <f aca="false">[22]Tabelle1!R11/1000</f>
        <v>747.709308</v>
      </c>
      <c r="N46" s="2775" t="n">
        <f aca="false">[23]Tabelle1!D63/1000</f>
        <v>667.565725</v>
      </c>
      <c r="O46" s="2775" t="n">
        <f aca="false">[23]Tabelle1!E63/1000</f>
        <v>717.414739</v>
      </c>
      <c r="P46" s="2775" t="n">
        <f aca="false">[23]Tabelle1!F63/1000</f>
        <v>765.404356</v>
      </c>
      <c r="Q46" s="2775" t="n">
        <f aca="false">[23]Tabelle1!G63/1000</f>
        <v>714.738621</v>
      </c>
      <c r="R46" s="2775" t="n">
        <f aca="false">[23]Tabelle1!H63/1000</f>
        <v>721.324652</v>
      </c>
      <c r="S46" s="2775" t="n">
        <f aca="false">[23]Tabelle1!I63/1000</f>
        <v>754.749573</v>
      </c>
      <c r="T46" s="2775" t="n">
        <f aca="false">[23]Tabelle1!J63/1000</f>
        <v>637.136509</v>
      </c>
      <c r="U46" s="2775" t="n">
        <f aca="false">[23]Tabelle1!K63/1000</f>
        <v>617.044284</v>
      </c>
      <c r="V46" s="2775" t="n">
        <f aca="false">[23]Tabelle1!L63/1000</f>
        <v>662.965901</v>
      </c>
      <c r="W46" s="2775" t="n">
        <f aca="false">[24]Tabelle1!M63/1000</f>
        <v>686.708615</v>
      </c>
      <c r="X46" s="2776" t="n">
        <f aca="false">[24]Tabelle1!N63/1000</f>
        <v>589.844302</v>
      </c>
    </row>
    <row r="47" customFormat="false" ht="24.95" hidden="false" customHeight="true" outlineLevel="0" collapsed="false">
      <c r="A47" s="2756" t="s">
        <v>1239</v>
      </c>
      <c r="B47" s="2758" t="n">
        <f aca="false">[22]Tabelle1!G7/1000</f>
        <v>721.957938</v>
      </c>
      <c r="C47" s="2758" t="n">
        <f aca="false">[22]Tabelle1!H7/1000</f>
        <v>685.660518</v>
      </c>
      <c r="D47" s="2758" t="n">
        <f aca="false">[22]Tabelle1!I7/1000</f>
        <v>468.717111</v>
      </c>
      <c r="E47" s="2758" t="n">
        <f aca="false">[22]Tabelle1!J7/1000</f>
        <v>413.788536</v>
      </c>
      <c r="F47" s="2758" t="n">
        <f aca="false">[22]Tabelle1!K7/1000</f>
        <v>341.320695</v>
      </c>
      <c r="G47" s="2758" t="n">
        <f aca="false">[22]Tabelle1!L7/1000</f>
        <v>205.576965</v>
      </c>
      <c r="H47" s="2758" t="n">
        <f aca="false">[22]Tabelle1!M7/1000</f>
        <v>196.79352</v>
      </c>
      <c r="I47" s="2758" t="n">
        <f aca="false">[22]Tabelle1!N7/1000</f>
        <v>196.8433</v>
      </c>
      <c r="J47" s="2758" t="n">
        <f aca="false">[22]Tabelle1!O7/1000</f>
        <v>216.787434</v>
      </c>
      <c r="K47" s="2758" t="n">
        <f aca="false">[22]Tabelle1!P7/1000</f>
        <v>247.408889</v>
      </c>
      <c r="L47" s="2758" t="n">
        <f aca="false">[22]Tabelle1!Q7/1000</f>
        <v>252.477461</v>
      </c>
      <c r="M47" s="2777" t="n">
        <f aca="false">[23]Tabelle1!C33/1000</f>
        <v>220.88308</v>
      </c>
      <c r="N47" s="2777" t="n">
        <f aca="false">[23]Tabelle1!D33/1000</f>
        <v>198.312219</v>
      </c>
      <c r="O47" s="2777" t="n">
        <f aca="false">[23]Tabelle1!E33/1000</f>
        <v>220.909864</v>
      </c>
      <c r="P47" s="2777" t="n">
        <f aca="false">[23]Tabelle1!F33/1000</f>
        <v>189.26374</v>
      </c>
      <c r="Q47" s="2777" t="n">
        <f aca="false">[23]Tabelle1!G33/1000</f>
        <v>180.523161</v>
      </c>
      <c r="R47" s="2777" t="n">
        <f aca="false">[23]Tabelle1!H33/1000</f>
        <v>179.331225</v>
      </c>
      <c r="S47" s="2777" t="n">
        <f aca="false">[23]Tabelle1!I33/1000</f>
        <v>171.683079</v>
      </c>
      <c r="T47" s="2777" t="n">
        <f aca="false">[23]Tabelle1!J33/1000</f>
        <v>105.37752</v>
      </c>
      <c r="U47" s="2777" t="n">
        <f aca="false">[23]Tabelle1!K33/1000</f>
        <v>109.123112</v>
      </c>
      <c r="V47" s="2777" t="n">
        <f aca="false">[23]Tabelle1!L33/1000</f>
        <v>118.420804</v>
      </c>
      <c r="W47" s="2777" t="n">
        <f aca="false">[24]Tabelle1!M33/1000</f>
        <v>176.295276</v>
      </c>
      <c r="X47" s="2778" t="n">
        <f aca="false">[24]Tabelle1!N33/1000</f>
        <v>103.29926</v>
      </c>
    </row>
    <row r="48" customFormat="false" ht="24.95" hidden="false" customHeight="true" outlineLevel="0" collapsed="false">
      <c r="A48" s="2756" t="s">
        <v>1240</v>
      </c>
      <c r="B48" s="2758" t="n">
        <f aca="false">[22]Tabelle1!G8/1000</f>
        <v>33.198606</v>
      </c>
      <c r="C48" s="2758" t="n">
        <f aca="false">[22]Tabelle1!H8/1000</f>
        <v>33.678576</v>
      </c>
      <c r="D48" s="2758" t="n">
        <f aca="false">[22]Tabelle1!I8/1000</f>
        <v>29.06074</v>
      </c>
      <c r="E48" s="2758" t="n">
        <f aca="false">[22]Tabelle1!J8/1000</f>
        <v>23.134272</v>
      </c>
      <c r="F48" s="2758" t="n">
        <f aca="false">[22]Tabelle1!K8/1000</f>
        <v>24.892605</v>
      </c>
      <c r="G48" s="2758" t="n">
        <f aca="false">[22]Tabelle1!L8/1000</f>
        <v>34.592565</v>
      </c>
      <c r="H48" s="2758" t="n">
        <f aca="false">[22]Tabelle1!M8/1000</f>
        <v>42.886018</v>
      </c>
      <c r="I48" s="2758" t="n">
        <f aca="false">[22]Tabelle1!N8/1000</f>
        <v>41.493861</v>
      </c>
      <c r="J48" s="2758" t="n">
        <f aca="false">[22]Tabelle1!O8/1000</f>
        <v>39.869557</v>
      </c>
      <c r="K48" s="2758" t="n">
        <f aca="false">[22]Tabelle1!P8/1000</f>
        <v>51.40603</v>
      </c>
      <c r="L48" s="2758" t="n">
        <f aca="false">[22]Tabelle1!Q8/1000</f>
        <v>61.151174</v>
      </c>
      <c r="M48" s="2777" t="n">
        <f aca="false">[23]Tabelle1!C34/1000</f>
        <v>61.510528</v>
      </c>
      <c r="N48" s="2777" t="n">
        <f aca="false">[23]Tabelle1!D34/1000</f>
        <v>64.754558</v>
      </c>
      <c r="O48" s="2777" t="n">
        <f aca="false">[23]Tabelle1!E34/1000</f>
        <v>66.879936</v>
      </c>
      <c r="P48" s="2777" t="n">
        <f aca="false">[23]Tabelle1!F34/1000</f>
        <v>75.999576</v>
      </c>
      <c r="Q48" s="2777" t="n">
        <f aca="false">[23]Tabelle1!G34/1000</f>
        <v>64.92774</v>
      </c>
      <c r="R48" s="2777" t="n">
        <f aca="false">[23]Tabelle1!H34/1000</f>
        <v>65.647185</v>
      </c>
      <c r="S48" s="2777" t="n">
        <f aca="false">[23]Tabelle1!I34/1000</f>
        <v>69.06396</v>
      </c>
      <c r="T48" s="2777" t="n">
        <f aca="false">[23]Tabelle1!J34/1000</f>
        <v>50.781006</v>
      </c>
      <c r="U48" s="2777" t="n">
        <f aca="false">[23]Tabelle1!K34/1000</f>
        <v>54.545458</v>
      </c>
      <c r="V48" s="2777" t="n">
        <f aca="false">[23]Tabelle1!L34/1000</f>
        <v>57.712952</v>
      </c>
      <c r="W48" s="2777" t="n">
        <f aca="false">[24]Tabelle1!M34/1000</f>
        <v>53.603334</v>
      </c>
      <c r="X48" s="2778" t="n">
        <f aca="false">[24]Tabelle1!N34/1000</f>
        <v>52.232114</v>
      </c>
    </row>
    <row r="49" customFormat="false" ht="24.95" hidden="false" customHeight="true" outlineLevel="0" collapsed="false">
      <c r="A49" s="2756" t="s">
        <v>1241</v>
      </c>
      <c r="B49" s="2758" t="n">
        <f aca="false">[22]Tabelle1!G10/1000</f>
        <v>307.653962</v>
      </c>
      <c r="C49" s="2758" t="n">
        <f aca="false">[22]Tabelle1!H10/1000</f>
        <v>310.529989</v>
      </c>
      <c r="D49" s="2758" t="n">
        <f aca="false">[22]Tabelle1!I10/1000</f>
        <v>295.22772</v>
      </c>
      <c r="E49" s="2758" t="n">
        <f aca="false">[22]Tabelle1!J10/1000</f>
        <v>340.646122</v>
      </c>
      <c r="F49" s="2758" t="n">
        <f aca="false">[22]Tabelle1!K10/1000</f>
        <v>345.222528</v>
      </c>
      <c r="G49" s="2758" t="n">
        <f aca="false">[22]Tabelle1!L10/1000</f>
        <v>372.08274</v>
      </c>
      <c r="H49" s="2758" t="n">
        <f aca="false">[22]Tabelle1!M10/1000</f>
        <v>320.614524</v>
      </c>
      <c r="I49" s="2758" t="n">
        <f aca="false">[22]Tabelle1!N10/1000</f>
        <v>351.022554</v>
      </c>
      <c r="J49" s="2758" t="n">
        <f aca="false">[22]Tabelle1!O10/1000</f>
        <v>353.462752</v>
      </c>
      <c r="K49" s="2758" t="n">
        <f aca="false">[22]Tabelle1!P10/1000</f>
        <v>398.61432</v>
      </c>
      <c r="L49" s="2758" t="n">
        <f aca="false">[22]Tabelle1!Q10/1000</f>
        <v>423.488064</v>
      </c>
      <c r="M49" s="2777" t="n">
        <f aca="false">[23]Tabelle1!C36/1000</f>
        <v>465.3157</v>
      </c>
      <c r="N49" s="2777" t="n">
        <f aca="false">[23]Tabelle1!D36/1000</f>
        <v>404.498948</v>
      </c>
      <c r="O49" s="2777" t="n">
        <f aca="false">[23]Tabelle1!E36/1000</f>
        <v>429.624939</v>
      </c>
      <c r="P49" s="2777" t="n">
        <f aca="false">[23]Tabelle1!F36/1000</f>
        <v>500.14104</v>
      </c>
      <c r="Q49" s="2777" t="n">
        <f aca="false">[23]Tabelle1!G36/1000</f>
        <v>469.28772</v>
      </c>
      <c r="R49" s="2777" t="n">
        <f aca="false">[23]Tabelle1!H36/1000</f>
        <v>476.346242</v>
      </c>
      <c r="S49" s="2777" t="n">
        <f aca="false">[23]Tabelle1!I36/1000</f>
        <v>514.002534</v>
      </c>
      <c r="T49" s="2777" t="n">
        <f aca="false">[23]Tabelle1!J36/1000</f>
        <v>480.977983</v>
      </c>
      <c r="U49" s="2777" t="n">
        <f aca="false">[23]Tabelle1!K36/1000</f>
        <v>453.375714</v>
      </c>
      <c r="V49" s="2777" t="n">
        <f aca="false">[23]Tabelle1!L36/1000</f>
        <v>486.832145</v>
      </c>
      <c r="W49" s="2777" t="n">
        <f aca="false">[24]Tabelle1!M36/1000</f>
        <v>456.810005</v>
      </c>
      <c r="X49" s="2778" t="n">
        <f aca="false">[24]Tabelle1!N36/1000</f>
        <v>434.312928</v>
      </c>
    </row>
    <row r="50" customFormat="false" ht="24.95" hidden="false" customHeight="true" outlineLevel="0" collapsed="false">
      <c r="A50" s="2759"/>
      <c r="B50" s="2761"/>
      <c r="C50" s="2761"/>
      <c r="D50" s="2761"/>
      <c r="E50" s="2761"/>
      <c r="F50" s="2761"/>
      <c r="G50" s="2761"/>
      <c r="H50" s="2761"/>
      <c r="I50" s="2761"/>
      <c r="J50" s="2761"/>
      <c r="K50" s="2761"/>
      <c r="L50" s="2761"/>
      <c r="M50" s="2779"/>
      <c r="N50" s="2779"/>
      <c r="O50" s="2779"/>
      <c r="P50" s="2779"/>
      <c r="Q50" s="2779"/>
      <c r="R50" s="2779"/>
      <c r="S50" s="2779"/>
      <c r="T50" s="2779"/>
      <c r="U50" s="2779"/>
      <c r="V50" s="2779"/>
      <c r="W50" s="2779"/>
      <c r="X50" s="2780"/>
    </row>
    <row r="51" customFormat="false" ht="24.95" hidden="false" customHeight="true" outlineLevel="0" collapsed="false">
      <c r="A51" s="2753" t="s">
        <v>1242</v>
      </c>
      <c r="B51" s="2763" t="n">
        <f aca="false">[22]Tabelle1!G35/1000</f>
        <v>20864.321002</v>
      </c>
      <c r="C51" s="2763" t="n">
        <f aca="false">[22]Tabelle1!H35/1000</f>
        <v>20660.665137</v>
      </c>
      <c r="D51" s="2763" t="n">
        <f aca="false">[22]Tabelle1!I35/1000</f>
        <v>18294.885608</v>
      </c>
      <c r="E51" s="2763" t="n">
        <f aca="false">[22]Tabelle1!J35/1000</f>
        <v>21085.009695</v>
      </c>
      <c r="F51" s="2763" t="n">
        <f aca="false">[22]Tabelle1!K35/1000</f>
        <v>21213.516659</v>
      </c>
      <c r="G51" s="2763" t="n">
        <f aca="false">[22]Tabelle1!L35/1000</f>
        <v>20467.252969</v>
      </c>
      <c r="H51" s="2763" t="n">
        <f aca="false">[22]Tabelle1!M35/1000</f>
        <v>22229.945884</v>
      </c>
      <c r="I51" s="2763" t="n">
        <f aca="false">[22]Tabelle1!N35/1000</f>
        <v>23940.193976</v>
      </c>
      <c r="J51" s="2763" t="n">
        <f aca="false">[22]Tabelle1!O35/1000</f>
        <v>26182.383372</v>
      </c>
      <c r="K51" s="2763" t="n">
        <f aca="false">[22]Tabelle1!P35/1000</f>
        <v>30476.140554</v>
      </c>
      <c r="L51" s="2763" t="n">
        <f aca="false">[22]Tabelle1!Q35/1000</f>
        <v>32732.395272</v>
      </c>
      <c r="M51" s="2781" t="n">
        <f aca="false">[23]Tabelle1!C64/1000</f>
        <v>37581.207166</v>
      </c>
      <c r="N51" s="2781" t="n">
        <f aca="false">[23]Tabelle1!D64/1000</f>
        <v>34115.730202</v>
      </c>
      <c r="O51" s="2781" t="n">
        <f aca="false">[23]Tabelle1!E64/1000</f>
        <v>36981.163053</v>
      </c>
      <c r="P51" s="2781" t="n">
        <f aca="false">[23]Tabelle1!F64/1000</f>
        <v>38433.020467</v>
      </c>
      <c r="Q51" s="2781" t="n">
        <f aca="false">[23]Tabelle1!G64/1000</f>
        <v>39501.115496</v>
      </c>
      <c r="R51" s="2781" t="n">
        <f aca="false">[23]Tabelle1!H64/1000</f>
        <v>39998.448024</v>
      </c>
      <c r="S51" s="2781" t="n">
        <f aca="false">[23]Tabelle1!I64/1000</f>
        <v>37362.688759</v>
      </c>
      <c r="T51" s="2781" t="n">
        <f aca="false">[23]Tabelle1!J64/1000</f>
        <v>35399.037124</v>
      </c>
      <c r="U51" s="2781" t="n">
        <f aca="false">[23]Tabelle1!K64/1000</f>
        <v>32427.278469</v>
      </c>
      <c r="V51" s="2781" t="n">
        <f aca="false">[23]Tabelle1!L64/1000</f>
        <v>33730.412932</v>
      </c>
      <c r="W51" s="2781" t="n">
        <f aca="false">[24]Tabelle1!M64/1000</f>
        <v>35864.373205</v>
      </c>
      <c r="X51" s="2782" t="n">
        <f aca="false">[24]Tabelle1!N64/1000</f>
        <v>34614.417205</v>
      </c>
    </row>
    <row r="52" customFormat="false" ht="24.95" hidden="false" customHeight="true" outlineLevel="0" collapsed="false">
      <c r="A52" s="2756" t="s">
        <v>1243</v>
      </c>
      <c r="B52" s="2758" t="n">
        <f aca="false">[22]Tabelle1!G12/1000</f>
        <v>2031.536788</v>
      </c>
      <c r="C52" s="2758" t="n">
        <f aca="false">[22]Tabelle1!H12/1000</f>
        <v>1871.337264</v>
      </c>
      <c r="D52" s="2758" t="n">
        <f aca="false">[22]Tabelle1!I12/1000</f>
        <v>1778.82627</v>
      </c>
      <c r="E52" s="2758" t="n">
        <f aca="false">[22]Tabelle1!J12/1000</f>
        <v>1952.356864</v>
      </c>
      <c r="F52" s="2758" t="n">
        <f aca="false">[22]Tabelle1!K12/1000</f>
        <v>2055.600544</v>
      </c>
      <c r="G52" s="2758" t="n">
        <f aca="false">[22]Tabelle1!L12/1000</f>
        <v>2081.991456</v>
      </c>
      <c r="H52" s="2758" t="n">
        <f aca="false">[22]Tabelle1!M12/1000</f>
        <v>2223.007091</v>
      </c>
      <c r="I52" s="2758" t="n">
        <f aca="false">[22]Tabelle1!N12/1000</f>
        <v>2418.826788</v>
      </c>
      <c r="J52" s="2758" t="n">
        <f aca="false">[22]Tabelle1!O12/1000</f>
        <v>2729.10974</v>
      </c>
      <c r="K52" s="2758" t="n">
        <f aca="false">[22]Tabelle1!P12/1000</f>
        <v>3048.975468</v>
      </c>
      <c r="L52" s="2758" t="n">
        <f aca="false">[22]Tabelle1!Q12/1000</f>
        <v>3468.881988</v>
      </c>
      <c r="M52" s="2777" t="n">
        <f aca="false">([23]Tabelle1!C38+[23]Tabelle1!C39)/1000</f>
        <v>3959.97174</v>
      </c>
      <c r="N52" s="2777" t="n">
        <f aca="false">([23]Tabelle1!D38+[23]Tabelle1!D39)/1000</f>
        <v>3877.499186</v>
      </c>
      <c r="O52" s="2777" t="n">
        <f aca="false">([23]Tabelle1!E38+[23]Tabelle1!E39)/1000</f>
        <v>3913.503007</v>
      </c>
      <c r="P52" s="2777" t="n">
        <f aca="false">([23]Tabelle1!F38+[23]Tabelle1!F39)/1000</f>
        <v>4065.333096</v>
      </c>
      <c r="Q52" s="2777" t="n">
        <f aca="false">([23]Tabelle1!G38+[23]Tabelle1!G39)/1000</f>
        <v>4227.753828</v>
      </c>
      <c r="R52" s="2777" t="n">
        <f aca="false">([23]Tabelle1!H38+[23]Tabelle1!H39)/1000</f>
        <v>4411.326966</v>
      </c>
      <c r="S52" s="2777" t="n">
        <f aca="false">([23]Tabelle1!I38+[23]Tabelle1!I39)/1000</f>
        <v>4246.11599</v>
      </c>
      <c r="T52" s="2777" t="n">
        <f aca="false">([23]Tabelle1!J38+[23]Tabelle1!J39)/1000</f>
        <v>4109.231296</v>
      </c>
      <c r="U52" s="2777" t="n">
        <f aca="false">([23]Tabelle1!K38+[23]Tabelle1!K39)/1000</f>
        <v>3879.790721</v>
      </c>
      <c r="V52" s="2777" t="n">
        <f aca="false">([23]Tabelle1!L38+[23]Tabelle1!L39)/1000</f>
        <v>3923.772895</v>
      </c>
      <c r="W52" s="2777" t="n">
        <f aca="false">([24]Tabelle1!M38+[24]Tabelle1!M39)/1000</f>
        <v>4061.060934</v>
      </c>
      <c r="X52" s="2778" t="n">
        <f aca="false">([24]Tabelle1!N38+[24]Tabelle1!N39)/1000</f>
        <v>3992.748834</v>
      </c>
    </row>
    <row r="53" customFormat="false" ht="24.95" hidden="false" customHeight="true" outlineLevel="0" collapsed="false">
      <c r="A53" s="2756" t="s">
        <v>1244</v>
      </c>
      <c r="B53" s="2758" t="n">
        <f aca="false">[22]Tabelle1!G13/1000</f>
        <v>29.670986</v>
      </c>
      <c r="C53" s="2758" t="n">
        <f aca="false">[22]Tabelle1!H13/1000</f>
        <v>30.654658</v>
      </c>
      <c r="D53" s="2758" t="n">
        <f aca="false">[22]Tabelle1!I13/1000</f>
        <v>32.613282</v>
      </c>
      <c r="E53" s="2758" t="n">
        <f aca="false">[22]Tabelle1!J13/1000</f>
        <v>34.84243</v>
      </c>
      <c r="F53" s="2758" t="n">
        <f aca="false">[22]Tabelle1!K13/1000</f>
        <v>35.339574</v>
      </c>
      <c r="G53" s="2758" t="n">
        <f aca="false">[22]Tabelle1!L13/1000</f>
        <v>55.995765</v>
      </c>
      <c r="H53" s="2758" t="n">
        <f aca="false">[22]Tabelle1!M13/1000</f>
        <v>37.948412</v>
      </c>
      <c r="I53" s="2758" t="n">
        <f aca="false">[22]Tabelle1!N13/1000</f>
        <v>37.078538</v>
      </c>
      <c r="J53" s="2758" t="n">
        <f aca="false">[22]Tabelle1!O13/1000</f>
        <v>40.850912</v>
      </c>
      <c r="K53" s="2758" t="n">
        <f aca="false">[22]Tabelle1!P13/1000</f>
        <v>41.725394</v>
      </c>
      <c r="L53" s="2758" t="n">
        <f aca="false">[22]Tabelle1!Q13/1000</f>
        <v>57.519018</v>
      </c>
      <c r="M53" s="2777" t="n">
        <f aca="false">[23]Tabelle1!C40/1000</f>
        <v>51.861459</v>
      </c>
      <c r="N53" s="2777" t="n">
        <f aca="false">[23]Tabelle1!D40/1000</f>
        <v>50.875584</v>
      </c>
      <c r="O53" s="2777" t="n">
        <f aca="false">[23]Tabelle1!E40/1000</f>
        <v>50.57277</v>
      </c>
      <c r="P53" s="2777" t="n">
        <f aca="false">[23]Tabelle1!F40/1000</f>
        <v>71.59478</v>
      </c>
      <c r="Q53" s="2777" t="n">
        <f aca="false">[23]Tabelle1!G40/1000</f>
        <v>53.162121</v>
      </c>
      <c r="R53" s="2777" t="n">
        <f aca="false">[23]Tabelle1!H40/1000</f>
        <v>52.06086</v>
      </c>
      <c r="S53" s="2777" t="n">
        <f aca="false">[23]Tabelle1!I40/1000</f>
        <v>53.644404</v>
      </c>
      <c r="T53" s="2777" t="n">
        <f aca="false">[23]Tabelle1!J40/1000</f>
        <v>56.026926</v>
      </c>
      <c r="U53" s="2777" t="n">
        <f aca="false">[23]Tabelle1!K40/1000</f>
        <v>35.906652</v>
      </c>
      <c r="V53" s="2777" t="n">
        <f aca="false">[23]Tabelle1!L40/1000</f>
        <v>37.016082</v>
      </c>
      <c r="W53" s="2777" t="n">
        <f aca="false">[24]Tabelle1!M40/1000</f>
        <v>54.824571</v>
      </c>
      <c r="X53" s="2778" t="n">
        <f aca="false">[24]Tabelle1!N40/1000</f>
        <v>36.631318</v>
      </c>
    </row>
    <row r="54" customFormat="false" ht="24.95" hidden="false" customHeight="true" outlineLevel="0" collapsed="false">
      <c r="A54" s="2756" t="s">
        <v>1245</v>
      </c>
      <c r="B54" s="2758" t="n">
        <f aca="false">[22]Tabelle1!G14/1000</f>
        <v>437.098248</v>
      </c>
      <c r="C54" s="2758" t="n">
        <f aca="false">[22]Tabelle1!H14/1000</f>
        <v>401.963275</v>
      </c>
      <c r="D54" s="2758" t="n">
        <f aca="false">[22]Tabelle1!I14/1000</f>
        <v>348.582549</v>
      </c>
      <c r="E54" s="2758" t="n">
        <f aca="false">[22]Tabelle1!J14/1000</f>
        <v>346.20564</v>
      </c>
      <c r="F54" s="2758" t="n">
        <f aca="false">[22]Tabelle1!K14/1000</f>
        <v>386.1628</v>
      </c>
      <c r="G54" s="2758" t="n">
        <f aca="false">[22]Tabelle1!L14/1000</f>
        <v>368.255134</v>
      </c>
      <c r="H54" s="2758" t="n">
        <f aca="false">[22]Tabelle1!M14/1000</f>
        <v>348.29678</v>
      </c>
      <c r="I54" s="2758" t="n">
        <f aca="false">[22]Tabelle1!N14/1000</f>
        <v>333.409325</v>
      </c>
      <c r="J54" s="2758" t="n">
        <f aca="false">[22]Tabelle1!O14/1000</f>
        <v>364.902468</v>
      </c>
      <c r="K54" s="2758" t="n">
        <f aca="false">[22]Tabelle1!P14/1000</f>
        <v>408.685989</v>
      </c>
      <c r="L54" s="2758" t="n">
        <f aca="false">[22]Tabelle1!Q14/1000</f>
        <v>408.19626</v>
      </c>
      <c r="M54" s="2777" t="n">
        <f aca="false">[23]Tabelle1!C41/1000</f>
        <v>429.973855</v>
      </c>
      <c r="N54" s="2777" t="n">
        <f aca="false">[23]Tabelle1!D41/1000</f>
        <v>360.802377</v>
      </c>
      <c r="O54" s="2777" t="n">
        <f aca="false">[23]Tabelle1!E41/1000</f>
        <v>407.082621</v>
      </c>
      <c r="P54" s="2777" t="n">
        <f aca="false">[23]Tabelle1!F41/1000</f>
        <v>442.174161</v>
      </c>
      <c r="Q54" s="2777" t="n">
        <f aca="false">[23]Tabelle1!G41/1000</f>
        <v>429.263796</v>
      </c>
      <c r="R54" s="2777" t="n">
        <f aca="false">[23]Tabelle1!H41/1000</f>
        <v>424.13472</v>
      </c>
      <c r="S54" s="2777" t="n">
        <f aca="false">[23]Tabelle1!I41/1000</f>
        <v>380.209896</v>
      </c>
      <c r="T54" s="2777" t="n">
        <f aca="false">[23]Tabelle1!J41/1000</f>
        <v>379.462208</v>
      </c>
      <c r="U54" s="2777" t="n">
        <f aca="false">[23]Tabelle1!K41/1000</f>
        <v>348.058783</v>
      </c>
      <c r="V54" s="2777" t="n">
        <f aca="false">[23]Tabelle1!L41/1000</f>
        <v>342.379576</v>
      </c>
      <c r="W54" s="2777" t="n">
        <f aca="false">[24]Tabelle1!M41/1000</f>
        <v>329.727132</v>
      </c>
      <c r="X54" s="2778" t="n">
        <f aca="false">[24]Tabelle1!N41/1000</f>
        <v>325.408692</v>
      </c>
    </row>
    <row r="55" customFormat="false" ht="24.95" hidden="false" customHeight="true" outlineLevel="0" collapsed="false">
      <c r="A55" s="2756" t="s">
        <v>1246</v>
      </c>
      <c r="B55" s="2758" t="n">
        <f aca="false">[22]Tabelle1!G15/1000</f>
        <v>56.238755</v>
      </c>
      <c r="C55" s="2758" t="n">
        <f aca="false">[22]Tabelle1!H15/1000</f>
        <v>56.979945</v>
      </c>
      <c r="D55" s="2758" t="n">
        <f aca="false">[22]Tabelle1!I15/1000</f>
        <v>43.095928</v>
      </c>
      <c r="E55" s="2758" t="n">
        <f aca="false">[22]Tabelle1!J15/1000</f>
        <v>42.922508</v>
      </c>
      <c r="F55" s="2758" t="n">
        <f aca="false">[22]Tabelle1!K15/1000</f>
        <v>42.302584</v>
      </c>
      <c r="G55" s="2758" t="n">
        <f aca="false">[22]Tabelle1!L15/1000</f>
        <v>39.923388</v>
      </c>
      <c r="H55" s="2758" t="n">
        <f aca="false">[22]Tabelle1!M15/1000</f>
        <v>37.605544</v>
      </c>
      <c r="I55" s="2758" t="n">
        <f aca="false">[22]Tabelle1!N15/1000</f>
        <v>36.768272</v>
      </c>
      <c r="J55" s="2758" t="n">
        <f aca="false">[22]Tabelle1!O15/1000</f>
        <v>46.30024</v>
      </c>
      <c r="K55" s="2758" t="n">
        <f aca="false">[22]Tabelle1!P15/1000</f>
        <v>46.269475</v>
      </c>
      <c r="L55" s="2758" t="n">
        <f aca="false">[22]Tabelle1!Q15/1000</f>
        <v>46.163275</v>
      </c>
      <c r="M55" s="2777" t="n">
        <f aca="false">[23]Tabelle1!C42/1000</f>
        <v>50.723388</v>
      </c>
      <c r="N55" s="2777" t="n">
        <f aca="false">[23]Tabelle1!D42/1000</f>
        <v>44.907354</v>
      </c>
      <c r="O55" s="2777" t="n">
        <f aca="false">[23]Tabelle1!E42/1000</f>
        <v>45.675174</v>
      </c>
      <c r="P55" s="2777" t="n">
        <f aca="false">[23]Tabelle1!F42/1000</f>
        <v>51.16431</v>
      </c>
      <c r="Q55" s="2777" t="n">
        <f aca="false">[23]Tabelle1!G42/1000</f>
        <v>49.238748</v>
      </c>
      <c r="R55" s="2777" t="n">
        <f aca="false">[23]Tabelle1!H42/1000</f>
        <v>48.140016</v>
      </c>
      <c r="S55" s="2777" t="n">
        <f aca="false">[23]Tabelle1!I42/1000</f>
        <v>56.152887</v>
      </c>
      <c r="T55" s="2777" t="n">
        <f aca="false">[23]Tabelle1!J42/1000</f>
        <v>46.834122</v>
      </c>
      <c r="U55" s="2777" t="n">
        <f aca="false">[23]Tabelle1!K42/1000</f>
        <v>38.84997</v>
      </c>
      <c r="V55" s="2777" t="n">
        <f aca="false">[23]Tabelle1!L42/1000</f>
        <v>46.503264</v>
      </c>
      <c r="W55" s="2777" t="n">
        <f aca="false">[24]Tabelle1!M42/1000</f>
        <v>37.732105</v>
      </c>
      <c r="X55" s="2778" t="n">
        <f aca="false">[24]Tabelle1!N42/1000</f>
        <v>36.19302</v>
      </c>
    </row>
    <row r="56" customFormat="false" ht="24.95" hidden="false" customHeight="true" outlineLevel="0" collapsed="false">
      <c r="A56" s="2756" t="s">
        <v>1247</v>
      </c>
      <c r="B56" s="2758" t="n">
        <f aca="false">[22]Tabelle1!G16/1000</f>
        <v>32.934024</v>
      </c>
      <c r="C56" s="2758" t="n">
        <f aca="false">[22]Tabelle1!H16/1000</f>
        <v>29.18152</v>
      </c>
      <c r="D56" s="2758" t="n">
        <f aca="false">[22]Tabelle1!I16/1000</f>
        <v>25.047995</v>
      </c>
      <c r="E56" s="2758" t="n">
        <f aca="false">[22]Tabelle1!J16/1000</f>
        <v>25.042801</v>
      </c>
      <c r="F56" s="2758" t="n">
        <f aca="false">[22]Tabelle1!K16/1000</f>
        <v>26.404182</v>
      </c>
      <c r="G56" s="2758" t="n">
        <f aca="false">[22]Tabelle1!L16/1000</f>
        <v>25.262118</v>
      </c>
      <c r="H56" s="2758" t="n">
        <f aca="false">[22]Tabelle1!M16/1000</f>
        <v>22.519833</v>
      </c>
      <c r="I56" s="2758" t="n">
        <f aca="false">[22]Tabelle1!N16/1000</f>
        <v>22.053563</v>
      </c>
      <c r="J56" s="2758" t="n">
        <f aca="false">[22]Tabelle1!O16/1000</f>
        <v>24.927696</v>
      </c>
      <c r="K56" s="2758" t="n">
        <f aca="false">[22]Tabelle1!P16/1000</f>
        <v>24.174856</v>
      </c>
      <c r="L56" s="2758" t="n">
        <f aca="false">[22]Tabelle1!Q16/1000</f>
        <v>26.087128</v>
      </c>
      <c r="M56" s="2777" t="n">
        <f aca="false">[23]Tabelle1!C43/1000</f>
        <v>25.83276</v>
      </c>
      <c r="N56" s="2777" t="n">
        <f aca="false">[23]Tabelle1!D43/1000</f>
        <v>21.31004</v>
      </c>
      <c r="O56" s="2777" t="n">
        <f aca="false">[23]Tabelle1!E43/1000</f>
        <v>21.591765</v>
      </c>
      <c r="P56" s="2777" t="n">
        <f aca="false">[23]Tabelle1!F43/1000</f>
        <v>23.61222</v>
      </c>
      <c r="Q56" s="2777" t="n">
        <f aca="false">[23]Tabelle1!G43/1000</f>
        <v>24.95903</v>
      </c>
      <c r="R56" s="2777" t="n">
        <f aca="false">[23]Tabelle1!H43/1000</f>
        <v>27.890621</v>
      </c>
      <c r="S56" s="2777" t="n">
        <f aca="false">[23]Tabelle1!I43/1000</f>
        <v>24.625377</v>
      </c>
      <c r="T56" s="2777" t="n">
        <f aca="false">[23]Tabelle1!J43/1000</f>
        <v>24.548868</v>
      </c>
      <c r="U56" s="2777" t="n">
        <f aca="false">[23]Tabelle1!K43/1000</f>
        <v>25.92707</v>
      </c>
      <c r="V56" s="2777" t="n">
        <f aca="false">[23]Tabelle1!L43/1000</f>
        <v>24.66508</v>
      </c>
      <c r="W56" s="2777" t="n">
        <f aca="false">[24]Tabelle1!M43/1000</f>
        <v>47.4006</v>
      </c>
      <c r="X56" s="2778" t="n">
        <f aca="false">[24]Tabelle1!N43/1000</f>
        <v>25.08772</v>
      </c>
    </row>
    <row r="57" customFormat="false" ht="24.95" hidden="false" customHeight="true" outlineLevel="0" collapsed="false">
      <c r="A57" s="2756" t="s">
        <v>1248</v>
      </c>
      <c r="B57" s="2758" t="n">
        <f aca="false">[22]Tabelle1!G17/1000</f>
        <v>346.357286</v>
      </c>
      <c r="C57" s="2758" t="n">
        <f aca="false">[22]Tabelle1!H17/1000</f>
        <v>321.18186</v>
      </c>
      <c r="D57" s="2758" t="n">
        <f aca="false">[22]Tabelle1!I17/1000</f>
        <v>275.077901</v>
      </c>
      <c r="E57" s="2758" t="n">
        <f aca="false">[22]Tabelle1!J17/1000</f>
        <v>278.575481</v>
      </c>
      <c r="F57" s="2758" t="n">
        <f aca="false">[22]Tabelle1!K17/1000</f>
        <v>308.74306</v>
      </c>
      <c r="G57" s="2758" t="n">
        <f aca="false">[22]Tabelle1!L17/1000</f>
        <v>358.09413</v>
      </c>
      <c r="H57" s="2758" t="n">
        <f aca="false">[22]Tabelle1!M17/1000</f>
        <v>374.28545</v>
      </c>
      <c r="I57" s="2758" t="n">
        <f aca="false">[22]Tabelle1!N17/1000</f>
        <v>402.138906</v>
      </c>
      <c r="J57" s="2758" t="n">
        <f aca="false">[22]Tabelle1!O17/1000</f>
        <v>454.701005</v>
      </c>
      <c r="K57" s="2758" t="n">
        <f aca="false">[22]Tabelle1!P17/1000</f>
        <v>544.259436</v>
      </c>
      <c r="L57" s="2758" t="n">
        <f aca="false">[22]Tabelle1!Q17/1000</f>
        <v>585.21822</v>
      </c>
      <c r="M57" s="2777" t="n">
        <f aca="false">[23]Tabelle1!C44/1000</f>
        <v>622.734174</v>
      </c>
      <c r="N57" s="2777" t="n">
        <f aca="false">[23]Tabelle1!D44/1000</f>
        <v>597.139714</v>
      </c>
      <c r="O57" s="2777" t="n">
        <f aca="false">[23]Tabelle1!E44/1000</f>
        <v>635.711726</v>
      </c>
      <c r="P57" s="2777" t="n">
        <f aca="false">[23]Tabelle1!F44/1000</f>
        <v>706.065265</v>
      </c>
      <c r="Q57" s="2777" t="n">
        <f aca="false">[23]Tabelle1!G44/1000</f>
        <v>649.815752</v>
      </c>
      <c r="R57" s="2777" t="n">
        <f aca="false">[23]Tabelle1!H44/1000</f>
        <v>693.26222</v>
      </c>
      <c r="S57" s="2777" t="n">
        <f aca="false">[23]Tabelle1!I44/1000</f>
        <v>687.058264</v>
      </c>
      <c r="T57" s="2777" t="n">
        <f aca="false">[23]Tabelle1!J44/1000</f>
        <v>632.95273</v>
      </c>
      <c r="U57" s="2777" t="n">
        <f aca="false">[23]Tabelle1!K44/1000</f>
        <v>559.715772</v>
      </c>
      <c r="V57" s="2777" t="n">
        <f aca="false">[23]Tabelle1!L44/1000</f>
        <v>552.656655</v>
      </c>
      <c r="W57" s="2777" t="n">
        <f aca="false">[24]Tabelle1!M44/1000</f>
        <v>582.383979</v>
      </c>
      <c r="X57" s="2778" t="n">
        <f aca="false">[24]Tabelle1!N44/1000</f>
        <v>595.296548</v>
      </c>
    </row>
    <row r="58" customFormat="false" ht="24.95" hidden="false" customHeight="true" outlineLevel="0" collapsed="false">
      <c r="A58" s="2756" t="s">
        <v>1249</v>
      </c>
      <c r="B58" s="2758" t="n">
        <f aca="false">[22]Tabelle1!G18/1000</f>
        <v>1290.675554</v>
      </c>
      <c r="C58" s="2758" t="n">
        <f aca="false">[22]Tabelle1!H18/1000</f>
        <v>1190.274529</v>
      </c>
      <c r="D58" s="2758" t="n">
        <f aca="false">[22]Tabelle1!I18/1000</f>
        <v>1120.023879</v>
      </c>
      <c r="E58" s="2758" t="n">
        <f aca="false">[22]Tabelle1!J18/1000</f>
        <v>1219.158584</v>
      </c>
      <c r="F58" s="2758" t="n">
        <f aca="false">[22]Tabelle1!K18/1000</f>
        <v>1376.430559</v>
      </c>
      <c r="G58" s="2758" t="n">
        <f aca="false">[22]Tabelle1!L18/1000</f>
        <v>1378.798483</v>
      </c>
      <c r="H58" s="2758" t="n">
        <f aca="false">[22]Tabelle1!M18/1000</f>
        <v>1533.369005</v>
      </c>
      <c r="I58" s="2758" t="n">
        <f aca="false">[22]Tabelle1!N18/1000</f>
        <v>1624.65498</v>
      </c>
      <c r="J58" s="2758" t="n">
        <f aca="false">[22]Tabelle1!O18/1000</f>
        <v>1857.896532</v>
      </c>
      <c r="K58" s="2758" t="n">
        <f aca="false">[22]Tabelle1!P18/1000</f>
        <v>2269.916805</v>
      </c>
      <c r="L58" s="2758" t="n">
        <f aca="false">[22]Tabelle1!Q18/1000</f>
        <v>2339.93859</v>
      </c>
      <c r="M58" s="2777" t="n">
        <f aca="false">[23]Tabelle1!C45/1000</f>
        <v>2742.044566</v>
      </c>
      <c r="N58" s="2777" t="n">
        <f aca="false">[23]Tabelle1!D45/1000</f>
        <v>2490.494572</v>
      </c>
      <c r="O58" s="2777" t="n">
        <f aca="false">[23]Tabelle1!E45/1000</f>
        <v>2565.821544</v>
      </c>
      <c r="P58" s="2777" t="n">
        <f aca="false">[23]Tabelle1!F45/1000</f>
        <v>2642.053824</v>
      </c>
      <c r="Q58" s="2777" t="n">
        <f aca="false">[23]Tabelle1!G45/1000</f>
        <v>2709.850456</v>
      </c>
      <c r="R58" s="2777" t="n">
        <f aca="false">[23]Tabelle1!H45/1000</f>
        <v>2587.475154</v>
      </c>
      <c r="S58" s="2777" t="n">
        <f aca="false">[23]Tabelle1!I45/1000</f>
        <v>2348.08992</v>
      </c>
      <c r="T58" s="2777" t="n">
        <f aca="false">[23]Tabelle1!J45/1000</f>
        <v>2189.48598</v>
      </c>
      <c r="U58" s="2777" t="n">
        <f aca="false">[23]Tabelle1!K45/1000</f>
        <v>1881.661497</v>
      </c>
      <c r="V58" s="2777" t="n">
        <f aca="false">[23]Tabelle1!L45/1000</f>
        <v>1894.64688</v>
      </c>
      <c r="W58" s="2777" t="n">
        <f aca="false">[24]Tabelle1!M45/1000</f>
        <v>2104.668432</v>
      </c>
      <c r="X58" s="2778" t="n">
        <f aca="false">[24]Tabelle1!N45/1000</f>
        <v>1897.89444</v>
      </c>
    </row>
    <row r="59" customFormat="false" ht="24.95" hidden="false" customHeight="true" outlineLevel="0" collapsed="false">
      <c r="A59" s="2756" t="s">
        <v>1250</v>
      </c>
      <c r="B59" s="2758" t="n">
        <f aca="false">[22]Tabelle1!G19/1000</f>
        <v>345.913317</v>
      </c>
      <c r="C59" s="2758" t="n">
        <f aca="false">[22]Tabelle1!H19/1000</f>
        <v>357.105807</v>
      </c>
      <c r="D59" s="2758" t="n">
        <f aca="false">[22]Tabelle1!I19/1000</f>
        <v>335.499104</v>
      </c>
      <c r="E59" s="2758" t="n">
        <f aca="false">[22]Tabelle1!J19/1000</f>
        <v>308.067795</v>
      </c>
      <c r="F59" s="2758" t="n">
        <f aca="false">[22]Tabelle1!K19/1000</f>
        <v>341.38908</v>
      </c>
      <c r="G59" s="2758" t="n">
        <f aca="false">[22]Tabelle1!L19/1000</f>
        <v>333.45308</v>
      </c>
      <c r="H59" s="2758" t="n">
        <f aca="false">[22]Tabelle1!M19/1000</f>
        <v>399.07601</v>
      </c>
      <c r="I59" s="2758" t="n">
        <f aca="false">[22]Tabelle1!N19/1000</f>
        <v>410.41953</v>
      </c>
      <c r="J59" s="2758" t="n">
        <f aca="false">[22]Tabelle1!O19/1000</f>
        <v>459.193878</v>
      </c>
      <c r="K59" s="2758" t="n">
        <f aca="false">[22]Tabelle1!P19/1000</f>
        <v>466.435134</v>
      </c>
      <c r="L59" s="2758" t="n">
        <f aca="false">[22]Tabelle1!Q19/1000</f>
        <v>501.609312</v>
      </c>
      <c r="M59" s="2777" t="n">
        <f aca="false">[23]Tabelle1!C46/1000</f>
        <v>431.154528</v>
      </c>
      <c r="N59" s="2777" t="n">
        <f aca="false">[23]Tabelle1!D46/1000</f>
        <v>412.056624</v>
      </c>
      <c r="O59" s="2777" t="n">
        <f aca="false">[23]Tabelle1!E46/1000</f>
        <v>396.64392</v>
      </c>
      <c r="P59" s="2777" t="n">
        <f aca="false">[23]Tabelle1!F46/1000</f>
        <v>419.6062</v>
      </c>
      <c r="Q59" s="2777" t="n">
        <f aca="false">[23]Tabelle1!G46/1000</f>
        <v>420.644744</v>
      </c>
      <c r="R59" s="2777" t="n">
        <f aca="false">[23]Tabelle1!H46/1000</f>
        <v>450.026843</v>
      </c>
      <c r="S59" s="2777" t="n">
        <f aca="false">[23]Tabelle1!I46/1000</f>
        <v>425.333888</v>
      </c>
      <c r="T59" s="2777" t="n">
        <f aca="false">[23]Tabelle1!J46/1000</f>
        <v>387.361806</v>
      </c>
      <c r="U59" s="2777" t="n">
        <f aca="false">[23]Tabelle1!K46/1000</f>
        <v>375.01735</v>
      </c>
      <c r="V59" s="2777" t="n">
        <f aca="false">[23]Tabelle1!L46/1000</f>
        <v>381.53024</v>
      </c>
      <c r="W59" s="2777" t="n">
        <f aca="false">[24]Tabelle1!M46/1000</f>
        <v>352.67315</v>
      </c>
      <c r="X59" s="2778" t="n">
        <f aca="false">[24]Tabelle1!N46/1000</f>
        <v>343.7719</v>
      </c>
    </row>
    <row r="60" customFormat="false" ht="24.95" hidden="false" customHeight="true" outlineLevel="0" collapsed="false">
      <c r="A60" s="2765" t="s">
        <v>1251</v>
      </c>
      <c r="B60" s="2758" t="n">
        <f aca="false">[22]Tabelle1!G20/1000</f>
        <v>397.625116</v>
      </c>
      <c r="C60" s="2758" t="n">
        <f aca="false">[22]Tabelle1!H20/1000</f>
        <v>388.466764</v>
      </c>
      <c r="D60" s="2758" t="n">
        <f aca="false">[22]Tabelle1!I20/1000</f>
        <v>529.160382</v>
      </c>
      <c r="E60" s="2758" t="n">
        <f aca="false">[22]Tabelle1!J20/1000</f>
        <v>529.223142</v>
      </c>
      <c r="F60" s="2758" t="n">
        <f aca="false">[22]Tabelle1!K20/1000</f>
        <v>628.191046</v>
      </c>
      <c r="G60" s="2758" t="n">
        <f aca="false">[22]Tabelle1!L20/1000</f>
        <v>395.191696</v>
      </c>
      <c r="H60" s="2758" t="n">
        <f aca="false">[22]Tabelle1!M20/1000</f>
        <v>663.850308</v>
      </c>
      <c r="I60" s="2758" t="n">
        <f aca="false">[22]Tabelle1!N20/1000</f>
        <v>931.592832</v>
      </c>
      <c r="J60" s="2758" t="n">
        <f aca="false">[22]Tabelle1!O20/1000</f>
        <v>824.301667</v>
      </c>
      <c r="K60" s="2758" t="n">
        <f aca="false">[22]Tabelle1!P20/1000</f>
        <v>872.475373</v>
      </c>
      <c r="L60" s="2758" t="n">
        <f aca="false">[22]Tabelle1!Q20/1000</f>
        <v>720.192654</v>
      </c>
      <c r="M60" s="2777" t="n">
        <f aca="false">[23]Tabelle1!C47/1000</f>
        <v>805.06521</v>
      </c>
      <c r="N60" s="2777" t="n">
        <f aca="false">[23]Tabelle1!D47/1000</f>
        <v>828.385312</v>
      </c>
      <c r="O60" s="2777" t="n">
        <f aca="false">[23]Tabelle1!E47/1000</f>
        <v>967.54516</v>
      </c>
      <c r="P60" s="2777" t="n">
        <f aca="false">[23]Tabelle1!F47/1000</f>
        <v>1246.000302</v>
      </c>
      <c r="Q60" s="2777" t="n">
        <f aca="false">[23]Tabelle1!G47/1000</f>
        <v>1177.09324</v>
      </c>
      <c r="R60" s="2777" t="n">
        <f aca="false">[23]Tabelle1!H47/1000</f>
        <v>977.293436</v>
      </c>
      <c r="S60" s="2777" t="n">
        <f aca="false">[23]Tabelle1!I47/1000</f>
        <v>1044.772888</v>
      </c>
      <c r="T60" s="2777" t="n">
        <f aca="false">[23]Tabelle1!J47/1000</f>
        <v>857.71744</v>
      </c>
      <c r="U60" s="2777" t="n">
        <f aca="false">[23]Tabelle1!K47/1000</f>
        <v>588.953718</v>
      </c>
      <c r="V60" s="2777" t="n">
        <f aca="false">[23]Tabelle1!L47/1000</f>
        <v>863.993052</v>
      </c>
      <c r="W60" s="2777" t="n">
        <f aca="false">[24]Tabelle1!M47/1000</f>
        <v>1030.27282</v>
      </c>
      <c r="X60" s="2778" t="n">
        <f aca="false">[24]Tabelle1!N47/1000</f>
        <v>1005.85574</v>
      </c>
    </row>
    <row r="61" customFormat="false" ht="24.95" hidden="false" customHeight="true" outlineLevel="0" collapsed="false">
      <c r="A61" s="2756" t="s">
        <v>1252</v>
      </c>
      <c r="B61" s="2758" t="n">
        <f aca="false">[22]Tabelle1!G21/1000</f>
        <v>4101.550526</v>
      </c>
      <c r="C61" s="2758" t="n">
        <f aca="false">[22]Tabelle1!H21/1000</f>
        <v>3855.4728</v>
      </c>
      <c r="D61" s="2758" t="n">
        <f aca="false">[22]Tabelle1!I21/1000</f>
        <v>3319.790319</v>
      </c>
      <c r="E61" s="2758" t="n">
        <f aca="false">[22]Tabelle1!J21/1000</f>
        <v>3634.731152</v>
      </c>
      <c r="F61" s="2758" t="n">
        <f aca="false">[22]Tabelle1!K21/1000</f>
        <v>4194.13905</v>
      </c>
      <c r="G61" s="2758" t="n">
        <f aca="false">[22]Tabelle1!L21/1000</f>
        <v>3972.584865</v>
      </c>
      <c r="H61" s="2758" t="n">
        <f aca="false">[22]Tabelle1!M21/1000</f>
        <v>4062.975719</v>
      </c>
      <c r="I61" s="2758" t="n">
        <f aca="false">[22]Tabelle1!N21/1000</f>
        <v>4195.125761</v>
      </c>
      <c r="J61" s="2758" t="n">
        <f aca="false">[22]Tabelle1!O21/1000</f>
        <v>4569.98415</v>
      </c>
      <c r="K61" s="2758" t="n">
        <f aca="false">[22]Tabelle1!P21/1000</f>
        <v>5562.397416</v>
      </c>
      <c r="L61" s="2758" t="n">
        <f aca="false">[22]Tabelle1!Q21/1000</f>
        <v>5987.1331</v>
      </c>
      <c r="M61" s="2777" t="n">
        <f aca="false">[23]Tabelle1!C48/1000</f>
        <v>6877.79965</v>
      </c>
      <c r="N61" s="2777" t="n">
        <f aca="false">[23]Tabelle1!D48/1000</f>
        <v>6121.058454</v>
      </c>
      <c r="O61" s="2777" t="n">
        <f aca="false">[23]Tabelle1!E48/1000</f>
        <v>7112.981808</v>
      </c>
      <c r="P61" s="2777" t="n">
        <f aca="false">[23]Tabelle1!F48/1000</f>
        <v>7144.571984</v>
      </c>
      <c r="Q61" s="2777" t="n">
        <f aca="false">[23]Tabelle1!G48/1000</f>
        <v>7341.640756</v>
      </c>
      <c r="R61" s="2777" t="n">
        <f aca="false">[23]Tabelle1!H48/1000</f>
        <v>7480.441662</v>
      </c>
      <c r="S61" s="2777" t="n">
        <f aca="false">[23]Tabelle1!I48/1000</f>
        <v>6718.6455</v>
      </c>
      <c r="T61" s="2777" t="n">
        <f aca="false">[23]Tabelle1!J48/1000</f>
        <v>5961.282158</v>
      </c>
      <c r="U61" s="2777" t="n">
        <f aca="false">[23]Tabelle1!K48/1000</f>
        <v>5089.967424</v>
      </c>
      <c r="V61" s="2777" t="n">
        <f aca="false">[23]Tabelle1!L48/1000</f>
        <v>5544.107177</v>
      </c>
      <c r="W61" s="2777" t="n">
        <f aca="false">[24]Tabelle1!M48/1000</f>
        <v>6039.646272</v>
      </c>
      <c r="X61" s="2778" t="n">
        <f aca="false">[24]Tabelle1!N48/1000</f>
        <v>5713.70471</v>
      </c>
    </row>
    <row r="62" customFormat="false" ht="24.95" hidden="false" customHeight="true" outlineLevel="0" collapsed="false">
      <c r="A62" s="2756" t="s">
        <v>1253</v>
      </c>
      <c r="B62" s="2758" t="n">
        <f aca="false">[22]Tabelle1!G22/1000</f>
        <v>993.938358</v>
      </c>
      <c r="C62" s="2758" t="n">
        <f aca="false">[22]Tabelle1!H22/1000</f>
        <v>978.53314</v>
      </c>
      <c r="D62" s="2758" t="n">
        <f aca="false">[22]Tabelle1!I22/1000</f>
        <v>858.174705</v>
      </c>
      <c r="E62" s="2758" t="n">
        <f aca="false">[22]Tabelle1!J22/1000</f>
        <v>853.699392</v>
      </c>
      <c r="F62" s="2758" t="n">
        <f aca="false">[22]Tabelle1!K22/1000</f>
        <v>920.399193</v>
      </c>
      <c r="G62" s="2758" t="n">
        <f aca="false">[22]Tabelle1!L22/1000</f>
        <v>937.561152</v>
      </c>
      <c r="H62" s="2758" t="n">
        <f aca="false">[22]Tabelle1!M22/1000</f>
        <v>1059.308026</v>
      </c>
      <c r="I62" s="2758" t="n">
        <f aca="false">[22]Tabelle1!N22/1000</f>
        <v>1107.113432</v>
      </c>
      <c r="J62" s="2758" t="n">
        <f aca="false">[22]Tabelle1!O22/1000</f>
        <v>1254.995511</v>
      </c>
      <c r="K62" s="2758" t="n">
        <f aca="false">[22]Tabelle1!P22/1000</f>
        <v>1443.509518</v>
      </c>
      <c r="L62" s="2758" t="n">
        <f aca="false">[22]Tabelle1!Q22/1000</f>
        <v>1676.710512</v>
      </c>
      <c r="M62" s="2777" t="n">
        <f aca="false">[23]Tabelle1!C50/1000</f>
        <v>1815.887996</v>
      </c>
      <c r="N62" s="2777" t="n">
        <f aca="false">[23]Tabelle1!D50/1000</f>
        <v>1750.57011</v>
      </c>
      <c r="O62" s="2777" t="n">
        <f aca="false">[23]Tabelle1!E50/1000</f>
        <v>1824.594417</v>
      </c>
      <c r="P62" s="2777" t="n">
        <f aca="false">[23]Tabelle1!F50/1000</f>
        <v>2119.906684</v>
      </c>
      <c r="Q62" s="2777" t="n">
        <f aca="false">[23]Tabelle1!G50/1000</f>
        <v>2122.194172</v>
      </c>
      <c r="R62" s="2777" t="n">
        <f aca="false">[23]Tabelle1!H50/1000</f>
        <v>2230.41088</v>
      </c>
      <c r="S62" s="2777" t="n">
        <f aca="false">[23]Tabelle1!I50/1000</f>
        <v>2215.48558</v>
      </c>
      <c r="T62" s="2777" t="n">
        <f aca="false">[23]Tabelle1!J50/1000</f>
        <v>2183.298759</v>
      </c>
      <c r="U62" s="2777" t="n">
        <f aca="false">[23]Tabelle1!K50/1000</f>
        <v>2009.911704</v>
      </c>
      <c r="V62" s="2777" t="n">
        <f aca="false">[23]Tabelle1!L50/1000</f>
        <v>2118.014448</v>
      </c>
      <c r="W62" s="2777" t="n">
        <f aca="false">[24]Tabelle1!M50/1000</f>
        <v>2176.29168</v>
      </c>
      <c r="X62" s="2778" t="n">
        <f aca="false">[24]Tabelle1!N50/1000</f>
        <v>2123.554896</v>
      </c>
    </row>
    <row r="63" customFormat="false" ht="24.95" hidden="false" customHeight="true" outlineLevel="0" collapsed="false">
      <c r="A63" s="2759" t="s">
        <v>1254</v>
      </c>
      <c r="B63" s="2758" t="n">
        <f aca="false">[22]Tabelle1!G23/1000</f>
        <v>1979.46958</v>
      </c>
      <c r="C63" s="2758" t="n">
        <f aca="false">[22]Tabelle1!H23/1000</f>
        <v>1839.665829</v>
      </c>
      <c r="D63" s="2758" t="n">
        <f aca="false">[22]Tabelle1!I23/1000</f>
        <v>1565.773356</v>
      </c>
      <c r="E63" s="2758" t="n">
        <f aca="false">[22]Tabelle1!J23/1000</f>
        <v>1692.470385</v>
      </c>
      <c r="F63" s="2758" t="n">
        <f aca="false">[22]Tabelle1!K23/1000</f>
        <v>1774.6731</v>
      </c>
      <c r="G63" s="2758" t="n">
        <f aca="false">[22]Tabelle1!L23/1000</f>
        <v>1640.772595</v>
      </c>
      <c r="H63" s="2758" t="n">
        <f aca="false">[22]Tabelle1!M23/1000</f>
        <v>1837.013808</v>
      </c>
      <c r="I63" s="2758" t="n">
        <f aca="false">[22]Tabelle1!N23/1000</f>
        <v>1893.26928</v>
      </c>
      <c r="J63" s="2758" t="n">
        <f aca="false">[22]Tabelle1!O23/1000</f>
        <v>2024.76444</v>
      </c>
      <c r="K63" s="2758" t="n">
        <f aca="false">[22]Tabelle1!P23/1000</f>
        <v>2457.92649</v>
      </c>
      <c r="L63" s="2758" t="n">
        <f aca="false">[22]Tabelle1!Q23/1000</f>
        <v>2620.14019</v>
      </c>
      <c r="M63" s="2777" t="n">
        <f aca="false">[23]Tabelle1!C51/1000</f>
        <v>2822.491512</v>
      </c>
      <c r="N63" s="2777" t="n">
        <f aca="false">[23]Tabelle1!D51/1000</f>
        <v>2567.203042</v>
      </c>
      <c r="O63" s="2777" t="n">
        <f aca="false">[23]Tabelle1!E51/1000</f>
        <v>2664.244062</v>
      </c>
      <c r="P63" s="2777" t="n">
        <f aca="false">[23]Tabelle1!F51/1000</f>
        <v>2920.118976</v>
      </c>
      <c r="Q63" s="2777" t="n">
        <f aca="false">[23]Tabelle1!G51/1000</f>
        <v>3088.5654</v>
      </c>
      <c r="R63" s="2777" t="n">
        <f aca="false">[23]Tabelle1!H51/1000</f>
        <v>3031.870602</v>
      </c>
      <c r="S63" s="2777" t="n">
        <f aca="false">[23]Tabelle1!I51/1000</f>
        <v>2937.341247</v>
      </c>
      <c r="T63" s="2777" t="n">
        <f aca="false">[23]Tabelle1!J51/1000</f>
        <v>2655.718506</v>
      </c>
      <c r="U63" s="2777" t="n">
        <f aca="false">[23]Tabelle1!K51/1000</f>
        <v>2419.977168</v>
      </c>
      <c r="V63" s="2777" t="n">
        <f aca="false">[23]Tabelle1!L51/1000</f>
        <v>2414.147562</v>
      </c>
      <c r="W63" s="2777" t="n">
        <f aca="false">[24]Tabelle1!M51/1000</f>
        <v>2599.190748</v>
      </c>
      <c r="X63" s="2778" t="n">
        <f aca="false">[24]Tabelle1!N51/1000</f>
        <v>2562.467585</v>
      </c>
    </row>
    <row r="64" customFormat="false" ht="24.95" hidden="false" customHeight="true" outlineLevel="0" collapsed="false">
      <c r="A64" s="2756" t="s">
        <v>1255</v>
      </c>
      <c r="B64" s="2758" t="n">
        <f aca="false">[22]Tabelle1!G24/1000</f>
        <v>3562.736792</v>
      </c>
      <c r="C64" s="2758" t="n">
        <f aca="false">[22]Tabelle1!H24/1000</f>
        <v>3865.50892</v>
      </c>
      <c r="D64" s="2758" t="n">
        <f aca="false">[22]Tabelle1!I24/1000</f>
        <v>3077.16292</v>
      </c>
      <c r="E64" s="2758" t="n">
        <f aca="false">[22]Tabelle1!J24/1000</f>
        <v>3450.639008</v>
      </c>
      <c r="F64" s="2758" t="n">
        <f aca="false">[22]Tabelle1!K24/1000</f>
        <v>3863.271636</v>
      </c>
      <c r="G64" s="2758" t="n">
        <f aca="false">[22]Tabelle1!L24/1000</f>
        <v>3687.833055</v>
      </c>
      <c r="H64" s="2758" t="n">
        <f aca="false">[22]Tabelle1!M24/1000</f>
        <v>3923.12529</v>
      </c>
      <c r="I64" s="2758" t="n">
        <f aca="false">[22]Tabelle1!N24/1000</f>
        <v>4459.545858</v>
      </c>
      <c r="J64" s="2758" t="n">
        <f aca="false">[22]Tabelle1!O24/1000</f>
        <v>4517.727445</v>
      </c>
      <c r="K64" s="2758" t="n">
        <f aca="false">[22]Tabelle1!P24/1000</f>
        <v>5349.771522</v>
      </c>
      <c r="L64" s="2758" t="n">
        <f aca="false">[22]Tabelle1!Q24/1000</f>
        <v>5838.568892</v>
      </c>
      <c r="M64" s="2777" t="n">
        <f aca="false">[23]Tabelle1!C52/1000</f>
        <v>6977.87028</v>
      </c>
      <c r="N64" s="2777" t="n">
        <f aca="false">[23]Tabelle1!D52/1000</f>
        <v>6033.586562</v>
      </c>
      <c r="O64" s="2777" t="n">
        <f aca="false">[23]Tabelle1!E52/1000</f>
        <v>6621.059489</v>
      </c>
      <c r="P64" s="2777" t="n">
        <f aca="false">[23]Tabelle1!F52/1000</f>
        <v>5813.904936</v>
      </c>
      <c r="Q64" s="2777" t="n">
        <f aca="false">[23]Tabelle1!G52/1000</f>
        <v>5874.071616</v>
      </c>
      <c r="R64" s="2777" t="n">
        <f aca="false">[23]Tabelle1!H52/1000</f>
        <v>5973.95778</v>
      </c>
      <c r="S64" s="2777" t="n">
        <f aca="false">[23]Tabelle1!I52/1000</f>
        <v>4692.53616</v>
      </c>
      <c r="T64" s="2777" t="n">
        <f aca="false">[23]Tabelle1!J52/1000</f>
        <v>4998.846498</v>
      </c>
      <c r="U64" s="2777" t="n">
        <f aca="false">[23]Tabelle1!K52/1000</f>
        <v>4707.004812</v>
      </c>
      <c r="V64" s="2777" t="n">
        <f aca="false">[23]Tabelle1!L52/1000</f>
        <v>5111.687056</v>
      </c>
      <c r="W64" s="2777" t="n">
        <f aca="false">[24]Tabelle1!M52/1000</f>
        <v>5117.046698</v>
      </c>
      <c r="X64" s="2778" t="n">
        <f aca="false">[24]Tabelle1!N52/1000</f>
        <v>5043.880807</v>
      </c>
    </row>
    <row r="65" customFormat="false" ht="24.95" hidden="false" customHeight="true" outlineLevel="0" collapsed="false">
      <c r="A65" s="2756" t="s">
        <v>1256</v>
      </c>
      <c r="B65" s="2758" t="n">
        <f aca="false">[22]Tabelle1!G25/1000</f>
        <v>1010.09664</v>
      </c>
      <c r="C65" s="2758" t="n">
        <f aca="false">[22]Tabelle1!H25/1000</f>
        <v>1071.03285</v>
      </c>
      <c r="D65" s="2758" t="n">
        <f aca="false">[22]Tabelle1!I25/1000</f>
        <v>943.997561</v>
      </c>
      <c r="E65" s="2758" t="n">
        <f aca="false">[22]Tabelle1!J25/1000</f>
        <v>921.040992</v>
      </c>
      <c r="F65" s="2758" t="n">
        <f aca="false">[22]Tabelle1!K25/1000</f>
        <v>1001.983853</v>
      </c>
      <c r="G65" s="2758" t="n">
        <f aca="false">[22]Tabelle1!L25/1000</f>
        <v>979.0287</v>
      </c>
      <c r="H65" s="2758" t="n">
        <f aca="false">[22]Tabelle1!M25/1000</f>
        <v>1135.000395</v>
      </c>
      <c r="I65" s="2758" t="n">
        <f aca="false">[22]Tabelle1!N25/1000</f>
        <v>1229.582655</v>
      </c>
      <c r="J65" s="2758" t="n">
        <f aca="false">[22]Tabelle1!O25/1000</f>
        <v>1355.524992</v>
      </c>
      <c r="K65" s="2758" t="n">
        <f aca="false">[22]Tabelle1!P25/1000</f>
        <v>1595.178289</v>
      </c>
      <c r="L65" s="2758" t="n">
        <f aca="false">[22]Tabelle1!Q25/1000</f>
        <v>1776.565314</v>
      </c>
      <c r="M65" s="2777" t="n">
        <f aca="false">[23]Tabelle1!C53/1000</f>
        <v>2010.059533</v>
      </c>
      <c r="N65" s="2777" t="n">
        <f aca="false">[23]Tabelle1!D53/1000</f>
        <v>1773.227676</v>
      </c>
      <c r="O65" s="2777" t="n">
        <f aca="false">[23]Tabelle1!E53/1000</f>
        <v>2057.9317</v>
      </c>
      <c r="P65" s="2777" t="n">
        <f aca="false">[23]Tabelle1!F53/1000</f>
        <v>2363.843592</v>
      </c>
      <c r="Q65" s="2777" t="n">
        <f aca="false">[23]Tabelle1!G53/1000</f>
        <v>2339.804896</v>
      </c>
      <c r="R65" s="2777" t="n">
        <f aca="false">[23]Tabelle1!H53/1000</f>
        <v>2546.23764</v>
      </c>
      <c r="S65" s="2777" t="n">
        <f aca="false">[23]Tabelle1!I53/1000</f>
        <v>2606.627544</v>
      </c>
      <c r="T65" s="2777" t="n">
        <f aca="false">[23]Tabelle1!J53/1000</f>
        <v>2431.657668</v>
      </c>
      <c r="U65" s="2777" t="n">
        <f aca="false">[23]Tabelle1!K53/1000</f>
        <v>2393.873853</v>
      </c>
      <c r="V65" s="2777" t="n">
        <f aca="false">[23]Tabelle1!L53/1000</f>
        <v>2552.133297</v>
      </c>
      <c r="W65" s="2777" t="n">
        <f aca="false">[24]Tabelle1!M53/1000</f>
        <v>2641.223613</v>
      </c>
      <c r="X65" s="2778" t="n">
        <f aca="false">[24]Tabelle1!N53/1000</f>
        <v>2567.896695</v>
      </c>
    </row>
    <row r="66" customFormat="false" ht="24.95" hidden="false" customHeight="true" outlineLevel="0" collapsed="false">
      <c r="A66" s="2756" t="s">
        <v>1257</v>
      </c>
      <c r="B66" s="2758" t="n">
        <f aca="false">[22]Tabelle1!G26/1000</f>
        <v>1229.760666</v>
      </c>
      <c r="C66" s="2758" t="n">
        <f aca="false">[22]Tabelle1!H26/1000</f>
        <v>1312.156674</v>
      </c>
      <c r="D66" s="2758" t="n">
        <f aca="false">[22]Tabelle1!I26/1000</f>
        <v>1153.358088</v>
      </c>
      <c r="E66" s="2758" t="n">
        <f aca="false">[22]Tabelle1!J26/1000</f>
        <v>931.685142</v>
      </c>
      <c r="F66" s="2758" t="n">
        <f aca="false">[22]Tabelle1!K26/1000</f>
        <v>1137.07265</v>
      </c>
      <c r="G66" s="2758" t="n">
        <f aca="false">[22]Tabelle1!L26/1000</f>
        <v>1128.460172</v>
      </c>
      <c r="H66" s="2758" t="n">
        <f aca="false">[22]Tabelle1!M26/1000</f>
        <v>1302.544056</v>
      </c>
      <c r="I66" s="2758" t="n">
        <f aca="false">[22]Tabelle1!N26/1000</f>
        <v>1359.806736</v>
      </c>
      <c r="J66" s="2758" t="n">
        <f aca="false">[22]Tabelle1!O26/1000</f>
        <v>1607.966091</v>
      </c>
      <c r="K66" s="2758" t="n">
        <f aca="false">[22]Tabelle1!P26/1000</f>
        <v>1785.507651</v>
      </c>
      <c r="L66" s="2758" t="n">
        <f aca="false">[22]Tabelle1!Q26/1000</f>
        <v>1772.627024</v>
      </c>
      <c r="M66" s="2777" t="n">
        <f aca="false">[23]Tabelle1!C56/1000</f>
        <v>2139.382539</v>
      </c>
      <c r="N66" s="2777" t="n">
        <f aca="false">[23]Tabelle1!D56/1000</f>
        <v>1811.07375</v>
      </c>
      <c r="O66" s="2777" t="n">
        <f aca="false">[23]Tabelle1!E56/1000</f>
        <v>2018.47304</v>
      </c>
      <c r="P66" s="2777" t="n">
        <f aca="false">[23]Tabelle1!F56/1000</f>
        <v>2323.57492</v>
      </c>
      <c r="Q66" s="2777" t="n">
        <f aca="false">[23]Tabelle1!G56/1000</f>
        <v>2357.45525</v>
      </c>
      <c r="R66" s="2777" t="n">
        <f aca="false">[23]Tabelle1!H56/1000</f>
        <v>2384.06803</v>
      </c>
      <c r="S66" s="2777" t="n">
        <f aca="false">[23]Tabelle1!I56/1000</f>
        <v>2457.86985</v>
      </c>
      <c r="T66" s="2777" t="n">
        <f aca="false">[23]Tabelle1!J56/1000</f>
        <v>2269.399455</v>
      </c>
      <c r="U66" s="2777" t="n">
        <f aca="false">[23]Tabelle1!K56/1000</f>
        <v>2355.961329</v>
      </c>
      <c r="V66" s="2777" t="n">
        <f aca="false">[23]Tabelle1!L56/1000</f>
        <v>2249.518424</v>
      </c>
      <c r="W66" s="2777" t="n">
        <f aca="false">[24]Tabelle1!M56/1000</f>
        <v>2346.52732</v>
      </c>
      <c r="X66" s="2778" t="n">
        <f aca="false">[24]Tabelle1!N56/1000</f>
        <v>2311.935664</v>
      </c>
    </row>
    <row r="67" customFormat="false" ht="24.95" hidden="false" customHeight="true" outlineLevel="0" collapsed="false">
      <c r="A67" s="2756" t="s">
        <v>1258</v>
      </c>
      <c r="B67" s="2758" t="n">
        <f aca="false">[22]Tabelle1!G27/1000</f>
        <v>46.968465</v>
      </c>
      <c r="C67" s="2758" t="n">
        <f aca="false">[22]Tabelle1!H27/1000</f>
        <v>48.907176</v>
      </c>
      <c r="D67" s="2758" t="n">
        <f aca="false">[22]Tabelle1!I27/1000</f>
        <v>43.540959</v>
      </c>
      <c r="E67" s="2758" t="n">
        <f aca="false">[22]Tabelle1!J27/1000</f>
        <v>35.601576</v>
      </c>
      <c r="F67" s="2758" t="n">
        <f aca="false">[22]Tabelle1!K27/1000</f>
        <v>49.793232</v>
      </c>
      <c r="G67" s="2758" t="n">
        <f aca="false">[22]Tabelle1!L27/1000</f>
        <v>29.181842</v>
      </c>
      <c r="H67" s="2758" t="n">
        <f aca="false">[22]Tabelle1!M27/1000</f>
        <v>30.708838</v>
      </c>
      <c r="I67" s="2758" t="n">
        <f aca="false">[22]Tabelle1!N27/1000</f>
        <v>32.275982</v>
      </c>
      <c r="J67" s="2758" t="n">
        <f aca="false">[22]Tabelle1!O27/1000</f>
        <v>33.068602</v>
      </c>
      <c r="K67" s="2758" t="n">
        <f aca="false">[22]Tabelle1!P27/1000</f>
        <v>33.034894</v>
      </c>
      <c r="L67" s="2758" t="n">
        <f aca="false">[22]Tabelle1!Q27/1000</f>
        <v>52.122015</v>
      </c>
      <c r="M67" s="2777" t="n">
        <f aca="false">[23]Tabelle1!C54/1000</f>
        <v>645.1256</v>
      </c>
      <c r="N67" s="2777" t="n">
        <f aca="false">[23]Tabelle1!D54/1000</f>
        <v>553.24512</v>
      </c>
      <c r="O67" s="2777" t="n">
        <f aca="false">[23]Tabelle1!E54/1000</f>
        <v>643.20155</v>
      </c>
      <c r="P67" s="2777" t="n">
        <f aca="false">[23]Tabelle1!F54/1000</f>
        <v>702.8523</v>
      </c>
      <c r="Q67" s="2777" t="n">
        <f aca="false">[23]Tabelle1!G54/1000</f>
        <v>712.851095</v>
      </c>
      <c r="R67" s="2777" t="n">
        <f aca="false">[23]Tabelle1!H54/1000</f>
        <v>711.629941</v>
      </c>
      <c r="S67" s="2777" t="n">
        <f aca="false">[23]Tabelle1!I54/1000</f>
        <v>747.931041</v>
      </c>
      <c r="T67" s="2777" t="n">
        <f aca="false">[23]Tabelle1!J54/1000</f>
        <v>712.17819</v>
      </c>
      <c r="U67" s="2777" t="n">
        <f aca="false">[23]Tabelle1!K54/1000</f>
        <v>756.086418</v>
      </c>
      <c r="V67" s="2777" t="n">
        <f aca="false">[23]Tabelle1!L54/1000</f>
        <v>679.771472</v>
      </c>
      <c r="W67" s="2777" t="n">
        <f aca="false">[24]Tabelle1!M54/1000</f>
        <v>722.928056</v>
      </c>
      <c r="X67" s="2778" t="n">
        <f aca="false">[24]Tabelle1!N54/1000</f>
        <v>821.384811</v>
      </c>
    </row>
    <row r="68" customFormat="false" ht="24.95" hidden="false" customHeight="true" outlineLevel="0" collapsed="false">
      <c r="A68" s="2765" t="s">
        <v>1259</v>
      </c>
      <c r="B68" s="2758" t="n">
        <f aca="false">[22]Tabelle1!G28/1000</f>
        <v>620.486624</v>
      </c>
      <c r="C68" s="2758" t="n">
        <f aca="false">[22]Tabelle1!H28/1000</f>
        <v>652.916664</v>
      </c>
      <c r="D68" s="2758" t="n">
        <f aca="false">[22]Tabelle1!I28/1000</f>
        <v>580.402872</v>
      </c>
      <c r="E68" s="2758" t="n">
        <f aca="false">[22]Tabelle1!J28/1000</f>
        <v>527.57886</v>
      </c>
      <c r="F68" s="2758" t="n">
        <f aca="false">[22]Tabelle1!K28/1000</f>
        <v>546.67971</v>
      </c>
      <c r="G68" s="2758" t="n">
        <f aca="false">[22]Tabelle1!L28/1000</f>
        <v>595.857353</v>
      </c>
      <c r="H68" s="2758" t="n">
        <f aca="false">[22]Tabelle1!M28/1000</f>
        <v>595.874531</v>
      </c>
      <c r="I68" s="2758" t="n">
        <f aca="false">[22]Tabelle1!N28/1000</f>
        <v>649.856704</v>
      </c>
      <c r="J68" s="2758" t="n">
        <f aca="false">[22]Tabelle1!O28/1000</f>
        <v>657.1348</v>
      </c>
      <c r="K68" s="2758" t="n">
        <f aca="false">[22]Tabelle1!P28/1000</f>
        <v>837.98432</v>
      </c>
      <c r="L68" s="2758" t="n">
        <f aca="false">[22]Tabelle1!Q28/1000</f>
        <v>804.258024</v>
      </c>
      <c r="M68" s="2777" t="n">
        <f aca="false">[23]Tabelle1!C55/1000</f>
        <v>961.597647</v>
      </c>
      <c r="N68" s="2777" t="n">
        <f aca="false">[23]Tabelle1!D55/1000</f>
        <v>929.56397</v>
      </c>
      <c r="O68" s="2777" t="n">
        <f aca="false">[23]Tabelle1!E55/1000</f>
        <v>927.825237</v>
      </c>
      <c r="P68" s="2777" t="n">
        <f aca="false">[23]Tabelle1!F55/1000</f>
        <v>1139.79694</v>
      </c>
      <c r="Q68" s="2777" t="n">
        <f aca="false">[23]Tabelle1!G55/1000</f>
        <v>1113.01766</v>
      </c>
      <c r="R68" s="2777" t="n">
        <f aca="false">[23]Tabelle1!H55/1000</f>
        <v>1105.05407</v>
      </c>
      <c r="S68" s="2777" t="n">
        <f aca="false">[23]Tabelle1!I55/1000</f>
        <v>1032.728805</v>
      </c>
      <c r="T68" s="2777" t="n">
        <f aca="false">[23]Tabelle1!J55/1000</f>
        <v>1003.156065</v>
      </c>
      <c r="U68" s="2777" t="n">
        <f aca="false">[23]Tabelle1!K55/1000</f>
        <v>917.174688</v>
      </c>
      <c r="V68" s="2777" t="n">
        <f aca="false">[23]Tabelle1!L55/1000</f>
        <v>969.87836</v>
      </c>
      <c r="W68" s="2777" t="n">
        <f aca="false">[24]Tabelle1!M55/1000</f>
        <v>846.220865</v>
      </c>
      <c r="X68" s="2778" t="n">
        <f aca="false">[24]Tabelle1!N55/1000</f>
        <v>951.590008</v>
      </c>
    </row>
    <row r="69" customFormat="false" ht="24.95" hidden="false" customHeight="true" outlineLevel="0" collapsed="false">
      <c r="A69" s="2756" t="s">
        <v>1260</v>
      </c>
      <c r="B69" s="2758" t="n">
        <f aca="false">[22]Tabelle1!G29/1000</f>
        <v>226.957734</v>
      </c>
      <c r="C69" s="2758" t="n">
        <f aca="false">[22]Tabelle1!H29/1000</f>
        <v>214.303272</v>
      </c>
      <c r="D69" s="2758" t="n">
        <f aca="false">[22]Tabelle1!I29/1000</f>
        <v>214.086786</v>
      </c>
      <c r="E69" s="2758" t="n">
        <f aca="false">[22]Tabelle1!J29/1000</f>
        <v>236.239115</v>
      </c>
      <c r="F69" s="2758" t="n">
        <f aca="false">[22]Tabelle1!K29/1000</f>
        <v>261.916602</v>
      </c>
      <c r="G69" s="2758" t="n">
        <f aca="false">[22]Tabelle1!L29/1000</f>
        <v>206.844985</v>
      </c>
      <c r="H69" s="2758" t="n">
        <f aca="false">[22]Tabelle1!M29/1000</f>
        <v>246.605496</v>
      </c>
      <c r="I69" s="2758" t="n">
        <f aca="false">[22]Tabelle1!N29/1000</f>
        <v>267.80028</v>
      </c>
      <c r="J69" s="2758" t="n">
        <f aca="false">[22]Tabelle1!O29/1000</f>
        <v>322.905982</v>
      </c>
      <c r="K69" s="2758" t="n">
        <f aca="false">[22]Tabelle1!P29/1000</f>
        <v>346.157798</v>
      </c>
      <c r="L69" s="2758" t="n">
        <f aca="false">[22]Tabelle1!Q29/1000</f>
        <v>431.563784</v>
      </c>
      <c r="M69" s="2777"/>
      <c r="N69" s="2777"/>
      <c r="O69" s="2777"/>
      <c r="P69" s="2777"/>
      <c r="Q69" s="2777"/>
      <c r="R69" s="2777"/>
      <c r="S69" s="2777"/>
      <c r="T69" s="2777"/>
      <c r="U69" s="2777"/>
      <c r="V69" s="2777"/>
      <c r="W69" s="2777"/>
      <c r="X69" s="2778"/>
    </row>
    <row r="70" customFormat="false" ht="24.95" hidden="false" customHeight="true" outlineLevel="0" collapsed="false">
      <c r="A70" s="2756" t="s">
        <v>1261</v>
      </c>
      <c r="B70" s="2758" t="n">
        <f aca="false">[22]Tabelle1!G30/1000</f>
        <v>170.112075</v>
      </c>
      <c r="C70" s="2758" t="n">
        <f aca="false">[22]Tabelle1!H30/1000</f>
        <v>181.380143</v>
      </c>
      <c r="D70" s="2758" t="n">
        <f aca="false">[22]Tabelle1!I30/1000</f>
        <v>162.412344</v>
      </c>
      <c r="E70" s="2758" t="n">
        <f aca="false">[22]Tabelle1!J30/1000</f>
        <v>159.298575</v>
      </c>
      <c r="F70" s="2758" t="n">
        <f aca="false">[22]Tabelle1!K30/1000</f>
        <v>160.948605</v>
      </c>
      <c r="G70" s="2758" t="n">
        <f aca="false">[22]Tabelle1!L30/1000</f>
        <v>160.86293</v>
      </c>
      <c r="H70" s="2758" t="n">
        <f aca="false">[22]Tabelle1!M30/1000</f>
        <v>197.860848</v>
      </c>
      <c r="I70" s="2758" t="n">
        <f aca="false">[22]Tabelle1!N30/1000</f>
        <v>202.700112</v>
      </c>
      <c r="J70" s="2758" t="n">
        <f aca="false">[22]Tabelle1!O30/1000</f>
        <v>213.8946</v>
      </c>
      <c r="K70" s="2758" t="n">
        <f aca="false">[22]Tabelle1!P30/1000</f>
        <v>278.272218</v>
      </c>
      <c r="L70" s="2758" t="n">
        <f aca="false">[22]Tabelle1!Q30/1000</f>
        <v>303.047115</v>
      </c>
      <c r="M70" s="2777"/>
      <c r="N70" s="2777"/>
      <c r="O70" s="2777"/>
      <c r="P70" s="2777"/>
      <c r="Q70" s="2777"/>
      <c r="R70" s="2777"/>
      <c r="S70" s="2777"/>
      <c r="T70" s="2777"/>
      <c r="U70" s="2777"/>
      <c r="V70" s="2777"/>
      <c r="W70" s="2777"/>
      <c r="X70" s="2778"/>
    </row>
    <row r="71" customFormat="false" ht="24.95" hidden="false" customHeight="true" outlineLevel="0" collapsed="false">
      <c r="A71" s="2756" t="s">
        <v>1262</v>
      </c>
      <c r="B71" s="2758" t="n">
        <f aca="false">[22]Tabelle1!G31/1000</f>
        <v>1399.57236</v>
      </c>
      <c r="C71" s="2758" t="n">
        <f aca="false">[22]Tabelle1!H31/1000</f>
        <v>1437.689925</v>
      </c>
      <c r="D71" s="2758" t="n">
        <f aca="false">[22]Tabelle1!I31/1000</f>
        <v>1348.130442</v>
      </c>
      <c r="E71" s="2758" t="n">
        <f aca="false">[22]Tabelle1!J31/1000</f>
        <v>3441.926208</v>
      </c>
      <c r="F71" s="2758" t="n">
        <f aca="false">[22]Tabelle1!K31/1000</f>
        <v>1594.612134</v>
      </c>
      <c r="G71" s="2758" t="n">
        <f aca="false">[22]Tabelle1!L31/1000</f>
        <v>1634.617128</v>
      </c>
      <c r="H71" s="2758" t="n">
        <f aca="false">[22]Tabelle1!M31/1000</f>
        <v>1681.351494</v>
      </c>
      <c r="I71" s="2758" t="n">
        <f aca="false">[22]Tabelle1!N31/1000</f>
        <v>1790.115444</v>
      </c>
      <c r="J71" s="2758" t="n">
        <f aca="false">[22]Tabelle1!O31/1000</f>
        <v>2207.257731</v>
      </c>
      <c r="K71" s="2758" t="n">
        <f aca="false">[22]Tabelle1!P31/1000</f>
        <v>2362.615493</v>
      </c>
      <c r="L71" s="2758" t="n">
        <f aca="false">[22]Tabelle1!Q31/1000</f>
        <v>2554.339011</v>
      </c>
      <c r="M71" s="2777" t="n">
        <f aca="false">[23]Tabelle1!C57/1000</f>
        <v>2751.937784</v>
      </c>
      <c r="N71" s="2777" t="n">
        <f aca="false">[23]Tabelle1!D57/1000</f>
        <v>2428.470153</v>
      </c>
      <c r="O71" s="2777" t="n">
        <f aca="false">[23]Tabelle1!E57/1000</f>
        <v>2592.24832</v>
      </c>
      <c r="P71" s="2777" t="n">
        <f aca="false">[23]Tabelle1!F57/1000</f>
        <v>2636.463046</v>
      </c>
      <c r="Q71" s="2777" t="n">
        <f aca="false">[23]Tabelle1!G57/1000</f>
        <v>3078.856856</v>
      </c>
      <c r="R71" s="2777" t="n">
        <f aca="false">[23]Tabelle1!H57/1000</f>
        <v>3114.226296</v>
      </c>
      <c r="S71" s="2777" t="n">
        <f aca="false">[23]Tabelle1!I57/1000</f>
        <v>2942.055025</v>
      </c>
      <c r="T71" s="2777" t="n">
        <f aca="false">[23]Tabelle1!J57/1000</f>
        <v>2775.060828</v>
      </c>
      <c r="U71" s="2777" t="n">
        <f aca="false">[23]Tabelle1!K57/1000</f>
        <v>2413.66446</v>
      </c>
      <c r="V71" s="2777" t="n">
        <f aca="false">[23]Tabelle1!L57/1000</f>
        <v>2489.22874</v>
      </c>
      <c r="W71" s="2777" t="n">
        <f aca="false">[24]Tabelle1!M57/1000</f>
        <v>3071.670102</v>
      </c>
      <c r="X71" s="2778" t="n">
        <f aca="false">[24]Tabelle1!N57/1000</f>
        <v>2595.310775</v>
      </c>
    </row>
    <row r="72" customFormat="false" ht="24.95" hidden="false" customHeight="true" outlineLevel="0" collapsed="false">
      <c r="A72" s="2756" t="s">
        <v>1263</v>
      </c>
      <c r="B72" s="2758" t="n">
        <f aca="false">[22]Tabelle1!G32/1000</f>
        <v>186.57342</v>
      </c>
      <c r="C72" s="2758" t="n">
        <f aca="false">[22]Tabelle1!H32/1000</f>
        <v>197.070084</v>
      </c>
      <c r="D72" s="2758" t="n">
        <f aca="false">[22]Tabelle1!I32/1000</f>
        <v>221.03991</v>
      </c>
      <c r="E72" s="2758" t="n">
        <f aca="false">[22]Tabelle1!J32/1000</f>
        <v>185.194597</v>
      </c>
      <c r="F72" s="2758" t="n">
        <f aca="false">[22]Tabelle1!K32/1000</f>
        <v>208.422606</v>
      </c>
      <c r="G72" s="2758" t="n">
        <f aca="false">[22]Tabelle1!L32/1000</f>
        <v>166.477752</v>
      </c>
      <c r="H72" s="2758" t="n">
        <f aca="false">[22]Tabelle1!M32/1000</f>
        <v>200.575361</v>
      </c>
      <c r="I72" s="2758" t="n">
        <f aca="false">[22]Tabelle1!N32/1000</f>
        <v>197.155294</v>
      </c>
      <c r="J72" s="2758" t="n">
        <f aca="false">[22]Tabelle1!O32/1000</f>
        <v>224.738486</v>
      </c>
      <c r="K72" s="2758" t="n">
        <f aca="false">[22]Tabelle1!P32/1000</f>
        <v>270.091784</v>
      </c>
      <c r="L72" s="2758" t="n">
        <f aca="false">[22]Tabelle1!Q32/1000</f>
        <v>292.816464</v>
      </c>
      <c r="M72" s="2777" t="n">
        <f aca="false">[23]Tabelle1!C58/1000</f>
        <v>252.974048</v>
      </c>
      <c r="N72" s="2777" t="n">
        <f aca="false">[23]Tabelle1!D58/1000</f>
        <v>242.772352</v>
      </c>
      <c r="O72" s="2777" t="n">
        <f aca="false">[23]Tabelle1!E58/1000</f>
        <v>258.959112</v>
      </c>
      <c r="P72" s="2777" t="n">
        <f aca="false">[23]Tabelle1!F58/1000</f>
        <v>298.324629</v>
      </c>
      <c r="Q72" s="2777" t="n">
        <f aca="false">[23]Tabelle1!G58/1000</f>
        <v>319.51359</v>
      </c>
      <c r="R72" s="2777" t="n">
        <f aca="false">[23]Tabelle1!H58/1000</f>
        <v>339.44958</v>
      </c>
      <c r="S72" s="2777" t="n">
        <f aca="false">[23]Tabelle1!I58/1000</f>
        <v>328.816208</v>
      </c>
      <c r="T72" s="2777" t="n">
        <f aca="false">[23]Tabelle1!J58/1000</f>
        <v>388.900773</v>
      </c>
      <c r="U72" s="2777" t="n">
        <f aca="false">[23]Tabelle1!K58/1000</f>
        <v>272.02623</v>
      </c>
      <c r="V72" s="2777" t="n">
        <f aca="false">[23]Tabelle1!L58/1000</f>
        <v>266.90374</v>
      </c>
      <c r="W72" s="2777" t="n">
        <f aca="false">[24]Tabelle1!M58/1000</f>
        <v>254.796485</v>
      </c>
      <c r="X72" s="2778" t="n">
        <f aca="false">[24]Tabelle1!N58/1000</f>
        <v>278.6663</v>
      </c>
    </row>
    <row r="73" customFormat="false" ht="24.95" hidden="false" customHeight="true" outlineLevel="0" collapsed="false">
      <c r="A73" s="2759" t="s">
        <v>1264</v>
      </c>
      <c r="B73" s="2758" t="n">
        <f aca="false">[22]Tabelle1!G33/1000</f>
        <v>321.380616</v>
      </c>
      <c r="C73" s="2758" t="n">
        <f aca="false">[22]Tabelle1!H33/1000</f>
        <v>309.425094</v>
      </c>
      <c r="D73" s="2758" t="n">
        <f aca="false">[22]Tabelle1!I33/1000</f>
        <v>280.32424</v>
      </c>
      <c r="E73" s="2758" t="n">
        <f aca="false">[22]Tabelle1!J33/1000</f>
        <v>228.529616</v>
      </c>
      <c r="F73" s="2758" t="n">
        <f aca="false">[22]Tabelle1!K33/1000</f>
        <v>246.379041</v>
      </c>
      <c r="G73" s="2758" t="n">
        <f aca="false">[22]Tabelle1!L33/1000</f>
        <v>232.567632</v>
      </c>
      <c r="H73" s="2758" t="n">
        <f aca="false">[22]Tabelle1!M33/1000</f>
        <v>247.47818</v>
      </c>
      <c r="I73" s="2758" t="n">
        <f aca="false">[22]Tabelle1!N33/1000</f>
        <v>249.84493</v>
      </c>
      <c r="J73" s="2758" t="n">
        <f aca="false">[22]Tabelle1!O33/1000</f>
        <v>284.305329</v>
      </c>
      <c r="K73" s="2758" t="n">
        <f aca="false">[22]Tabelle1!P33/1000</f>
        <v>302.666749</v>
      </c>
      <c r="L73" s="2758" t="n">
        <f aca="false">[22]Tabelle1!Q33/1000</f>
        <v>319.535436</v>
      </c>
      <c r="M73" s="2777" t="n">
        <f aca="false">[23]Tabelle1!C59/1000</f>
        <v>262.718586</v>
      </c>
      <c r="N73" s="2777" t="n">
        <f aca="false">[23]Tabelle1!D59/1000</f>
        <v>225.344378</v>
      </c>
      <c r="O73" s="2777" t="n">
        <f aca="false">[23]Tabelle1!E59/1000</f>
        <v>246.534195</v>
      </c>
      <c r="P73" s="2777" t="n">
        <f aca="false">[23]Tabelle1!F59/1000</f>
        <v>261.93399</v>
      </c>
      <c r="Q73" s="2777" t="n">
        <f aca="false">[23]Tabelle1!G59/1000</f>
        <v>268.63023</v>
      </c>
      <c r="R73" s="2777" t="n">
        <f aca="false">[23]Tabelle1!H59/1000</f>
        <v>258.554895</v>
      </c>
      <c r="S73" s="2777" t="n">
        <f aca="false">[23]Tabelle1!I59/1000</f>
        <v>264.684705</v>
      </c>
      <c r="T73" s="2777" t="n">
        <f aca="false">[23]Tabelle1!J59/1000</f>
        <v>260.806448</v>
      </c>
      <c r="U73" s="2777" t="n">
        <f aca="false">[23]Tabelle1!K59/1000</f>
        <v>232.319232</v>
      </c>
      <c r="V73" s="2777" t="n">
        <f aca="false">[23]Tabelle1!L59/1000</f>
        <v>233.02524</v>
      </c>
      <c r="W73" s="2777" t="n">
        <f aca="false">[24]Tabelle1!M59/1000</f>
        <v>254.448623</v>
      </c>
      <c r="X73" s="2778" t="n">
        <f aca="false">[24]Tabelle1!N59/1000</f>
        <v>237.446676</v>
      </c>
    </row>
    <row r="74" customFormat="false" ht="24.95" hidden="false" customHeight="true" outlineLevel="0" collapsed="false">
      <c r="A74" s="2767" t="s">
        <v>1265</v>
      </c>
      <c r="B74" s="2769" t="n">
        <f aca="false">[22]Tabelle1!G34/1000</f>
        <v>46.667072</v>
      </c>
      <c r="C74" s="2769" t="n">
        <f aca="false">[22]Tabelle1!H34/1000</f>
        <v>49.456944</v>
      </c>
      <c r="D74" s="2769" t="n">
        <f aca="false">[22]Tabelle1!I34/1000</f>
        <v>38.763816</v>
      </c>
      <c r="E74" s="2769" t="n">
        <f aca="false">[22]Tabelle1!J34/1000</f>
        <v>49.979832</v>
      </c>
      <c r="F74" s="2769" t="n">
        <f aca="false">[22]Tabelle1!K34/1000</f>
        <v>52.661818</v>
      </c>
      <c r="G74" s="2769" t="n">
        <f aca="false">[22]Tabelle1!L34/1000</f>
        <v>57.637558</v>
      </c>
      <c r="H74" s="2769" t="n">
        <f aca="false">[22]Tabelle1!M34/1000</f>
        <v>69.565409</v>
      </c>
      <c r="I74" s="2769" t="n">
        <f aca="false">[22]Tabelle1!N34/1000</f>
        <v>89.058774</v>
      </c>
      <c r="J74" s="2769" t="n">
        <f aca="false">[22]Tabelle1!O34/1000</f>
        <v>105.931075</v>
      </c>
      <c r="K74" s="2769" t="n">
        <f aca="false">[22]Tabelle1!P34/1000</f>
        <v>128.108482</v>
      </c>
      <c r="L74" s="2769" t="n">
        <f aca="false">[22]Tabelle1!Q34/1000</f>
        <v>149.161946</v>
      </c>
      <c r="M74" s="2783"/>
      <c r="N74" s="2783"/>
      <c r="O74" s="2783"/>
      <c r="P74" s="2783"/>
      <c r="Q74" s="2783"/>
      <c r="R74" s="2783"/>
      <c r="S74" s="2783"/>
      <c r="T74" s="2783"/>
      <c r="U74" s="2783"/>
      <c r="V74" s="2783"/>
      <c r="W74" s="2783"/>
      <c r="X74" s="2784"/>
    </row>
    <row r="75" customFormat="false" ht="24.95" hidden="false" customHeight="true" outlineLevel="0" collapsed="false">
      <c r="A75" s="2770"/>
      <c r="B75" s="2770"/>
      <c r="C75" s="2770"/>
      <c r="D75" s="2770"/>
      <c r="E75" s="2770"/>
      <c r="F75" s="2770"/>
      <c r="G75" s="2770"/>
      <c r="H75" s="2770"/>
      <c r="I75" s="2770"/>
      <c r="J75" s="2770"/>
      <c r="K75" s="2770"/>
      <c r="L75" s="2770"/>
      <c r="M75" s="2770"/>
    </row>
    <row r="76" customFormat="false" ht="24.95" hidden="false" customHeight="true" outlineLevel="0" collapsed="false">
      <c r="A76" s="2770"/>
      <c r="B76" s="2770"/>
      <c r="C76" s="2770"/>
      <c r="D76" s="2770"/>
      <c r="E76" s="2770"/>
      <c r="F76" s="2770"/>
      <c r="G76" s="2770"/>
      <c r="H76" s="2770"/>
      <c r="I76" s="2770"/>
      <c r="J76" s="2770"/>
      <c r="K76" s="2770"/>
      <c r="L76" s="2770"/>
      <c r="M76" s="2770"/>
    </row>
    <row r="77" customFormat="false" ht="24.95" hidden="false" customHeight="true" outlineLevel="0" collapsed="false">
      <c r="A77" s="2770"/>
      <c r="B77" s="2785" t="s">
        <v>1266</v>
      </c>
      <c r="C77" s="2785"/>
      <c r="D77" s="2785"/>
      <c r="E77" s="2785"/>
      <c r="F77" s="2785"/>
      <c r="G77" s="2785"/>
      <c r="H77" s="2785"/>
      <c r="I77" s="2785"/>
      <c r="J77" s="2785"/>
      <c r="K77" s="2785"/>
      <c r="L77" s="2785"/>
      <c r="M77" s="2786"/>
      <c r="N77" s="2786"/>
      <c r="O77" s="2786"/>
      <c r="P77" s="2786"/>
      <c r="Q77" s="2786"/>
      <c r="R77" s="2786"/>
      <c r="S77" s="2786"/>
      <c r="T77" s="2786"/>
      <c r="U77" s="2786"/>
      <c r="V77" s="2786"/>
      <c r="W77" s="2786"/>
      <c r="X77" s="2787"/>
    </row>
    <row r="78" customFormat="false" ht="24.95" hidden="false" customHeight="true" outlineLevel="0" collapsed="false">
      <c r="A78" s="2770"/>
      <c r="B78" s="2788" t="s">
        <v>1267</v>
      </c>
      <c r="C78" s="2788"/>
      <c r="D78" s="2788"/>
      <c r="E78" s="2788"/>
      <c r="F78" s="2788"/>
      <c r="G78" s="2788"/>
      <c r="H78" s="2788"/>
      <c r="I78" s="2788"/>
      <c r="J78" s="2788"/>
      <c r="K78" s="2788"/>
      <c r="L78" s="2788"/>
      <c r="M78" s="2789"/>
      <c r="N78" s="2789"/>
      <c r="O78" s="2789"/>
      <c r="P78" s="2789"/>
      <c r="Q78" s="2789"/>
      <c r="R78" s="2789"/>
      <c r="S78" s="2789"/>
      <c r="T78" s="2789"/>
      <c r="U78" s="2789"/>
      <c r="V78" s="2789"/>
      <c r="W78" s="2789"/>
      <c r="X78" s="2790"/>
    </row>
    <row r="79" customFormat="false" ht="24.95" hidden="false" customHeight="true" outlineLevel="0" collapsed="false">
      <c r="A79" s="813"/>
      <c r="B79" s="2749" t="n">
        <v>1997</v>
      </c>
      <c r="C79" s="2749" t="n">
        <v>1998</v>
      </c>
      <c r="D79" s="2749" t="n">
        <v>1999</v>
      </c>
      <c r="E79" s="2749" t="n">
        <v>2000</v>
      </c>
      <c r="F79" s="2749" t="n">
        <v>2001</v>
      </c>
      <c r="G79" s="2749" t="n">
        <v>2002</v>
      </c>
      <c r="H79" s="2749" t="n">
        <v>2003</v>
      </c>
      <c r="I79" s="2749" t="n">
        <v>2004</v>
      </c>
      <c r="J79" s="2749" t="n">
        <v>2005</v>
      </c>
      <c r="K79" s="2749" t="n">
        <v>2006</v>
      </c>
      <c r="L79" s="2749" t="n">
        <v>2007</v>
      </c>
      <c r="M79" s="2749" t="n">
        <v>2008</v>
      </c>
      <c r="N79" s="2749" t="n">
        <v>2009</v>
      </c>
      <c r="O79" s="2749" t="n">
        <v>2010</v>
      </c>
      <c r="P79" s="2749" t="n">
        <v>2011</v>
      </c>
      <c r="Q79" s="2749" t="n">
        <v>2012</v>
      </c>
      <c r="R79" s="2749" t="n">
        <v>2013</v>
      </c>
      <c r="S79" s="2749" t="n">
        <v>2014</v>
      </c>
      <c r="T79" s="2749" t="n">
        <v>2015</v>
      </c>
      <c r="U79" s="2774" t="n">
        <v>2016</v>
      </c>
      <c r="V79" s="2749" t="n">
        <v>2017</v>
      </c>
      <c r="W79" s="2743" t="n">
        <v>2018</v>
      </c>
      <c r="X79" s="2749" t="n">
        <v>2019</v>
      </c>
    </row>
    <row r="80" customFormat="false" ht="24.95" hidden="false" customHeight="true" outlineLevel="0" collapsed="false">
      <c r="A80" s="2791" t="s">
        <v>1238</v>
      </c>
      <c r="B80" s="2792" t="n">
        <v>8.22742987787791</v>
      </c>
      <c r="C80" s="2792" t="n">
        <v>8.11392870668728</v>
      </c>
      <c r="D80" s="2792" t="n">
        <v>6.1987023541615</v>
      </c>
      <c r="E80" s="2792" t="n">
        <v>5.77923989701899</v>
      </c>
      <c r="F80" s="2792" t="n">
        <v>5.57620286762601</v>
      </c>
      <c r="G80" s="2792" t="n">
        <v>4.68907234601021</v>
      </c>
      <c r="H80" s="2792" t="n">
        <v>4.12012798342931</v>
      </c>
      <c r="I80" s="2792" t="n">
        <v>4.68413592330081</v>
      </c>
      <c r="J80" s="2792" t="n">
        <v>5.33897587037761</v>
      </c>
      <c r="K80" s="2792" t="n">
        <v>5.54539450599596</v>
      </c>
      <c r="L80" s="2792" t="n">
        <v>5.6447038393378</v>
      </c>
      <c r="M80" s="2792" t="n">
        <v>5.9751634478941</v>
      </c>
      <c r="N80" s="2792" t="n">
        <v>6.27639445873849</v>
      </c>
      <c r="O80" s="2792" t="n">
        <v>6.32021883153941</v>
      </c>
      <c r="P80" s="2792" t="n">
        <v>6.66845347211955</v>
      </c>
      <c r="Q80" s="2792" t="n">
        <v>6.58616948734597</v>
      </c>
      <c r="R80" s="2792" t="n">
        <v>6.70564027984052</v>
      </c>
      <c r="S80" s="2792" t="n">
        <v>7.03419832042168</v>
      </c>
      <c r="T80" s="2792" t="n">
        <v>6.0182559581665</v>
      </c>
      <c r="U80" s="2792" t="n">
        <v>6.23886825143443</v>
      </c>
      <c r="V80" s="2792" t="n">
        <v>6.37927808645685</v>
      </c>
      <c r="W80" s="2793" t="n">
        <v>6.60426861984635</v>
      </c>
      <c r="X80" s="2794" t="n">
        <v>6.26587452896602</v>
      </c>
    </row>
    <row r="81" customFormat="false" ht="24.95" hidden="false" customHeight="true" outlineLevel="0" collapsed="false">
      <c r="A81" s="2795"/>
      <c r="B81" s="2796"/>
      <c r="C81" s="2796"/>
      <c r="D81" s="2796"/>
      <c r="E81" s="2796"/>
      <c r="F81" s="2796"/>
      <c r="G81" s="2796"/>
      <c r="H81" s="2796"/>
      <c r="I81" s="2796"/>
      <c r="J81" s="2796"/>
      <c r="K81" s="2797"/>
      <c r="L81" s="2797"/>
      <c r="M81" s="2797"/>
      <c r="N81" s="2797"/>
      <c r="O81" s="2797"/>
      <c r="P81" s="2797"/>
      <c r="Q81" s="2797"/>
      <c r="R81" s="2797"/>
      <c r="S81" s="2797"/>
      <c r="T81" s="2797"/>
      <c r="U81" s="2797"/>
      <c r="V81" s="2797"/>
      <c r="W81" s="2798"/>
      <c r="X81" s="2799"/>
    </row>
    <row r="82" customFormat="false" ht="24.95" hidden="false" customHeight="true" outlineLevel="0" collapsed="false">
      <c r="A82" s="2756" t="s">
        <v>1239</v>
      </c>
      <c r="B82" s="2800" t="n">
        <v>10.2</v>
      </c>
      <c r="C82" s="2800" t="n">
        <v>10.1</v>
      </c>
      <c r="D82" s="2800" t="n">
        <v>8.1</v>
      </c>
      <c r="E82" s="2800" t="n">
        <v>7.6</v>
      </c>
      <c r="F82" s="2800" t="n">
        <v>9.3</v>
      </c>
      <c r="G82" s="2800" t="n">
        <v>5.5</v>
      </c>
      <c r="H82" s="2800" t="n">
        <v>5.6</v>
      </c>
      <c r="I82" s="2800" t="n">
        <v>5</v>
      </c>
      <c r="J82" s="2800" t="n">
        <v>5.1</v>
      </c>
      <c r="K82" s="2801" t="n">
        <v>5.9</v>
      </c>
      <c r="L82" s="2801" t="n">
        <v>5.9</v>
      </c>
      <c r="M82" s="2801" t="n">
        <v>5.5</v>
      </c>
      <c r="N82" s="2801" t="n">
        <v>6.3</v>
      </c>
      <c r="O82" s="2801" t="n">
        <v>5.6</v>
      </c>
      <c r="P82" s="2801" t="n">
        <v>5.9</v>
      </c>
      <c r="Q82" s="2801" t="n">
        <v>6.3</v>
      </c>
      <c r="R82" s="2801" t="n">
        <v>7.5</v>
      </c>
      <c r="S82" s="2801" t="n">
        <v>7.3</v>
      </c>
      <c r="T82" s="2801" t="n">
        <v>4.8</v>
      </c>
      <c r="U82" s="2801" t="n">
        <v>5.6</v>
      </c>
      <c r="V82" s="2801" t="n">
        <v>5.8</v>
      </c>
      <c r="W82" s="2802" t="n">
        <v>9.2</v>
      </c>
      <c r="X82" s="2803" t="n">
        <v>6.7</v>
      </c>
    </row>
    <row r="83" customFormat="false" ht="24.95" hidden="false" customHeight="true" outlineLevel="0" collapsed="false">
      <c r="A83" s="2756" t="s">
        <v>1240</v>
      </c>
      <c r="B83" s="2800" t="n">
        <v>1.8</v>
      </c>
      <c r="C83" s="2800" t="n">
        <v>1.8</v>
      </c>
      <c r="D83" s="2800" t="n">
        <v>1</v>
      </c>
      <c r="E83" s="2800" t="n">
        <v>0.6</v>
      </c>
      <c r="F83" s="2800" t="n">
        <v>0.5</v>
      </c>
      <c r="G83" s="2800" t="n">
        <v>0.7</v>
      </c>
      <c r="H83" s="2800" t="n">
        <v>0.7</v>
      </c>
      <c r="I83" s="2800" t="n">
        <v>0.9</v>
      </c>
      <c r="J83" s="2800" t="n">
        <v>1.3</v>
      </c>
      <c r="K83" s="2801" t="n">
        <v>1.3</v>
      </c>
      <c r="L83" s="2801" t="n">
        <v>1.4</v>
      </c>
      <c r="M83" s="2801" t="n">
        <v>1.6</v>
      </c>
      <c r="N83" s="2801" t="n">
        <v>2.2</v>
      </c>
      <c r="O83" s="2801" t="n">
        <v>2.4</v>
      </c>
      <c r="P83" s="2801" t="n">
        <v>2.4</v>
      </c>
      <c r="Q83" s="2801" t="n">
        <v>2</v>
      </c>
      <c r="R83" s="2801" t="n">
        <v>1.9</v>
      </c>
      <c r="S83" s="2801" t="n">
        <v>2.1</v>
      </c>
      <c r="T83" s="2801" t="n">
        <v>1.7</v>
      </c>
      <c r="U83" s="2801" t="n">
        <v>2.2</v>
      </c>
      <c r="V83" s="2801" t="n">
        <v>2.2</v>
      </c>
      <c r="W83" s="2802" t="n">
        <v>1.8</v>
      </c>
      <c r="X83" s="2803" t="n">
        <v>2.2</v>
      </c>
    </row>
    <row r="84" customFormat="false" ht="24.95" hidden="false" customHeight="true" outlineLevel="0" collapsed="false">
      <c r="A84" s="2756" t="s">
        <v>1241</v>
      </c>
      <c r="B84" s="2800" t="n">
        <v>7.7</v>
      </c>
      <c r="C84" s="2800" t="n">
        <v>7.7</v>
      </c>
      <c r="D84" s="2800" t="n">
        <v>7.2</v>
      </c>
      <c r="E84" s="2800" t="n">
        <v>8.2</v>
      </c>
      <c r="F84" s="2800" t="n">
        <v>8.4</v>
      </c>
      <c r="G84" s="2800" t="n">
        <v>8.5</v>
      </c>
      <c r="H84" s="2800" t="n">
        <v>8.1</v>
      </c>
      <c r="I84" s="2800" t="n">
        <v>8.7</v>
      </c>
      <c r="J84" s="2800" t="n">
        <v>8.6</v>
      </c>
      <c r="K84" s="2801" t="n">
        <v>9</v>
      </c>
      <c r="L84" s="2801" t="n">
        <v>9.6</v>
      </c>
      <c r="M84" s="2801" t="n">
        <v>10</v>
      </c>
      <c r="N84" s="2801" t="n">
        <v>8.9</v>
      </c>
      <c r="O84" s="2801" t="n">
        <v>9.3</v>
      </c>
      <c r="P84" s="2801" t="n">
        <v>9.8</v>
      </c>
      <c r="Q84" s="2801" t="n">
        <v>9.9</v>
      </c>
      <c r="R84" s="2801" t="n">
        <v>9.7</v>
      </c>
      <c r="S84" s="2801" t="n">
        <v>10.1</v>
      </c>
      <c r="T84" s="2801" t="n">
        <v>8.9</v>
      </c>
      <c r="U84" s="2801" t="n">
        <v>8.3</v>
      </c>
      <c r="V84" s="2801" t="n">
        <v>8.5</v>
      </c>
      <c r="W84" s="2802" t="n">
        <v>8.3</v>
      </c>
      <c r="X84" s="2803" t="n">
        <v>7.9</v>
      </c>
    </row>
    <row r="85" customFormat="false" ht="24.95" hidden="false" customHeight="true" outlineLevel="0" collapsed="false">
      <c r="A85" s="2759"/>
      <c r="B85" s="2804"/>
      <c r="C85" s="2804"/>
      <c r="D85" s="2804"/>
      <c r="E85" s="2804"/>
      <c r="F85" s="2804"/>
      <c r="G85" s="2804"/>
      <c r="H85" s="2804"/>
      <c r="I85" s="2804"/>
      <c r="J85" s="2804"/>
      <c r="K85" s="2805"/>
      <c r="L85" s="2805"/>
      <c r="M85" s="2805"/>
      <c r="N85" s="2805"/>
      <c r="O85" s="2805"/>
      <c r="P85" s="2805"/>
      <c r="Q85" s="2805"/>
      <c r="R85" s="2805"/>
      <c r="S85" s="2805"/>
      <c r="T85" s="2805"/>
      <c r="U85" s="2805"/>
      <c r="V85" s="2805"/>
      <c r="W85" s="2806"/>
      <c r="X85" s="2807"/>
    </row>
    <row r="86" customFormat="false" ht="24.95" hidden="false" customHeight="true" outlineLevel="0" collapsed="false">
      <c r="A86" s="2791" t="s">
        <v>1242</v>
      </c>
      <c r="B86" s="2808" t="n">
        <v>1.84372504595116</v>
      </c>
      <c r="C86" s="2808" t="n">
        <v>1.73966481791663</v>
      </c>
      <c r="D86" s="2808" t="n">
        <v>1.49194633792901</v>
      </c>
      <c r="E86" s="2808" t="n">
        <v>1.56321550401777</v>
      </c>
      <c r="F86" s="2808" t="n">
        <v>1.52074428666011</v>
      </c>
      <c r="G86" s="2808" t="n">
        <v>1.47119320764838</v>
      </c>
      <c r="H86" s="2808" t="n">
        <v>1.57303060108579</v>
      </c>
      <c r="I86" s="2808" t="n">
        <v>1.6097938445312</v>
      </c>
      <c r="J86" s="2808" t="n">
        <v>1.68795522803191</v>
      </c>
      <c r="K86" s="2808" t="n">
        <v>1.81788799586557</v>
      </c>
      <c r="L86" s="2808" t="n">
        <v>1.82782385888529</v>
      </c>
      <c r="M86" s="2808" t="n">
        <v>2.12947967798644</v>
      </c>
      <c r="N86" s="2808" t="n">
        <v>2.39167878050753</v>
      </c>
      <c r="O86" s="2808" t="n">
        <v>2.2698174724332</v>
      </c>
      <c r="P86" s="2808" t="n">
        <v>2.0966771650711</v>
      </c>
      <c r="Q86" s="2808" t="n">
        <v>2.13889791422066</v>
      </c>
      <c r="R86" s="2808" t="n">
        <v>2.16026868221982</v>
      </c>
      <c r="S86" s="2808" t="n">
        <v>1.96861540914479</v>
      </c>
      <c r="T86" s="2808" t="n">
        <v>1.82648939901252</v>
      </c>
      <c r="U86" s="2808" t="n">
        <v>1.63943403838687</v>
      </c>
      <c r="V86" s="2808" t="n">
        <v>1.62218704749026</v>
      </c>
      <c r="W86" s="2809" t="n">
        <v>1.67533451757473</v>
      </c>
      <c r="X86" s="2810" t="n">
        <v>1.62685029601478</v>
      </c>
    </row>
    <row r="87" customFormat="false" ht="24.95" hidden="false" customHeight="true" outlineLevel="0" collapsed="false">
      <c r="A87" s="2795"/>
      <c r="B87" s="2796"/>
      <c r="C87" s="2796"/>
      <c r="D87" s="2796"/>
      <c r="E87" s="2796"/>
      <c r="F87" s="2796"/>
      <c r="G87" s="2796"/>
      <c r="H87" s="2796"/>
      <c r="I87" s="2796"/>
      <c r="J87" s="2796"/>
      <c r="K87" s="2797"/>
      <c r="L87" s="2797"/>
      <c r="M87" s="2797"/>
      <c r="N87" s="2797"/>
      <c r="O87" s="2797"/>
      <c r="P87" s="2797"/>
      <c r="Q87" s="2797"/>
      <c r="R87" s="2797"/>
      <c r="S87" s="2797"/>
      <c r="T87" s="2797"/>
      <c r="U87" s="2797"/>
      <c r="V87" s="2797"/>
      <c r="W87" s="2798"/>
      <c r="X87" s="2799"/>
    </row>
    <row r="88" customFormat="false" ht="24.95" hidden="false" customHeight="true" outlineLevel="0" collapsed="false">
      <c r="A88" s="2756" t="s">
        <v>1243</v>
      </c>
      <c r="B88" s="2811" t="n">
        <v>1.7</v>
      </c>
      <c r="C88" s="2811" t="n">
        <v>1.6</v>
      </c>
      <c r="D88" s="2811" t="n">
        <v>1.5</v>
      </c>
      <c r="E88" s="2811" t="n">
        <v>1.6</v>
      </c>
      <c r="F88" s="2811" t="n">
        <v>1.6</v>
      </c>
      <c r="G88" s="2811" t="n">
        <v>1.6</v>
      </c>
      <c r="H88" s="2811" t="n">
        <v>1.7</v>
      </c>
      <c r="I88" s="2811" t="n">
        <v>1.8</v>
      </c>
      <c r="J88" s="2811" t="n">
        <v>2</v>
      </c>
      <c r="K88" s="2812" t="n">
        <v>2.2</v>
      </c>
      <c r="L88" s="2812" t="n">
        <v>2.3</v>
      </c>
      <c r="M88" s="2812" t="n">
        <v>2.44922039645146</v>
      </c>
      <c r="N88" s="2812" t="n">
        <v>2.62530604355057</v>
      </c>
      <c r="O88" s="2812" t="n">
        <v>2.54818845101978</v>
      </c>
      <c r="P88" s="2812" t="n">
        <v>2.46846622520182</v>
      </c>
      <c r="Q88" s="2812" t="n">
        <v>2.44386287063876</v>
      </c>
      <c r="R88" s="2812" t="n">
        <v>2.45327997350854</v>
      </c>
      <c r="S88" s="2812" t="n">
        <v>2.35302605514487</v>
      </c>
      <c r="T88" s="2812" t="n">
        <v>2.34415851237498</v>
      </c>
      <c r="U88" s="2812" t="n">
        <v>2.14371567759913</v>
      </c>
      <c r="V88" s="2812" t="n">
        <v>2.05190359142976</v>
      </c>
      <c r="W88" s="2813" t="n">
        <v>2.12380869716997</v>
      </c>
      <c r="X88" s="2814" t="n">
        <v>2.03510512330875</v>
      </c>
    </row>
    <row r="89" customFormat="false" ht="24.95" hidden="false" customHeight="true" outlineLevel="0" collapsed="false">
      <c r="A89" s="2756" t="s">
        <v>1244</v>
      </c>
      <c r="B89" s="2811" t="n">
        <v>0.2</v>
      </c>
      <c r="C89" s="2811" t="n">
        <v>0.2</v>
      </c>
      <c r="D89" s="2811" t="n">
        <v>0.2</v>
      </c>
      <c r="E89" s="2811" t="n">
        <v>0.2</v>
      </c>
      <c r="F89" s="2811" t="n">
        <v>0.2</v>
      </c>
      <c r="G89" s="2811" t="n">
        <v>0.3</v>
      </c>
      <c r="H89" s="2811" t="n">
        <v>0.2</v>
      </c>
      <c r="I89" s="2811" t="n">
        <v>0.2</v>
      </c>
      <c r="J89" s="2811" t="n">
        <v>0.2</v>
      </c>
      <c r="K89" s="2812" t="n">
        <v>0.2</v>
      </c>
      <c r="L89" s="2812" t="n">
        <v>0.3</v>
      </c>
      <c r="M89" s="2812" t="n">
        <v>0.3</v>
      </c>
      <c r="N89" s="2812" t="n">
        <v>0.3</v>
      </c>
      <c r="O89" s="2812" t="n">
        <v>0.3</v>
      </c>
      <c r="P89" s="2812" t="n">
        <v>0.4</v>
      </c>
      <c r="Q89" s="2812" t="n">
        <v>0.3</v>
      </c>
      <c r="R89" s="2812" t="n">
        <v>0.3</v>
      </c>
      <c r="S89" s="2812" t="n">
        <v>0.3</v>
      </c>
      <c r="T89" s="2812" t="n">
        <v>0.3</v>
      </c>
      <c r="U89" s="2812" t="n">
        <v>0.2</v>
      </c>
      <c r="V89" s="2812" t="n">
        <v>0.2</v>
      </c>
      <c r="W89" s="2813" t="n">
        <v>0.3</v>
      </c>
      <c r="X89" s="2814" t="n">
        <v>0.2</v>
      </c>
    </row>
    <row r="90" customFormat="false" ht="24.95" hidden="false" customHeight="true" outlineLevel="0" collapsed="false">
      <c r="A90" s="2756" t="s">
        <v>1245</v>
      </c>
      <c r="B90" s="2811" t="n">
        <v>2.7</v>
      </c>
      <c r="C90" s="2811" t="n">
        <v>2.5</v>
      </c>
      <c r="D90" s="2811" t="n">
        <v>2.3</v>
      </c>
      <c r="E90" s="2811" t="n">
        <v>2.2</v>
      </c>
      <c r="F90" s="2811" t="n">
        <v>2.5</v>
      </c>
      <c r="G90" s="2811" t="n">
        <v>2.6</v>
      </c>
      <c r="H90" s="2811" t="n">
        <v>2.6</v>
      </c>
      <c r="I90" s="2811" t="n">
        <v>2.5</v>
      </c>
      <c r="J90" s="2811" t="n">
        <v>2.8</v>
      </c>
      <c r="K90" s="2812" t="n">
        <v>3.1</v>
      </c>
      <c r="L90" s="2812" t="n">
        <v>3</v>
      </c>
      <c r="M90" s="2812" t="n">
        <v>3.7</v>
      </c>
      <c r="N90" s="2812" t="n">
        <v>3.9</v>
      </c>
      <c r="O90" s="2812" t="n">
        <v>3.7</v>
      </c>
      <c r="P90" s="2812" t="n">
        <v>3.7</v>
      </c>
      <c r="Q90" s="2812" t="n">
        <v>3.9</v>
      </c>
      <c r="R90" s="2812" t="n">
        <v>3.8</v>
      </c>
      <c r="S90" s="2812" t="n">
        <v>3.3</v>
      </c>
      <c r="T90" s="2812" t="n">
        <v>3.2</v>
      </c>
      <c r="U90" s="2812" t="n">
        <v>2.9</v>
      </c>
      <c r="V90" s="2812" t="n">
        <v>2.8</v>
      </c>
      <c r="W90" s="2813" t="n">
        <v>2.7</v>
      </c>
      <c r="X90" s="2814" t="n">
        <v>2.8</v>
      </c>
    </row>
    <row r="91" customFormat="false" ht="24.95" hidden="false" customHeight="true" outlineLevel="0" collapsed="false">
      <c r="A91" s="2756" t="s">
        <v>1246</v>
      </c>
      <c r="B91" s="2811" t="n">
        <v>0.5</v>
      </c>
      <c r="C91" s="2811" t="n">
        <v>0.5</v>
      </c>
      <c r="D91" s="2811" t="n">
        <v>0.4</v>
      </c>
      <c r="E91" s="2811" t="n">
        <v>0.4</v>
      </c>
      <c r="F91" s="2811" t="n">
        <v>0.4</v>
      </c>
      <c r="G91" s="2811" t="n">
        <v>0.4</v>
      </c>
      <c r="H91" s="2811" t="n">
        <v>0.4</v>
      </c>
      <c r="I91" s="2811" t="n">
        <v>0.4</v>
      </c>
      <c r="J91" s="2811" t="n">
        <v>0.5</v>
      </c>
      <c r="K91" s="2812" t="n">
        <v>0.5</v>
      </c>
      <c r="L91" s="2812" t="n">
        <v>0.5</v>
      </c>
      <c r="M91" s="2812" t="n">
        <v>0.6</v>
      </c>
      <c r="N91" s="2812" t="n">
        <v>0.6</v>
      </c>
      <c r="O91" s="2812" t="n">
        <v>0.6</v>
      </c>
      <c r="P91" s="2812" t="n">
        <v>0.6</v>
      </c>
      <c r="Q91" s="2812" t="n">
        <v>0.6</v>
      </c>
      <c r="R91" s="2812" t="n">
        <v>0.6</v>
      </c>
      <c r="S91" s="2812" t="n">
        <v>0.7</v>
      </c>
      <c r="T91" s="2812" t="n">
        <v>0.6</v>
      </c>
      <c r="U91" s="2812" t="n">
        <v>0.5</v>
      </c>
      <c r="V91" s="2812" t="n">
        <v>0.6</v>
      </c>
      <c r="W91" s="2813" t="n">
        <v>0.5</v>
      </c>
      <c r="X91" s="2814" t="n">
        <v>0.5</v>
      </c>
    </row>
    <row r="92" customFormat="false" ht="24.95" hidden="false" customHeight="true" outlineLevel="0" collapsed="false">
      <c r="A92" s="2756" t="s">
        <v>1247</v>
      </c>
      <c r="B92" s="2811" t="n">
        <v>0.9</v>
      </c>
      <c r="C92" s="2811" t="n">
        <v>0.8</v>
      </c>
      <c r="D92" s="2811" t="n">
        <v>0.7</v>
      </c>
      <c r="E92" s="2811" t="n">
        <v>0.7</v>
      </c>
      <c r="F92" s="2811" t="n">
        <v>0.7</v>
      </c>
      <c r="G92" s="2811" t="n">
        <v>0.7</v>
      </c>
      <c r="H92" s="2811" t="n">
        <v>0.7</v>
      </c>
      <c r="I92" s="2811" t="n">
        <v>0.7</v>
      </c>
      <c r="J92" s="2811" t="n">
        <v>0.8</v>
      </c>
      <c r="K92" s="2812" t="n">
        <v>0.8</v>
      </c>
      <c r="L92" s="2812" t="n">
        <v>0.8</v>
      </c>
      <c r="M92" s="2812" t="n">
        <v>1</v>
      </c>
      <c r="N92" s="2812" t="n">
        <v>1</v>
      </c>
      <c r="O92" s="2812" t="n">
        <v>0.9</v>
      </c>
      <c r="P92" s="2812" t="n">
        <v>0.9</v>
      </c>
      <c r="Q92" s="2812" t="n">
        <v>1</v>
      </c>
      <c r="R92" s="2812" t="n">
        <v>1.1</v>
      </c>
      <c r="S92" s="2812" t="n">
        <v>0.9</v>
      </c>
      <c r="T92" s="2812" t="n">
        <v>0.9</v>
      </c>
      <c r="U92" s="2812" t="n">
        <v>1</v>
      </c>
      <c r="V92" s="2812" t="n">
        <v>1</v>
      </c>
      <c r="W92" s="2813" t="n">
        <v>1.2</v>
      </c>
      <c r="X92" s="2814" t="n">
        <v>1</v>
      </c>
    </row>
    <row r="93" customFormat="false" ht="24.95" hidden="false" customHeight="true" outlineLevel="0" collapsed="false">
      <c r="A93" s="2756" t="s">
        <v>1248</v>
      </c>
      <c r="B93" s="2811" t="n">
        <v>2.2</v>
      </c>
      <c r="C93" s="2811" t="n">
        <v>2</v>
      </c>
      <c r="D93" s="2811" t="n">
        <v>1.7</v>
      </c>
      <c r="E93" s="2811" t="n">
        <v>1.7</v>
      </c>
      <c r="F93" s="2811" t="n">
        <v>2</v>
      </c>
      <c r="G93" s="2811" t="n">
        <v>2.3</v>
      </c>
      <c r="H93" s="2811" t="n">
        <v>2.5</v>
      </c>
      <c r="I93" s="2811" t="n">
        <v>2.6</v>
      </c>
      <c r="J93" s="2811" t="n">
        <v>2.9</v>
      </c>
      <c r="K93" s="2812" t="n">
        <v>3.1</v>
      </c>
      <c r="L93" s="2812" t="n">
        <v>3</v>
      </c>
      <c r="M93" s="2812" t="n">
        <v>3.4</v>
      </c>
      <c r="N93" s="2812" t="n">
        <v>3.8</v>
      </c>
      <c r="O93" s="2812" t="n">
        <v>3.7</v>
      </c>
      <c r="P93" s="2812" t="n">
        <v>3.7</v>
      </c>
      <c r="Q93" s="2812" t="n">
        <v>3.4</v>
      </c>
      <c r="R93" s="2812" t="n">
        <v>3.5</v>
      </c>
      <c r="S93" s="2812" t="n">
        <v>3.4</v>
      </c>
      <c r="T93" s="2812" t="n">
        <v>3.1</v>
      </c>
      <c r="U93" s="2812" t="n">
        <v>2.8</v>
      </c>
      <c r="V93" s="2812" t="n">
        <v>2.7</v>
      </c>
      <c r="W93" s="2813" t="n">
        <v>2.7</v>
      </c>
      <c r="X93" s="2814" t="n">
        <v>2.8</v>
      </c>
    </row>
    <row r="94" customFormat="false" ht="24.95" hidden="false" customHeight="true" outlineLevel="0" collapsed="false">
      <c r="A94" s="2756" t="s">
        <v>1249</v>
      </c>
      <c r="B94" s="2811" t="n">
        <v>4.7</v>
      </c>
      <c r="C94" s="2811" t="n">
        <v>4.3</v>
      </c>
      <c r="D94" s="2811" t="n">
        <v>3.9</v>
      </c>
      <c r="E94" s="2811" t="n">
        <v>3.7</v>
      </c>
      <c r="F94" s="2811" t="n">
        <v>4.3</v>
      </c>
      <c r="G94" s="2811" t="n">
        <v>4.3</v>
      </c>
      <c r="H94" s="2811" t="n">
        <v>4.9</v>
      </c>
      <c r="I94" s="2811" t="n">
        <v>5.1</v>
      </c>
      <c r="J94" s="2811" t="n">
        <v>5.7</v>
      </c>
      <c r="K94" s="2812" t="n">
        <v>6.5</v>
      </c>
      <c r="L94" s="2812" t="n">
        <v>6.2</v>
      </c>
      <c r="M94" s="2812" t="n">
        <v>7.1</v>
      </c>
      <c r="N94" s="2812" t="n">
        <v>7.3</v>
      </c>
      <c r="O94" s="2812" t="n">
        <v>6.6</v>
      </c>
      <c r="P94" s="2812" t="n">
        <v>6.4</v>
      </c>
      <c r="Q94" s="2812" t="n">
        <v>6.8</v>
      </c>
      <c r="R94" s="2812" t="n">
        <v>6.6</v>
      </c>
      <c r="S94" s="2812" t="n">
        <v>6</v>
      </c>
      <c r="T94" s="2812" t="n">
        <v>5.5</v>
      </c>
      <c r="U94" s="2812" t="n">
        <v>4.7</v>
      </c>
      <c r="V94" s="2812" t="n">
        <v>4.5</v>
      </c>
      <c r="W94" s="2813" t="n">
        <v>4.8</v>
      </c>
      <c r="X94" s="2814" t="n">
        <v>4.5</v>
      </c>
    </row>
    <row r="95" customFormat="false" ht="24.95" hidden="false" customHeight="true" outlineLevel="0" collapsed="false">
      <c r="A95" s="2756" t="s">
        <v>1250</v>
      </c>
      <c r="B95" s="2811" t="n">
        <v>0.9</v>
      </c>
      <c r="C95" s="2811" t="n">
        <v>0.9</v>
      </c>
      <c r="D95" s="2811" t="n">
        <v>0.8</v>
      </c>
      <c r="E95" s="2811" t="n">
        <v>0.7</v>
      </c>
      <c r="F95" s="2811" t="n">
        <v>0.8</v>
      </c>
      <c r="G95" s="2811" t="n">
        <v>0.8</v>
      </c>
      <c r="H95" s="2811" t="n">
        <v>1</v>
      </c>
      <c r="I95" s="2811" t="n">
        <v>1</v>
      </c>
      <c r="J95" s="2811" t="n">
        <v>1.1</v>
      </c>
      <c r="K95" s="2812" t="n">
        <v>1.1</v>
      </c>
      <c r="L95" s="2812" t="n">
        <v>1.2</v>
      </c>
      <c r="M95" s="2812" t="n">
        <v>2.4</v>
      </c>
      <c r="N95" s="2812" t="n">
        <v>2.4</v>
      </c>
      <c r="O95" s="2812" t="n">
        <v>2.4</v>
      </c>
      <c r="P95" s="2812" t="n">
        <v>2.5</v>
      </c>
      <c r="Q95" s="2812" t="n">
        <v>2.6</v>
      </c>
      <c r="R95" s="2812" t="n">
        <v>2.9</v>
      </c>
      <c r="S95" s="2812" t="n">
        <v>2.8</v>
      </c>
      <c r="T95" s="2812" t="n">
        <v>2.6</v>
      </c>
      <c r="U95" s="2812" t="n">
        <v>2.5</v>
      </c>
      <c r="V95" s="2812" t="n">
        <v>2.6</v>
      </c>
      <c r="W95" s="2813" t="n">
        <v>2.5</v>
      </c>
      <c r="X95" s="2814" t="n">
        <v>2.5</v>
      </c>
    </row>
    <row r="96" customFormat="false" ht="24.95" hidden="false" customHeight="true" outlineLevel="0" collapsed="false">
      <c r="A96" s="2765" t="s">
        <v>1251</v>
      </c>
      <c r="B96" s="2811" t="n">
        <v>0.7</v>
      </c>
      <c r="C96" s="2811" t="n">
        <v>0.7</v>
      </c>
      <c r="D96" s="2811" t="n">
        <v>0.9</v>
      </c>
      <c r="E96" s="2811" t="n">
        <v>0.7</v>
      </c>
      <c r="F96" s="2811" t="n">
        <v>0.7</v>
      </c>
      <c r="G96" s="2811" t="n">
        <v>0.4</v>
      </c>
      <c r="H96" s="2811" t="n">
        <v>0.6</v>
      </c>
      <c r="I96" s="2811" t="n">
        <v>0.8</v>
      </c>
      <c r="J96" s="2811" t="n">
        <v>0.7</v>
      </c>
      <c r="K96" s="2812" t="n">
        <v>0.7</v>
      </c>
      <c r="L96" s="2812" t="n">
        <v>0.6</v>
      </c>
      <c r="M96" s="2812" t="n">
        <v>0.6</v>
      </c>
      <c r="N96" s="2812" t="n">
        <v>0.8</v>
      </c>
      <c r="O96" s="2812" t="n">
        <v>0.8</v>
      </c>
      <c r="P96" s="2812" t="n">
        <v>0.9</v>
      </c>
      <c r="Q96" s="2812" t="n">
        <v>0.8</v>
      </c>
      <c r="R96" s="2812" t="n">
        <v>0.7</v>
      </c>
      <c r="S96" s="2812" t="n">
        <v>0.8</v>
      </c>
      <c r="T96" s="2812" t="n">
        <v>0.8</v>
      </c>
      <c r="U96" s="2812" t="n">
        <v>0.6</v>
      </c>
      <c r="V96" s="2812" t="n">
        <v>0.9</v>
      </c>
      <c r="W96" s="2813" t="n">
        <v>1</v>
      </c>
      <c r="X96" s="2814" t="n">
        <v>1</v>
      </c>
    </row>
    <row r="97" customFormat="false" ht="24.95" hidden="false" customHeight="true" outlineLevel="0" collapsed="false">
      <c r="A97" s="2756" t="s">
        <v>1252</v>
      </c>
      <c r="B97" s="2800" t="n">
        <v>3.4</v>
      </c>
      <c r="C97" s="2800" t="n">
        <v>3.2</v>
      </c>
      <c r="D97" s="2800" t="n">
        <v>2.7</v>
      </c>
      <c r="E97" s="2800" t="n">
        <v>2.6</v>
      </c>
      <c r="F97" s="2800" t="n">
        <v>3</v>
      </c>
      <c r="G97" s="2800" t="n">
        <v>2.9</v>
      </c>
      <c r="H97" s="2800" t="n">
        <v>2.9</v>
      </c>
      <c r="I97" s="2800" t="n">
        <v>2.9</v>
      </c>
      <c r="J97" s="2800" t="n">
        <v>3</v>
      </c>
      <c r="K97" s="2801" t="n">
        <v>3.4</v>
      </c>
      <c r="L97" s="2801" t="n">
        <v>3.4</v>
      </c>
      <c r="M97" s="2801" t="n">
        <v>5</v>
      </c>
      <c r="N97" s="2801" t="n">
        <v>5.1</v>
      </c>
      <c r="O97" s="2801" t="n">
        <v>4.8</v>
      </c>
      <c r="P97" s="2801" t="n">
        <v>4.4</v>
      </c>
      <c r="Q97" s="2801" t="n">
        <v>4.6</v>
      </c>
      <c r="R97" s="2801" t="n">
        <v>4.6</v>
      </c>
      <c r="S97" s="2801" t="n">
        <v>4.2</v>
      </c>
      <c r="T97" s="2801" t="n">
        <v>3.7</v>
      </c>
      <c r="U97" s="2801" t="n">
        <v>3.2</v>
      </c>
      <c r="V97" s="2801" t="n">
        <v>3.1</v>
      </c>
      <c r="W97" s="2802" t="n">
        <v>3.6</v>
      </c>
      <c r="X97" s="2803" t="n">
        <v>3.5</v>
      </c>
    </row>
    <row r="98" customFormat="false" ht="24.95" hidden="false" customHeight="true" outlineLevel="0" collapsed="false">
      <c r="A98" s="2756" t="s">
        <v>1253</v>
      </c>
      <c r="B98" s="2800" t="n">
        <v>2.1</v>
      </c>
      <c r="C98" s="2800" t="n">
        <v>2</v>
      </c>
      <c r="D98" s="2800" t="n">
        <v>1.7</v>
      </c>
      <c r="E98" s="2800" t="n">
        <v>1.6</v>
      </c>
      <c r="F98" s="2800" t="n">
        <v>1.7</v>
      </c>
      <c r="G98" s="2800" t="n">
        <v>1.7</v>
      </c>
      <c r="H98" s="2800" t="n">
        <v>1.9</v>
      </c>
      <c r="I98" s="2800" t="n">
        <v>1.9</v>
      </c>
      <c r="J98" s="2800" t="n">
        <v>2.1</v>
      </c>
      <c r="K98" s="2801" t="n">
        <v>2.2</v>
      </c>
      <c r="L98" s="2801" t="n">
        <v>2.4</v>
      </c>
      <c r="M98" s="2801" t="n">
        <v>2.6</v>
      </c>
      <c r="N98" s="2801" t="n">
        <v>3</v>
      </c>
      <c r="O98" s="2801" t="n">
        <v>2.7</v>
      </c>
      <c r="P98" s="2801" t="n">
        <v>2.8</v>
      </c>
      <c r="Q98" s="2801" t="n">
        <v>2.8</v>
      </c>
      <c r="R98" s="2801" t="n">
        <v>2.9</v>
      </c>
      <c r="S98" s="2801" t="n">
        <v>2.8</v>
      </c>
      <c r="T98" s="2801" t="n">
        <v>2.7</v>
      </c>
      <c r="U98" s="2801" t="n">
        <v>2.4</v>
      </c>
      <c r="V98" s="2801" t="n">
        <v>2.4</v>
      </c>
      <c r="W98" s="2802" t="n">
        <v>2.4</v>
      </c>
      <c r="X98" s="2803" t="n">
        <v>2.4</v>
      </c>
    </row>
    <row r="99" customFormat="false" ht="24.95" hidden="false" customHeight="true" outlineLevel="0" collapsed="false">
      <c r="A99" s="2759" t="s">
        <v>1254</v>
      </c>
      <c r="B99" s="2815" t="n">
        <v>5.5</v>
      </c>
      <c r="C99" s="2815" t="n">
        <v>5.1</v>
      </c>
      <c r="D99" s="2815" t="n">
        <v>4.2</v>
      </c>
      <c r="E99" s="2815" t="n">
        <v>4.5</v>
      </c>
      <c r="F99" s="2815" t="n">
        <v>5</v>
      </c>
      <c r="G99" s="2815" t="n">
        <v>4.9</v>
      </c>
      <c r="H99" s="2815" t="n">
        <v>5.6</v>
      </c>
      <c r="I99" s="2815" t="n">
        <v>5.6</v>
      </c>
      <c r="J99" s="2815" t="n">
        <v>6</v>
      </c>
      <c r="K99" s="2816" t="n">
        <v>6.7</v>
      </c>
      <c r="L99" s="2816" t="n">
        <v>6.7</v>
      </c>
      <c r="M99" s="2816" t="n">
        <v>7.2</v>
      </c>
      <c r="N99" s="2816" t="n">
        <v>7.4</v>
      </c>
      <c r="O99" s="2816" t="n">
        <v>7.3</v>
      </c>
      <c r="P99" s="2816" t="n">
        <v>7.2</v>
      </c>
      <c r="Q99" s="2816" t="n">
        <v>7.5</v>
      </c>
      <c r="R99" s="2816" t="n">
        <v>7.3</v>
      </c>
      <c r="S99" s="2816" t="n">
        <v>6.9</v>
      </c>
      <c r="T99" s="2816" t="n">
        <v>6.3</v>
      </c>
      <c r="U99" s="2816" t="n">
        <v>5.6</v>
      </c>
      <c r="V99" s="2816" t="n">
        <v>5.3</v>
      </c>
      <c r="W99" s="2817" t="n">
        <v>5.4</v>
      </c>
      <c r="X99" s="2818" t="n">
        <v>5.3</v>
      </c>
    </row>
    <row r="100" customFormat="false" ht="24.95" hidden="false" customHeight="true" outlineLevel="0" collapsed="false">
      <c r="A100" s="2756" t="s">
        <v>1255</v>
      </c>
      <c r="B100" s="2800" t="n">
        <v>6.7</v>
      </c>
      <c r="C100" s="2800" t="n">
        <v>7</v>
      </c>
      <c r="D100" s="2800" t="n">
        <v>6.2</v>
      </c>
      <c r="E100" s="2800" t="n">
        <v>5.8</v>
      </c>
      <c r="F100" s="2800" t="n">
        <v>6.3</v>
      </c>
      <c r="G100" s="2800" t="n">
        <v>5.9</v>
      </c>
      <c r="H100" s="2800" t="n">
        <v>6.3</v>
      </c>
      <c r="I100" s="2800" t="n">
        <v>6.2</v>
      </c>
      <c r="J100" s="2800" t="n">
        <v>5.5</v>
      </c>
      <c r="K100" s="2801" t="n">
        <v>5.4</v>
      </c>
      <c r="L100" s="2801" t="n">
        <v>5.2</v>
      </c>
      <c r="M100" s="2801" t="n">
        <v>6</v>
      </c>
      <c r="N100" s="2801" t="n">
        <v>8.3</v>
      </c>
      <c r="O100" s="2801" t="n">
        <v>7.1</v>
      </c>
      <c r="P100" s="2801" t="n">
        <v>5.1</v>
      </c>
      <c r="Q100" s="2801" t="n">
        <v>5.4</v>
      </c>
      <c r="R100" s="2801" t="n">
        <v>6</v>
      </c>
      <c r="S100" s="2801" t="n">
        <v>4.8</v>
      </c>
      <c r="T100" s="2801" t="n">
        <v>5.1</v>
      </c>
      <c r="U100" s="2801" t="n">
        <v>5.1</v>
      </c>
      <c r="V100" s="2801" t="n">
        <v>4.9</v>
      </c>
      <c r="W100" s="2802" t="n">
        <v>4.7</v>
      </c>
      <c r="X100" s="2803" t="n">
        <v>4.9</v>
      </c>
    </row>
    <row r="101" customFormat="false" ht="24.95" hidden="false" customHeight="true" outlineLevel="0" collapsed="false">
      <c r="A101" s="2756" t="s">
        <v>1256</v>
      </c>
      <c r="B101" s="2800" t="n">
        <v>1.5</v>
      </c>
      <c r="C101" s="2800" t="n">
        <v>1.5</v>
      </c>
      <c r="D101" s="2800" t="n">
        <v>1.3</v>
      </c>
      <c r="E101" s="2800" t="n">
        <v>1.2</v>
      </c>
      <c r="F101" s="2800" t="n">
        <v>1.3</v>
      </c>
      <c r="G101" s="2800" t="n">
        <v>1.3</v>
      </c>
      <c r="H101" s="2800" t="n">
        <v>1.5</v>
      </c>
      <c r="I101" s="2800" t="n">
        <v>1.5</v>
      </c>
      <c r="J101" s="2800" t="n">
        <v>1.6</v>
      </c>
      <c r="K101" s="2801" t="n">
        <v>1.7</v>
      </c>
      <c r="L101" s="2801" t="n">
        <v>1.7</v>
      </c>
      <c r="M101" s="2801" t="n">
        <v>1.9</v>
      </c>
      <c r="N101" s="2801" t="n">
        <v>2.2</v>
      </c>
      <c r="O101" s="2801" t="n">
        <v>2.2</v>
      </c>
      <c r="P101" s="2801" t="n">
        <v>2.2</v>
      </c>
      <c r="Q101" s="2801" t="n">
        <v>2.2</v>
      </c>
      <c r="R101" s="2801" t="n">
        <v>2.4</v>
      </c>
      <c r="S101" s="2801" t="n">
        <v>2.4</v>
      </c>
      <c r="T101" s="2801" t="n">
        <v>2.2</v>
      </c>
      <c r="U101" s="2801" t="n">
        <v>2.1</v>
      </c>
      <c r="V101" s="2801" t="n">
        <v>2.1</v>
      </c>
      <c r="W101" s="2802" t="n">
        <v>2.1</v>
      </c>
      <c r="X101" s="2803" t="n">
        <v>2.1</v>
      </c>
    </row>
    <row r="102" customFormat="false" ht="24.95" hidden="false" customHeight="true" outlineLevel="0" collapsed="false">
      <c r="A102" s="2756" t="s">
        <v>1257</v>
      </c>
      <c r="B102" s="2800" t="n">
        <v>0.9</v>
      </c>
      <c r="C102" s="2800" t="n">
        <v>0.9</v>
      </c>
      <c r="D102" s="2800" t="n">
        <v>0.8</v>
      </c>
      <c r="E102" s="2800" t="n">
        <v>0.6</v>
      </c>
      <c r="F102" s="2800" t="n">
        <v>0.7</v>
      </c>
      <c r="G102" s="2800" t="n">
        <v>0.7</v>
      </c>
      <c r="H102" s="2800" t="n">
        <v>0.8</v>
      </c>
      <c r="I102" s="2800" t="n">
        <v>0.8</v>
      </c>
      <c r="J102" s="2800" t="n">
        <v>0.9</v>
      </c>
      <c r="K102" s="2801" t="n">
        <v>0.9</v>
      </c>
      <c r="L102" s="2801" t="n">
        <v>0.8</v>
      </c>
      <c r="M102" s="2801" t="n">
        <v>0.9</v>
      </c>
      <c r="N102" s="2801" t="n">
        <v>1</v>
      </c>
      <c r="O102" s="2801" t="n">
        <v>1</v>
      </c>
      <c r="P102" s="2801" t="n">
        <v>1</v>
      </c>
      <c r="Q102" s="2801" t="n">
        <v>1</v>
      </c>
      <c r="R102" s="2801" t="n">
        <v>1</v>
      </c>
      <c r="S102" s="2801" t="n">
        <v>1</v>
      </c>
      <c r="T102" s="2801" t="n">
        <v>0.9</v>
      </c>
      <c r="U102" s="2801" t="n">
        <v>0.9</v>
      </c>
      <c r="V102" s="2801" t="n">
        <v>0.8</v>
      </c>
      <c r="W102" s="2802" t="n">
        <v>0.8</v>
      </c>
      <c r="X102" s="2803" t="n">
        <v>0.8</v>
      </c>
    </row>
    <row r="103" customFormat="false" ht="24.95" hidden="false" customHeight="true" outlineLevel="0" collapsed="false">
      <c r="A103" s="2756" t="s">
        <v>1258</v>
      </c>
      <c r="B103" s="2800" t="n">
        <v>0.3</v>
      </c>
      <c r="C103" s="2800" t="n">
        <v>0.3</v>
      </c>
      <c r="D103" s="2800" t="n">
        <v>0.3</v>
      </c>
      <c r="E103" s="2800" t="n">
        <v>0.2</v>
      </c>
      <c r="F103" s="2800" t="n">
        <v>0.3</v>
      </c>
      <c r="G103" s="2800" t="n">
        <v>0.2</v>
      </c>
      <c r="H103" s="2800" t="n">
        <v>0.2</v>
      </c>
      <c r="I103" s="2800" t="n">
        <v>0.2</v>
      </c>
      <c r="J103" s="2800" t="n">
        <v>0.2</v>
      </c>
      <c r="K103" s="2801" t="n">
        <v>0.2</v>
      </c>
      <c r="L103" s="2801" t="n">
        <v>0.3</v>
      </c>
      <c r="M103" s="2801" t="n">
        <v>0.8</v>
      </c>
      <c r="N103" s="2801" t="n">
        <v>1</v>
      </c>
      <c r="O103" s="2801" t="n">
        <v>1</v>
      </c>
      <c r="P103" s="2801" t="n">
        <v>1</v>
      </c>
      <c r="Q103" s="2801" t="n">
        <v>1.1</v>
      </c>
      <c r="R103" s="2801" t="n">
        <v>1.1</v>
      </c>
      <c r="S103" s="2801" t="n">
        <v>1.1</v>
      </c>
      <c r="T103" s="2801" t="n">
        <v>0.9</v>
      </c>
      <c r="U103" s="2801" t="n">
        <v>0.9</v>
      </c>
      <c r="V103" s="2801" t="n">
        <v>0.8</v>
      </c>
      <c r="W103" s="2802" t="n">
        <v>0.8</v>
      </c>
      <c r="X103" s="2803" t="n">
        <v>0.9</v>
      </c>
    </row>
    <row r="104" customFormat="false" ht="24.95" hidden="false" customHeight="true" outlineLevel="0" collapsed="false">
      <c r="A104" s="2765" t="s">
        <v>1259</v>
      </c>
      <c r="B104" s="2800" t="n">
        <v>0.8</v>
      </c>
      <c r="C104" s="2800" t="n">
        <v>0.8</v>
      </c>
      <c r="D104" s="2800" t="n">
        <v>0.7</v>
      </c>
      <c r="E104" s="2800" t="n">
        <v>0.6</v>
      </c>
      <c r="F104" s="2800" t="n">
        <v>0.6</v>
      </c>
      <c r="G104" s="2800" t="n">
        <v>0.7</v>
      </c>
      <c r="H104" s="2800" t="n">
        <v>0.7</v>
      </c>
      <c r="I104" s="2800" t="n">
        <v>0.7</v>
      </c>
      <c r="J104" s="2800" t="n">
        <v>0.7</v>
      </c>
      <c r="K104" s="2801" t="n">
        <v>0.8</v>
      </c>
      <c r="L104" s="2801" t="n">
        <v>0.8</v>
      </c>
      <c r="M104" s="2801" t="n">
        <v>0.9</v>
      </c>
      <c r="N104" s="2801" t="n">
        <v>1</v>
      </c>
      <c r="O104" s="2801" t="n">
        <v>0.9</v>
      </c>
      <c r="P104" s="2801" t="n">
        <v>1</v>
      </c>
      <c r="Q104" s="2801" t="n">
        <v>1</v>
      </c>
      <c r="R104" s="2801" t="n">
        <v>1</v>
      </c>
      <c r="S104" s="2801" t="n">
        <v>0.9</v>
      </c>
      <c r="T104" s="2801" t="n">
        <v>0.9</v>
      </c>
      <c r="U104" s="2801" t="n">
        <v>0.8</v>
      </c>
      <c r="V104" s="2801" t="n">
        <v>0.8</v>
      </c>
      <c r="W104" s="2802" t="n">
        <v>0.7</v>
      </c>
      <c r="X104" s="2803" t="n">
        <v>0.8</v>
      </c>
    </row>
    <row r="105" customFormat="false" ht="24.95" hidden="false" customHeight="true" outlineLevel="0" collapsed="false">
      <c r="A105" s="2756" t="s">
        <v>1260</v>
      </c>
      <c r="B105" s="2800" t="n">
        <v>0.9</v>
      </c>
      <c r="C105" s="2800" t="n">
        <v>0.8</v>
      </c>
      <c r="D105" s="2800" t="n">
        <v>0.6</v>
      </c>
      <c r="E105" s="2800" t="n">
        <v>0.5</v>
      </c>
      <c r="F105" s="2800" t="n">
        <v>0.6</v>
      </c>
      <c r="G105" s="2800" t="n">
        <v>0.5</v>
      </c>
      <c r="H105" s="2800" t="n">
        <v>0.6</v>
      </c>
      <c r="I105" s="2800" t="n">
        <v>0.6</v>
      </c>
      <c r="J105" s="2800" t="n">
        <v>0.7</v>
      </c>
      <c r="K105" s="2801" t="n">
        <v>0.7</v>
      </c>
      <c r="L105" s="2801" t="n">
        <v>0.8</v>
      </c>
      <c r="M105" s="2801"/>
      <c r="N105" s="2801"/>
      <c r="O105" s="2801"/>
      <c r="P105" s="2801"/>
      <c r="Q105" s="2801"/>
      <c r="R105" s="2801"/>
      <c r="S105" s="2801"/>
      <c r="T105" s="2801"/>
      <c r="U105" s="2801"/>
      <c r="V105" s="2801"/>
      <c r="W105" s="2802"/>
      <c r="X105" s="2803"/>
    </row>
    <row r="106" customFormat="false" ht="24.95" hidden="false" customHeight="true" outlineLevel="0" collapsed="false">
      <c r="A106" s="2756" t="s">
        <v>1261</v>
      </c>
      <c r="B106" s="2800" t="n">
        <v>0.7</v>
      </c>
      <c r="C106" s="2800" t="n">
        <v>0.7</v>
      </c>
      <c r="D106" s="2800" t="n">
        <v>0.6</v>
      </c>
      <c r="E106" s="2800" t="n">
        <v>0.5</v>
      </c>
      <c r="F106" s="2800" t="n">
        <v>0.5</v>
      </c>
      <c r="G106" s="2800" t="n">
        <v>0.5</v>
      </c>
      <c r="H106" s="2800" t="n">
        <v>0.6</v>
      </c>
      <c r="I106" s="2800" t="n">
        <v>0.6</v>
      </c>
      <c r="J106" s="2800" t="n">
        <v>0.6</v>
      </c>
      <c r="K106" s="2801" t="n">
        <v>0.7</v>
      </c>
      <c r="L106" s="2801" t="n">
        <v>0.7</v>
      </c>
      <c r="M106" s="2801"/>
      <c r="N106" s="2801"/>
      <c r="O106" s="2801"/>
      <c r="P106" s="2801"/>
      <c r="Q106" s="2801"/>
      <c r="R106" s="2801"/>
      <c r="S106" s="2801"/>
      <c r="T106" s="2801"/>
      <c r="U106" s="2801"/>
      <c r="V106" s="2801"/>
      <c r="W106" s="2802"/>
      <c r="X106" s="2803"/>
    </row>
    <row r="107" customFormat="false" ht="24.95" hidden="false" customHeight="true" outlineLevel="0" collapsed="false">
      <c r="A107" s="2756" t="s">
        <v>1262</v>
      </c>
      <c r="B107" s="2800" t="n">
        <v>0.8</v>
      </c>
      <c r="C107" s="2800" t="n">
        <v>0.7</v>
      </c>
      <c r="D107" s="2800" t="n">
        <v>0.6</v>
      </c>
      <c r="E107" s="2800" t="n">
        <v>1.4</v>
      </c>
      <c r="F107" s="2800" t="n">
        <v>0.6</v>
      </c>
      <c r="G107" s="2800" t="n">
        <v>0.6</v>
      </c>
      <c r="H107" s="2800" t="n">
        <v>0.6</v>
      </c>
      <c r="I107" s="2800" t="n">
        <v>0.6</v>
      </c>
      <c r="J107" s="2800" t="n">
        <v>0.7</v>
      </c>
      <c r="K107" s="2801" t="n">
        <v>0.7</v>
      </c>
      <c r="L107" s="2801" t="n">
        <v>0.7</v>
      </c>
      <c r="M107" s="2801" t="n">
        <v>0.8</v>
      </c>
      <c r="N107" s="2801" t="n">
        <v>0.9</v>
      </c>
      <c r="O107" s="2801" t="n">
        <v>0.8</v>
      </c>
      <c r="P107" s="2801" t="n">
        <v>0.7</v>
      </c>
      <c r="Q107" s="2801" t="n">
        <v>0.8</v>
      </c>
      <c r="R107" s="2801" t="n">
        <v>0.8</v>
      </c>
      <c r="S107" s="2801" t="n">
        <v>0.7</v>
      </c>
      <c r="T107" s="2801" t="n">
        <v>0.6</v>
      </c>
      <c r="U107" s="2801" t="n">
        <v>0.5</v>
      </c>
      <c r="V107" s="2801" t="n">
        <v>0.5</v>
      </c>
      <c r="W107" s="2802" t="n">
        <v>0.6</v>
      </c>
      <c r="X107" s="2803" t="n">
        <v>0.5</v>
      </c>
    </row>
    <row r="108" customFormat="false" ht="24.95" hidden="false" customHeight="true" outlineLevel="0" collapsed="false">
      <c r="A108" s="2756" t="s">
        <v>1263</v>
      </c>
      <c r="B108" s="2800" t="n">
        <v>0.9</v>
      </c>
      <c r="C108" s="2800" t="n">
        <v>0.9</v>
      </c>
      <c r="D108" s="2800" t="n">
        <v>0.9</v>
      </c>
      <c r="E108" s="2800" t="n">
        <v>0.7</v>
      </c>
      <c r="F108" s="2800" t="n">
        <v>0.7</v>
      </c>
      <c r="G108" s="2800" t="n">
        <v>0.6</v>
      </c>
      <c r="H108" s="2800" t="n">
        <v>0.7</v>
      </c>
      <c r="I108" s="2800" t="n">
        <v>0.7</v>
      </c>
      <c r="J108" s="2800" t="n">
        <v>0.7</v>
      </c>
      <c r="K108" s="2801" t="n">
        <v>0.8</v>
      </c>
      <c r="L108" s="2801" t="n">
        <v>0.8</v>
      </c>
      <c r="M108" s="2801" t="n">
        <v>0.8</v>
      </c>
      <c r="N108" s="2801" t="n">
        <v>0.8</v>
      </c>
      <c r="O108" s="2801" t="n">
        <v>0.8</v>
      </c>
      <c r="P108" s="2801" t="n">
        <v>0.9</v>
      </c>
      <c r="Q108" s="2801" t="n">
        <v>0.9</v>
      </c>
      <c r="R108" s="2801" t="n">
        <v>0.9</v>
      </c>
      <c r="S108" s="2801" t="n">
        <v>0.8</v>
      </c>
      <c r="T108" s="2801" t="n">
        <v>0.9</v>
      </c>
      <c r="U108" s="2801" t="n">
        <v>0.6</v>
      </c>
      <c r="V108" s="2801" t="n">
        <v>0.5</v>
      </c>
      <c r="W108" s="2802" t="n">
        <v>0.5</v>
      </c>
      <c r="X108" s="2803" t="n">
        <v>0.5</v>
      </c>
    </row>
    <row r="109" customFormat="false" ht="24.95" hidden="false" customHeight="true" outlineLevel="0" collapsed="false">
      <c r="A109" s="2759" t="s">
        <v>1264</v>
      </c>
      <c r="B109" s="2811" t="n">
        <v>1.2</v>
      </c>
      <c r="C109" s="2811" t="n">
        <v>1.1</v>
      </c>
      <c r="D109" s="2811" t="n">
        <v>1</v>
      </c>
      <c r="E109" s="2811" t="n">
        <v>0.8</v>
      </c>
      <c r="F109" s="2811" t="n">
        <v>0.9</v>
      </c>
      <c r="G109" s="2811" t="n">
        <v>0.9</v>
      </c>
      <c r="H109" s="2811" t="n">
        <v>1</v>
      </c>
      <c r="I109" s="2811" t="n">
        <v>1</v>
      </c>
      <c r="J109" s="2811" t="n">
        <v>1.1</v>
      </c>
      <c r="K109" s="2812" t="n">
        <v>1.1</v>
      </c>
      <c r="L109" s="2812" t="n">
        <v>1.1</v>
      </c>
      <c r="M109" s="2812" t="n">
        <v>1.3</v>
      </c>
      <c r="N109" s="2812" t="n">
        <v>1.4</v>
      </c>
      <c r="O109" s="2812" t="n">
        <v>1.5</v>
      </c>
      <c r="P109" s="2812" t="n">
        <v>1.5</v>
      </c>
      <c r="Q109" s="2812" t="n">
        <v>1.5</v>
      </c>
      <c r="R109" s="2812" t="n">
        <v>1.5</v>
      </c>
      <c r="S109" s="2812" t="n">
        <v>1.5</v>
      </c>
      <c r="T109" s="2812" t="n">
        <v>1.4</v>
      </c>
      <c r="U109" s="2812" t="n">
        <v>1.2</v>
      </c>
      <c r="V109" s="2812" t="n">
        <v>1.2</v>
      </c>
      <c r="W109" s="2813" t="n">
        <v>1.3</v>
      </c>
      <c r="X109" s="2814" t="n">
        <v>1.2</v>
      </c>
    </row>
    <row r="110" customFormat="false" ht="24.95" hidden="false" customHeight="true" outlineLevel="0" collapsed="false">
      <c r="A110" s="2767" t="s">
        <v>1265</v>
      </c>
      <c r="B110" s="2819" t="n">
        <v>3.2</v>
      </c>
      <c r="C110" s="2819" t="n">
        <v>3.6</v>
      </c>
      <c r="D110" s="2819" t="n">
        <v>2.4</v>
      </c>
      <c r="E110" s="2819" t="n">
        <v>2.1</v>
      </c>
      <c r="F110" s="2819" t="n">
        <v>2.2</v>
      </c>
      <c r="G110" s="2819" t="n">
        <v>2.2</v>
      </c>
      <c r="H110" s="2819" t="n">
        <v>2.3</v>
      </c>
      <c r="I110" s="2819" t="n">
        <v>2.1</v>
      </c>
      <c r="J110" s="2819" t="n">
        <v>2.5</v>
      </c>
      <c r="K110" s="2820" t="n">
        <v>2.3</v>
      </c>
      <c r="L110" s="2820" t="n">
        <v>2.3</v>
      </c>
      <c r="M110" s="2820"/>
      <c r="N110" s="2820"/>
      <c r="O110" s="2820"/>
      <c r="P110" s="2820"/>
      <c r="Q110" s="2820"/>
      <c r="R110" s="2820"/>
      <c r="S110" s="2820"/>
      <c r="T110" s="2820"/>
      <c r="U110" s="2820"/>
      <c r="V110" s="2820"/>
      <c r="W110" s="2821"/>
      <c r="X110" s="2822"/>
    </row>
    <row r="111" customFormat="false" ht="24.95" hidden="false" customHeight="true" outlineLevel="0" collapsed="false">
      <c r="A111" s="2823"/>
    </row>
    <row r="112" customFormat="false" ht="24.95" hidden="false" customHeight="true" outlineLevel="0" collapsed="false"/>
    <row r="113" customFormat="false" ht="24.95" hidden="false" customHeight="true" outlineLevel="0" collapsed="false"/>
    <row r="116" customFormat="false" ht="24.95" hidden="false" customHeight="true" outlineLevel="0" collapsed="false">
      <c r="A116" s="2770"/>
      <c r="B116" s="2785" t="s">
        <v>1268</v>
      </c>
      <c r="C116" s="2785"/>
      <c r="D116" s="2785"/>
      <c r="E116" s="2785"/>
      <c r="F116" s="2785"/>
      <c r="G116" s="2785"/>
      <c r="H116" s="2785"/>
      <c r="I116" s="2785"/>
      <c r="J116" s="2785"/>
      <c r="K116" s="2785"/>
      <c r="L116" s="2785"/>
      <c r="M116" s="2786"/>
      <c r="N116" s="2786"/>
      <c r="O116" s="2786"/>
      <c r="P116" s="2786"/>
      <c r="Q116" s="2786"/>
      <c r="R116" s="2786"/>
      <c r="S116" s="2786"/>
      <c r="T116" s="2786"/>
      <c r="U116" s="2786"/>
      <c r="V116" s="2786"/>
      <c r="W116" s="2786"/>
      <c r="X116" s="2787"/>
    </row>
    <row r="117" customFormat="false" ht="24.95" hidden="false" customHeight="true" outlineLevel="0" collapsed="false">
      <c r="A117" s="2770"/>
      <c r="B117" s="2788" t="s">
        <v>1269</v>
      </c>
      <c r="C117" s="2788"/>
      <c r="D117" s="2788"/>
      <c r="E117" s="2788"/>
      <c r="F117" s="2788"/>
      <c r="G117" s="2788"/>
      <c r="H117" s="2788"/>
      <c r="I117" s="2788"/>
      <c r="J117" s="2788"/>
      <c r="K117" s="2788"/>
      <c r="L117" s="2788"/>
      <c r="M117" s="2789"/>
      <c r="N117" s="2789"/>
      <c r="O117" s="2789"/>
      <c r="P117" s="2789"/>
      <c r="Q117" s="2789"/>
      <c r="R117" s="2789"/>
      <c r="S117" s="2789"/>
      <c r="T117" s="2789"/>
      <c r="U117" s="2789"/>
      <c r="V117" s="2789"/>
      <c r="W117" s="2789"/>
      <c r="X117" s="2790"/>
    </row>
    <row r="118" customFormat="false" ht="24.95" hidden="false" customHeight="true" outlineLevel="0" collapsed="false">
      <c r="A118" s="813"/>
      <c r="B118" s="2749" t="n">
        <v>1997</v>
      </c>
      <c r="C118" s="2749" t="n">
        <v>1998</v>
      </c>
      <c r="D118" s="2749" t="n">
        <v>1999</v>
      </c>
      <c r="E118" s="2749" t="n">
        <v>2000</v>
      </c>
      <c r="F118" s="2749" t="n">
        <v>2001</v>
      </c>
      <c r="G118" s="2749" t="n">
        <v>2002</v>
      </c>
      <c r="H118" s="2749" t="n">
        <v>2003</v>
      </c>
      <c r="I118" s="2749" t="n">
        <v>2004</v>
      </c>
      <c r="J118" s="2749" t="n">
        <v>2005</v>
      </c>
      <c r="K118" s="2749" t="n">
        <v>2006</v>
      </c>
      <c r="L118" s="2749" t="n">
        <v>2007</v>
      </c>
      <c r="M118" s="2749" t="n">
        <v>2008</v>
      </c>
      <c r="N118" s="2749" t="n">
        <v>2009</v>
      </c>
      <c r="O118" s="2749" t="n">
        <v>2010</v>
      </c>
      <c r="P118" s="2749" t="n">
        <v>2011</v>
      </c>
      <c r="Q118" s="2749" t="n">
        <v>2012</v>
      </c>
      <c r="R118" s="2749" t="n">
        <v>2013</v>
      </c>
      <c r="S118" s="2749" t="n">
        <v>2014</v>
      </c>
      <c r="T118" s="2749" t="n">
        <v>2015</v>
      </c>
      <c r="U118" s="2749" t="n">
        <v>2016</v>
      </c>
      <c r="V118" s="2749" t="n">
        <v>2017</v>
      </c>
      <c r="W118" s="2743" t="n">
        <v>2018</v>
      </c>
      <c r="X118" s="2749" t="n">
        <v>2019</v>
      </c>
    </row>
    <row r="119" customFormat="false" ht="24.95" hidden="false" customHeight="true" outlineLevel="0" collapsed="false">
      <c r="A119" s="2753" t="s">
        <v>1238</v>
      </c>
      <c r="B119" s="2762" t="n">
        <v>82.2742987787791</v>
      </c>
      <c r="C119" s="2762" t="n">
        <v>81.1392870668729</v>
      </c>
      <c r="D119" s="2762" t="n">
        <v>61.9870235416151</v>
      </c>
      <c r="E119" s="2762" t="n">
        <v>57.7923989701899</v>
      </c>
      <c r="F119" s="2762" t="n">
        <v>55.7620286762601</v>
      </c>
      <c r="G119" s="2762" t="n">
        <v>46.8907234601021</v>
      </c>
      <c r="H119" s="2762" t="n">
        <v>41.2012798342931</v>
      </c>
      <c r="I119" s="2762" t="n">
        <v>46.8413592330081</v>
      </c>
      <c r="J119" s="2762" t="n">
        <v>53.3897587037761</v>
      </c>
      <c r="K119" s="2755" t="n">
        <v>55.4539450599596</v>
      </c>
      <c r="L119" s="2755" t="n">
        <v>56.447038393378</v>
      </c>
      <c r="M119" s="2775" t="n">
        <v>59.751634478941</v>
      </c>
      <c r="N119" s="2755" t="n">
        <v>62.7639445873849</v>
      </c>
      <c r="O119" s="2755" t="n">
        <v>63.2021883153941</v>
      </c>
      <c r="P119" s="2755" t="n">
        <v>66.6845347211955</v>
      </c>
      <c r="Q119" s="2755" t="n">
        <v>65.8616948734597</v>
      </c>
      <c r="R119" s="2775" t="n">
        <v>67.0564027984052</v>
      </c>
      <c r="S119" s="2775" t="n">
        <v>70.3419832042168</v>
      </c>
      <c r="T119" s="2775" t="n">
        <v>60.182559581665</v>
      </c>
      <c r="U119" s="2775" t="n">
        <v>62.3886825143443</v>
      </c>
      <c r="V119" s="2775" t="n">
        <v>63.7927808645685</v>
      </c>
      <c r="W119" s="2775" t="n">
        <v>66.0426861984635</v>
      </c>
      <c r="X119" s="2776" t="n">
        <v>62.6587452896602</v>
      </c>
    </row>
    <row r="120" customFormat="false" ht="24.95" hidden="false" customHeight="true" outlineLevel="0" collapsed="false">
      <c r="A120" s="2756"/>
      <c r="B120" s="2764"/>
      <c r="C120" s="2764"/>
      <c r="D120" s="2764"/>
      <c r="E120" s="2764"/>
      <c r="F120" s="2764"/>
      <c r="G120" s="2764"/>
      <c r="H120" s="2764"/>
      <c r="I120" s="2764"/>
      <c r="J120" s="2764"/>
      <c r="K120" s="2758"/>
      <c r="L120" s="2758"/>
      <c r="M120" s="2777"/>
      <c r="N120" s="2758"/>
      <c r="O120" s="2758"/>
      <c r="P120" s="2758"/>
      <c r="Q120" s="2758"/>
      <c r="R120" s="2777"/>
      <c r="S120" s="2777"/>
      <c r="T120" s="2777"/>
      <c r="U120" s="2777"/>
      <c r="V120" s="2777"/>
      <c r="W120" s="2777"/>
      <c r="X120" s="2778"/>
    </row>
    <row r="121" customFormat="false" ht="24.95" hidden="false" customHeight="true" outlineLevel="0" collapsed="false">
      <c r="A121" s="2756" t="s">
        <v>1239</v>
      </c>
      <c r="B121" s="2764" t="n">
        <v>102</v>
      </c>
      <c r="C121" s="2764" t="n">
        <v>101</v>
      </c>
      <c r="D121" s="2764" t="n">
        <v>81</v>
      </c>
      <c r="E121" s="2764" t="n">
        <v>76</v>
      </c>
      <c r="F121" s="2764" t="n">
        <v>93</v>
      </c>
      <c r="G121" s="2764" t="n">
        <v>55</v>
      </c>
      <c r="H121" s="2764" t="n">
        <v>56</v>
      </c>
      <c r="I121" s="2764" t="n">
        <v>50</v>
      </c>
      <c r="J121" s="2764" t="n">
        <v>51</v>
      </c>
      <c r="K121" s="2758" t="n">
        <v>59</v>
      </c>
      <c r="L121" s="2758" t="n">
        <v>59</v>
      </c>
      <c r="M121" s="2777" t="n">
        <v>55</v>
      </c>
      <c r="N121" s="2758" t="n">
        <v>63</v>
      </c>
      <c r="O121" s="2758" t="n">
        <v>56</v>
      </c>
      <c r="P121" s="2758" t="n">
        <v>59</v>
      </c>
      <c r="Q121" s="2758" t="n">
        <v>63</v>
      </c>
      <c r="R121" s="2777" t="n">
        <v>75</v>
      </c>
      <c r="S121" s="2777" t="n">
        <v>73</v>
      </c>
      <c r="T121" s="2777" t="n">
        <v>48</v>
      </c>
      <c r="U121" s="2777" t="n">
        <v>56</v>
      </c>
      <c r="V121" s="2777" t="n">
        <v>58</v>
      </c>
      <c r="W121" s="2777" t="n">
        <v>92</v>
      </c>
      <c r="X121" s="2778" t="n">
        <v>67</v>
      </c>
    </row>
    <row r="122" customFormat="false" ht="24.95" hidden="false" customHeight="true" outlineLevel="0" collapsed="false">
      <c r="A122" s="2756" t="s">
        <v>1240</v>
      </c>
      <c r="B122" s="2764" t="n">
        <v>18</v>
      </c>
      <c r="C122" s="2764" t="n">
        <v>18</v>
      </c>
      <c r="D122" s="2764" t="n">
        <v>10</v>
      </c>
      <c r="E122" s="2764" t="n">
        <v>6</v>
      </c>
      <c r="F122" s="2764" t="n">
        <v>5</v>
      </c>
      <c r="G122" s="2764" t="n">
        <v>7</v>
      </c>
      <c r="H122" s="2764" t="n">
        <v>7</v>
      </c>
      <c r="I122" s="2764" t="n">
        <v>9</v>
      </c>
      <c r="J122" s="2764" t="n">
        <v>13</v>
      </c>
      <c r="K122" s="2758" t="n">
        <v>13</v>
      </c>
      <c r="L122" s="2758" t="n">
        <v>14.2900647515621</v>
      </c>
      <c r="M122" s="2777" t="n">
        <v>16</v>
      </c>
      <c r="N122" s="2758" t="n">
        <v>22</v>
      </c>
      <c r="O122" s="2758" t="n">
        <v>24</v>
      </c>
      <c r="P122" s="2758" t="n">
        <v>24</v>
      </c>
      <c r="Q122" s="2758" t="n">
        <v>20</v>
      </c>
      <c r="R122" s="2777" t="n">
        <v>19</v>
      </c>
      <c r="S122" s="2777" t="n">
        <v>21</v>
      </c>
      <c r="T122" s="2777" t="n">
        <v>17</v>
      </c>
      <c r="U122" s="2777" t="n">
        <v>22</v>
      </c>
      <c r="V122" s="2777" t="n">
        <v>22</v>
      </c>
      <c r="W122" s="2777" t="n">
        <v>18</v>
      </c>
      <c r="X122" s="2778" t="n">
        <v>22</v>
      </c>
    </row>
    <row r="123" customFormat="false" ht="24.95" hidden="false" customHeight="true" outlineLevel="0" collapsed="false">
      <c r="A123" s="2759" t="s">
        <v>1241</v>
      </c>
      <c r="B123" s="2760" t="n">
        <v>77</v>
      </c>
      <c r="C123" s="2760" t="n">
        <v>77</v>
      </c>
      <c r="D123" s="2760" t="n">
        <v>72</v>
      </c>
      <c r="E123" s="2760" t="n">
        <v>82</v>
      </c>
      <c r="F123" s="2760" t="n">
        <v>84</v>
      </c>
      <c r="G123" s="2760" t="n">
        <v>85</v>
      </c>
      <c r="H123" s="2760" t="n">
        <v>81</v>
      </c>
      <c r="I123" s="2760" t="n">
        <v>87</v>
      </c>
      <c r="J123" s="2760" t="n">
        <v>86</v>
      </c>
      <c r="K123" s="2761" t="n">
        <v>90</v>
      </c>
      <c r="L123" s="2761" t="n">
        <v>96</v>
      </c>
      <c r="M123" s="2779" t="n">
        <v>100</v>
      </c>
      <c r="N123" s="2761" t="n">
        <v>89</v>
      </c>
      <c r="O123" s="2761" t="n">
        <v>93</v>
      </c>
      <c r="P123" s="2761" t="n">
        <v>98</v>
      </c>
      <c r="Q123" s="2761" t="n">
        <v>99</v>
      </c>
      <c r="R123" s="2779" t="n">
        <v>97</v>
      </c>
      <c r="S123" s="2779" t="n">
        <v>101</v>
      </c>
      <c r="T123" s="2779" t="n">
        <v>89</v>
      </c>
      <c r="U123" s="2779" t="n">
        <v>83</v>
      </c>
      <c r="V123" s="2779" t="n">
        <v>85</v>
      </c>
      <c r="W123" s="2779" t="n">
        <v>83</v>
      </c>
      <c r="X123" s="2780" t="n">
        <v>79</v>
      </c>
    </row>
    <row r="124" s="2728" customFormat="true" ht="24.95" hidden="false" customHeight="true" outlineLevel="0" collapsed="false">
      <c r="A124" s="2795"/>
      <c r="B124" s="2824"/>
      <c r="C124" s="2824"/>
      <c r="D124" s="2824"/>
      <c r="E124" s="2824"/>
      <c r="F124" s="2824"/>
      <c r="G124" s="2824"/>
      <c r="H124" s="2824"/>
      <c r="I124" s="2824"/>
      <c r="J124" s="2824"/>
      <c r="K124" s="2825"/>
      <c r="L124" s="2825"/>
      <c r="M124" s="2826"/>
      <c r="N124" s="2825"/>
      <c r="O124" s="2825"/>
      <c r="P124" s="2825"/>
      <c r="Q124" s="2825"/>
      <c r="R124" s="2826"/>
      <c r="S124" s="2826"/>
      <c r="T124" s="2826"/>
      <c r="U124" s="2826"/>
      <c r="V124" s="2826"/>
      <c r="W124" s="2826"/>
      <c r="X124" s="2827"/>
    </row>
    <row r="125" s="2752" customFormat="true" ht="24.75" hidden="false" customHeight="true" outlineLevel="0" collapsed="false">
      <c r="A125" s="2828" t="s">
        <v>1242</v>
      </c>
      <c r="B125" s="2829" t="n">
        <v>18.4372504595116</v>
      </c>
      <c r="C125" s="2829" t="n">
        <v>17.3966481791663</v>
      </c>
      <c r="D125" s="2829" t="n">
        <v>14.9194633792901</v>
      </c>
      <c r="E125" s="2829" t="n">
        <v>15.6321550401777</v>
      </c>
      <c r="F125" s="2829" t="n">
        <v>15.2074428666011</v>
      </c>
      <c r="G125" s="2829" t="n">
        <v>14.7119320764838</v>
      </c>
      <c r="H125" s="2829" t="n">
        <v>15.7303060108579</v>
      </c>
      <c r="I125" s="2829" t="n">
        <v>16.097938445312</v>
      </c>
      <c r="J125" s="2829" t="n">
        <v>16.8795522803191</v>
      </c>
      <c r="K125" s="2830" t="n">
        <v>18.1788799586557</v>
      </c>
      <c r="L125" s="2830" t="n">
        <v>18.2782385888529</v>
      </c>
      <c r="M125" s="2831" t="n">
        <v>21.2947967798644</v>
      </c>
      <c r="N125" s="2830" t="n">
        <v>23.9167878050753</v>
      </c>
      <c r="O125" s="2830" t="n">
        <v>22.698174724332</v>
      </c>
      <c r="P125" s="2830" t="n">
        <v>20.966771650711</v>
      </c>
      <c r="Q125" s="2830" t="n">
        <v>21.3889791422066</v>
      </c>
      <c r="R125" s="2831" t="n">
        <v>21.6026868221982</v>
      </c>
      <c r="S125" s="2831" t="n">
        <v>19.6861540914479</v>
      </c>
      <c r="T125" s="2831" t="n">
        <v>18.2648939901252</v>
      </c>
      <c r="U125" s="2831" t="n">
        <v>16.3943403838687</v>
      </c>
      <c r="V125" s="2831" t="n">
        <v>16.2218704749026</v>
      </c>
      <c r="W125" s="2831" t="n">
        <v>16.7533451757473</v>
      </c>
      <c r="X125" s="2832" t="n">
        <v>16.2685029601478</v>
      </c>
    </row>
    <row r="126" customFormat="false" ht="24.95" hidden="false" customHeight="true" outlineLevel="0" collapsed="false">
      <c r="A126" s="2756"/>
      <c r="B126" s="2764"/>
      <c r="C126" s="2764"/>
      <c r="D126" s="2764"/>
      <c r="E126" s="2764"/>
      <c r="F126" s="2764"/>
      <c r="G126" s="2764"/>
      <c r="H126" s="2764"/>
      <c r="I126" s="2764"/>
      <c r="J126" s="2764"/>
      <c r="K126" s="2758"/>
      <c r="L126" s="2758"/>
      <c r="M126" s="2777"/>
      <c r="N126" s="2758"/>
      <c r="O126" s="2758"/>
      <c r="P126" s="2758"/>
      <c r="Q126" s="2758"/>
      <c r="R126" s="2777"/>
      <c r="S126" s="2777"/>
      <c r="T126" s="2777"/>
      <c r="U126" s="2777"/>
      <c r="V126" s="2777"/>
      <c r="W126" s="2777"/>
      <c r="X126" s="2778"/>
    </row>
    <row r="127" customFormat="false" ht="24.95" hidden="false" customHeight="true" outlineLevel="0" collapsed="false">
      <c r="A127" s="2756" t="s">
        <v>1243</v>
      </c>
      <c r="B127" s="2764" t="n">
        <v>17</v>
      </c>
      <c r="C127" s="2764" t="n">
        <v>16</v>
      </c>
      <c r="D127" s="2764" t="n">
        <v>15</v>
      </c>
      <c r="E127" s="2764" t="n">
        <v>16</v>
      </c>
      <c r="F127" s="2764" t="n">
        <v>16</v>
      </c>
      <c r="G127" s="2764" t="n">
        <v>16</v>
      </c>
      <c r="H127" s="2764" t="n">
        <v>17</v>
      </c>
      <c r="I127" s="2764" t="n">
        <v>18</v>
      </c>
      <c r="J127" s="2764" t="n">
        <v>20</v>
      </c>
      <c r="K127" s="2758" t="n">
        <v>22</v>
      </c>
      <c r="L127" s="2758" t="n">
        <v>23</v>
      </c>
      <c r="M127" s="2777" t="n">
        <v>24.4922039645146</v>
      </c>
      <c r="N127" s="2758" t="n">
        <v>26.2530604355057</v>
      </c>
      <c r="O127" s="2758" t="n">
        <v>25.4818845101978</v>
      </c>
      <c r="P127" s="2758" t="n">
        <v>24.6846622520182</v>
      </c>
      <c r="Q127" s="2758" t="n">
        <v>24.4386287063876</v>
      </c>
      <c r="R127" s="2777" t="n">
        <v>24.5327997350854</v>
      </c>
      <c r="S127" s="2777" t="n">
        <v>23.5302605514487</v>
      </c>
      <c r="T127" s="2777" t="n">
        <v>23.4415851237498</v>
      </c>
      <c r="U127" s="2777" t="n">
        <v>21.4371567759913</v>
      </c>
      <c r="V127" s="2777" t="n">
        <v>20.5190359142976</v>
      </c>
      <c r="W127" s="2777" t="n">
        <v>21.2380869716997</v>
      </c>
      <c r="X127" s="2778" t="n">
        <v>20.3510512330875</v>
      </c>
    </row>
    <row r="128" customFormat="false" ht="24.95" hidden="false" customHeight="true" outlineLevel="0" collapsed="false">
      <c r="A128" s="2756" t="s">
        <v>1244</v>
      </c>
      <c r="B128" s="2764" t="n">
        <v>2</v>
      </c>
      <c r="C128" s="2764" t="n">
        <v>2</v>
      </c>
      <c r="D128" s="2764" t="n">
        <v>2</v>
      </c>
      <c r="E128" s="2764" t="n">
        <v>2</v>
      </c>
      <c r="F128" s="2764" t="n">
        <v>2</v>
      </c>
      <c r="G128" s="2764" t="n">
        <v>3</v>
      </c>
      <c r="H128" s="2764" t="n">
        <v>2</v>
      </c>
      <c r="I128" s="2764" t="n">
        <v>2</v>
      </c>
      <c r="J128" s="2764" t="n">
        <v>2</v>
      </c>
      <c r="K128" s="2758" t="n">
        <v>2</v>
      </c>
      <c r="L128" s="2758" t="n">
        <v>3</v>
      </c>
      <c r="M128" s="2777" t="n">
        <v>3</v>
      </c>
      <c r="N128" s="2758" t="n">
        <v>3</v>
      </c>
      <c r="O128" s="2758" t="n">
        <v>3</v>
      </c>
      <c r="P128" s="2758" t="n">
        <v>4</v>
      </c>
      <c r="Q128" s="2758" t="n">
        <v>3</v>
      </c>
      <c r="R128" s="2777" t="n">
        <v>3</v>
      </c>
      <c r="S128" s="2777" t="n">
        <v>3</v>
      </c>
      <c r="T128" s="2777" t="n">
        <v>3</v>
      </c>
      <c r="U128" s="2777" t="n">
        <v>2</v>
      </c>
      <c r="V128" s="2777" t="n">
        <v>2</v>
      </c>
      <c r="W128" s="2777" t="n">
        <v>3</v>
      </c>
      <c r="X128" s="2778" t="n">
        <v>2</v>
      </c>
    </row>
    <row r="129" customFormat="false" ht="24.95" hidden="false" customHeight="true" outlineLevel="0" collapsed="false">
      <c r="A129" s="2756" t="s">
        <v>1245</v>
      </c>
      <c r="B129" s="2764" t="n">
        <v>27</v>
      </c>
      <c r="C129" s="2764" t="n">
        <v>25</v>
      </c>
      <c r="D129" s="2764" t="n">
        <v>23</v>
      </c>
      <c r="E129" s="2764" t="n">
        <v>22</v>
      </c>
      <c r="F129" s="2764" t="n">
        <v>25</v>
      </c>
      <c r="G129" s="2764" t="n">
        <v>26</v>
      </c>
      <c r="H129" s="2764" t="n">
        <v>26</v>
      </c>
      <c r="I129" s="2764" t="n">
        <v>25</v>
      </c>
      <c r="J129" s="2764" t="n">
        <v>28</v>
      </c>
      <c r="K129" s="2758" t="n">
        <v>31</v>
      </c>
      <c r="L129" s="2758" t="n">
        <v>30</v>
      </c>
      <c r="M129" s="2777" t="n">
        <v>37</v>
      </c>
      <c r="N129" s="2758" t="n">
        <v>39</v>
      </c>
      <c r="O129" s="2758" t="n">
        <v>37</v>
      </c>
      <c r="P129" s="2758" t="n">
        <v>37</v>
      </c>
      <c r="Q129" s="2758" t="n">
        <v>39</v>
      </c>
      <c r="R129" s="2777" t="n">
        <v>38</v>
      </c>
      <c r="S129" s="2777" t="n">
        <v>33</v>
      </c>
      <c r="T129" s="2777" t="n">
        <v>32</v>
      </c>
      <c r="U129" s="2777" t="n">
        <v>29</v>
      </c>
      <c r="V129" s="2777" t="n">
        <v>28</v>
      </c>
      <c r="W129" s="2777" t="n">
        <v>27</v>
      </c>
      <c r="X129" s="2778" t="n">
        <v>28</v>
      </c>
    </row>
    <row r="130" customFormat="false" ht="24.95" hidden="false" customHeight="true" outlineLevel="0" collapsed="false">
      <c r="A130" s="2756" t="s">
        <v>1246</v>
      </c>
      <c r="B130" s="2764" t="n">
        <v>5</v>
      </c>
      <c r="C130" s="2764" t="n">
        <v>5</v>
      </c>
      <c r="D130" s="2764" t="n">
        <v>4</v>
      </c>
      <c r="E130" s="2764" t="n">
        <v>4</v>
      </c>
      <c r="F130" s="2764" t="n">
        <v>4</v>
      </c>
      <c r="G130" s="2764" t="n">
        <v>4</v>
      </c>
      <c r="H130" s="2764" t="n">
        <v>4</v>
      </c>
      <c r="I130" s="2764" t="n">
        <v>4</v>
      </c>
      <c r="J130" s="2764" t="n">
        <v>5</v>
      </c>
      <c r="K130" s="2758" t="n">
        <v>5</v>
      </c>
      <c r="L130" s="2758" t="n">
        <v>5</v>
      </c>
      <c r="M130" s="2777" t="n">
        <v>6</v>
      </c>
      <c r="N130" s="2758" t="n">
        <v>6</v>
      </c>
      <c r="O130" s="2758" t="n">
        <v>6</v>
      </c>
      <c r="P130" s="2758" t="n">
        <v>6</v>
      </c>
      <c r="Q130" s="2758" t="n">
        <v>6</v>
      </c>
      <c r="R130" s="2777" t="n">
        <v>6</v>
      </c>
      <c r="S130" s="2777" t="n">
        <v>7</v>
      </c>
      <c r="T130" s="2777" t="n">
        <v>6</v>
      </c>
      <c r="U130" s="2777" t="n">
        <v>5</v>
      </c>
      <c r="V130" s="2777" t="n">
        <v>6</v>
      </c>
      <c r="W130" s="2777" t="n">
        <v>5</v>
      </c>
      <c r="X130" s="2778" t="n">
        <v>5</v>
      </c>
    </row>
    <row r="131" customFormat="false" ht="24.95" hidden="false" customHeight="true" outlineLevel="0" collapsed="false">
      <c r="A131" s="2756" t="s">
        <v>1247</v>
      </c>
      <c r="B131" s="2764" t="n">
        <v>9</v>
      </c>
      <c r="C131" s="2764" t="n">
        <v>8</v>
      </c>
      <c r="D131" s="2764" t="n">
        <v>7</v>
      </c>
      <c r="E131" s="2764" t="n">
        <v>7</v>
      </c>
      <c r="F131" s="2764" t="n">
        <v>7</v>
      </c>
      <c r="G131" s="2764" t="n">
        <v>7</v>
      </c>
      <c r="H131" s="2764" t="n">
        <v>7</v>
      </c>
      <c r="I131" s="2764" t="n">
        <v>7</v>
      </c>
      <c r="J131" s="2764" t="n">
        <v>8</v>
      </c>
      <c r="K131" s="2758" t="n">
        <v>8</v>
      </c>
      <c r="L131" s="2758" t="n">
        <v>8</v>
      </c>
      <c r="M131" s="2777" t="n">
        <v>10</v>
      </c>
      <c r="N131" s="2758" t="n">
        <v>10</v>
      </c>
      <c r="O131" s="2758" t="n">
        <v>9</v>
      </c>
      <c r="P131" s="2758" t="n">
        <v>9</v>
      </c>
      <c r="Q131" s="2758" t="n">
        <v>10</v>
      </c>
      <c r="R131" s="2777" t="n">
        <v>11</v>
      </c>
      <c r="S131" s="2777" t="n">
        <v>9</v>
      </c>
      <c r="T131" s="2777" t="n">
        <v>9</v>
      </c>
      <c r="U131" s="2777" t="n">
        <v>10</v>
      </c>
      <c r="V131" s="2777" t="n">
        <v>10</v>
      </c>
      <c r="W131" s="2777" t="n">
        <v>12</v>
      </c>
      <c r="X131" s="2778" t="n">
        <v>10</v>
      </c>
    </row>
    <row r="132" customFormat="false" ht="24.95" hidden="false" customHeight="true" outlineLevel="0" collapsed="false">
      <c r="A132" s="2756" t="s">
        <v>1248</v>
      </c>
      <c r="B132" s="2764" t="n">
        <v>22</v>
      </c>
      <c r="C132" s="2764" t="n">
        <v>20</v>
      </c>
      <c r="D132" s="2764" t="n">
        <v>17</v>
      </c>
      <c r="E132" s="2764" t="n">
        <v>17</v>
      </c>
      <c r="F132" s="2764" t="n">
        <v>20</v>
      </c>
      <c r="G132" s="2764" t="n">
        <v>23</v>
      </c>
      <c r="H132" s="2764" t="n">
        <v>25</v>
      </c>
      <c r="I132" s="2764" t="n">
        <v>26</v>
      </c>
      <c r="J132" s="2764" t="n">
        <v>29</v>
      </c>
      <c r="K132" s="2758" t="n">
        <v>31</v>
      </c>
      <c r="L132" s="2758" t="n">
        <v>30</v>
      </c>
      <c r="M132" s="2777" t="n">
        <v>34</v>
      </c>
      <c r="N132" s="2758" t="n">
        <v>38</v>
      </c>
      <c r="O132" s="2758" t="n">
        <v>37</v>
      </c>
      <c r="P132" s="2758" t="n">
        <v>37</v>
      </c>
      <c r="Q132" s="2758" t="n">
        <v>34</v>
      </c>
      <c r="R132" s="2777" t="n">
        <v>35</v>
      </c>
      <c r="S132" s="2777" t="n">
        <v>34</v>
      </c>
      <c r="T132" s="2777" t="n">
        <v>31</v>
      </c>
      <c r="U132" s="2777" t="n">
        <v>28</v>
      </c>
      <c r="V132" s="2777" t="n">
        <v>27</v>
      </c>
      <c r="W132" s="2777" t="n">
        <v>27</v>
      </c>
      <c r="X132" s="2778" t="n">
        <v>28</v>
      </c>
    </row>
    <row r="133" customFormat="false" ht="24.95" hidden="false" customHeight="true" outlineLevel="0" collapsed="false">
      <c r="A133" s="2765" t="s">
        <v>1249</v>
      </c>
      <c r="B133" s="2764" t="n">
        <v>47</v>
      </c>
      <c r="C133" s="2764" t="n">
        <v>43</v>
      </c>
      <c r="D133" s="2764" t="n">
        <v>39</v>
      </c>
      <c r="E133" s="2764" t="n">
        <v>37</v>
      </c>
      <c r="F133" s="2764" t="n">
        <v>43</v>
      </c>
      <c r="G133" s="2764" t="n">
        <v>43</v>
      </c>
      <c r="H133" s="2764" t="n">
        <v>49</v>
      </c>
      <c r="I133" s="2764" t="n">
        <v>51</v>
      </c>
      <c r="J133" s="2764" t="n">
        <v>57</v>
      </c>
      <c r="K133" s="2758" t="n">
        <v>65</v>
      </c>
      <c r="L133" s="2758" t="n">
        <v>62</v>
      </c>
      <c r="M133" s="2777" t="n">
        <v>71</v>
      </c>
      <c r="N133" s="2758" t="n">
        <v>73</v>
      </c>
      <c r="O133" s="2758" t="n">
        <v>66</v>
      </c>
      <c r="P133" s="2758" t="n">
        <v>64</v>
      </c>
      <c r="Q133" s="2758" t="n">
        <v>68</v>
      </c>
      <c r="R133" s="2777" t="n">
        <v>66</v>
      </c>
      <c r="S133" s="2777" t="n">
        <v>60</v>
      </c>
      <c r="T133" s="2777" t="n">
        <v>55</v>
      </c>
      <c r="U133" s="2777" t="n">
        <v>47</v>
      </c>
      <c r="V133" s="2777" t="n">
        <v>45</v>
      </c>
      <c r="W133" s="2777" t="n">
        <v>48</v>
      </c>
      <c r="X133" s="2778" t="n">
        <v>45</v>
      </c>
    </row>
    <row r="134" customFormat="false" ht="24.95" hidden="false" customHeight="true" outlineLevel="0" collapsed="false">
      <c r="A134" s="2756" t="s">
        <v>1250</v>
      </c>
      <c r="B134" s="2764" t="n">
        <v>9</v>
      </c>
      <c r="C134" s="2764" t="n">
        <v>9</v>
      </c>
      <c r="D134" s="2764" t="n">
        <v>8</v>
      </c>
      <c r="E134" s="2764" t="n">
        <v>7</v>
      </c>
      <c r="F134" s="2764" t="n">
        <v>8</v>
      </c>
      <c r="G134" s="2764" t="n">
        <v>8</v>
      </c>
      <c r="H134" s="2764" t="n">
        <v>10</v>
      </c>
      <c r="I134" s="2764" t="n">
        <v>10</v>
      </c>
      <c r="J134" s="2764" t="n">
        <v>11</v>
      </c>
      <c r="K134" s="2758" t="n">
        <v>11</v>
      </c>
      <c r="L134" s="2758" t="n">
        <v>12</v>
      </c>
      <c r="M134" s="2777" t="n">
        <v>24</v>
      </c>
      <c r="N134" s="2758" t="n">
        <v>24</v>
      </c>
      <c r="O134" s="2758" t="n">
        <v>24</v>
      </c>
      <c r="P134" s="2758" t="n">
        <v>25</v>
      </c>
      <c r="Q134" s="2758" t="n">
        <v>26</v>
      </c>
      <c r="R134" s="2777" t="n">
        <v>29</v>
      </c>
      <c r="S134" s="2777" t="n">
        <v>28</v>
      </c>
      <c r="T134" s="2777" t="n">
        <v>26</v>
      </c>
      <c r="U134" s="2777" t="n">
        <v>25</v>
      </c>
      <c r="V134" s="2777" t="n">
        <v>26</v>
      </c>
      <c r="W134" s="2777" t="n">
        <v>25</v>
      </c>
      <c r="X134" s="2778" t="n">
        <v>25</v>
      </c>
    </row>
    <row r="135" customFormat="false" ht="24.95" hidden="false" customHeight="true" outlineLevel="0" collapsed="false">
      <c r="A135" s="2756" t="s">
        <v>1251</v>
      </c>
      <c r="B135" s="2764" t="n">
        <v>7</v>
      </c>
      <c r="C135" s="2764" t="n">
        <v>7</v>
      </c>
      <c r="D135" s="2764" t="n">
        <v>9</v>
      </c>
      <c r="E135" s="2764" t="n">
        <v>7</v>
      </c>
      <c r="F135" s="2764" t="n">
        <v>7</v>
      </c>
      <c r="G135" s="2764" t="n">
        <v>4</v>
      </c>
      <c r="H135" s="2764" t="n">
        <v>6</v>
      </c>
      <c r="I135" s="2764" t="n">
        <v>8</v>
      </c>
      <c r="J135" s="2764" t="n">
        <v>7</v>
      </c>
      <c r="K135" s="2758" t="n">
        <v>7</v>
      </c>
      <c r="L135" s="2758" t="n">
        <v>6</v>
      </c>
      <c r="M135" s="2777" t="n">
        <v>6</v>
      </c>
      <c r="N135" s="2758" t="n">
        <v>8</v>
      </c>
      <c r="O135" s="2758" t="n">
        <v>8</v>
      </c>
      <c r="P135" s="2758" t="n">
        <v>9</v>
      </c>
      <c r="Q135" s="2758" t="n">
        <v>8</v>
      </c>
      <c r="R135" s="2777" t="n">
        <v>7</v>
      </c>
      <c r="S135" s="2777" t="n">
        <v>8</v>
      </c>
      <c r="T135" s="2777" t="n">
        <v>8</v>
      </c>
      <c r="U135" s="2777" t="n">
        <v>6</v>
      </c>
      <c r="V135" s="2777" t="n">
        <v>9</v>
      </c>
      <c r="W135" s="2777" t="n">
        <v>10</v>
      </c>
      <c r="X135" s="2778" t="n">
        <v>10</v>
      </c>
    </row>
    <row r="136" customFormat="false" ht="24.95" hidden="false" customHeight="true" outlineLevel="0" collapsed="false">
      <c r="A136" s="2759" t="s">
        <v>1252</v>
      </c>
      <c r="B136" s="2764" t="n">
        <v>34</v>
      </c>
      <c r="C136" s="2764" t="n">
        <v>32</v>
      </c>
      <c r="D136" s="2764" t="n">
        <v>27</v>
      </c>
      <c r="E136" s="2764" t="n">
        <v>26</v>
      </c>
      <c r="F136" s="2764" t="n">
        <v>30</v>
      </c>
      <c r="G136" s="2764" t="n">
        <v>29</v>
      </c>
      <c r="H136" s="2764" t="n">
        <v>29</v>
      </c>
      <c r="I136" s="2764" t="n">
        <v>29</v>
      </c>
      <c r="J136" s="2764" t="n">
        <v>30</v>
      </c>
      <c r="K136" s="2758" t="n">
        <v>34</v>
      </c>
      <c r="L136" s="2758" t="n">
        <v>34</v>
      </c>
      <c r="M136" s="2777" t="n">
        <v>50</v>
      </c>
      <c r="N136" s="2758" t="n">
        <v>51</v>
      </c>
      <c r="O136" s="2758" t="n">
        <v>48</v>
      </c>
      <c r="P136" s="2758" t="n">
        <v>44</v>
      </c>
      <c r="Q136" s="2758" t="n">
        <v>46</v>
      </c>
      <c r="R136" s="2777" t="n">
        <v>46</v>
      </c>
      <c r="S136" s="2777" t="n">
        <v>42</v>
      </c>
      <c r="T136" s="2777" t="n">
        <v>37</v>
      </c>
      <c r="U136" s="2777" t="n">
        <v>32</v>
      </c>
      <c r="V136" s="2777" t="n">
        <v>31</v>
      </c>
      <c r="W136" s="2777" t="n">
        <v>36</v>
      </c>
      <c r="X136" s="2778" t="n">
        <v>35</v>
      </c>
    </row>
    <row r="137" customFormat="false" ht="24.95" hidden="false" customHeight="true" outlineLevel="0" collapsed="false">
      <c r="A137" s="2756" t="s">
        <v>1253</v>
      </c>
      <c r="B137" s="2764" t="n">
        <v>21</v>
      </c>
      <c r="C137" s="2764" t="n">
        <v>20</v>
      </c>
      <c r="D137" s="2764" t="n">
        <v>17</v>
      </c>
      <c r="E137" s="2764" t="n">
        <v>16</v>
      </c>
      <c r="F137" s="2764" t="n">
        <v>17</v>
      </c>
      <c r="G137" s="2764" t="n">
        <v>17</v>
      </c>
      <c r="H137" s="2764" t="n">
        <v>19</v>
      </c>
      <c r="I137" s="2764" t="n">
        <v>19</v>
      </c>
      <c r="J137" s="2764" t="n">
        <v>21</v>
      </c>
      <c r="K137" s="2758" t="n">
        <v>22</v>
      </c>
      <c r="L137" s="2758" t="n">
        <v>24</v>
      </c>
      <c r="M137" s="2777" t="n">
        <v>26</v>
      </c>
      <c r="N137" s="2758" t="n">
        <v>30</v>
      </c>
      <c r="O137" s="2758" t="n">
        <v>27</v>
      </c>
      <c r="P137" s="2758" t="n">
        <v>28</v>
      </c>
      <c r="Q137" s="2758" t="n">
        <v>28</v>
      </c>
      <c r="R137" s="2777" t="n">
        <v>29</v>
      </c>
      <c r="S137" s="2777" t="n">
        <v>28</v>
      </c>
      <c r="T137" s="2777" t="n">
        <v>27</v>
      </c>
      <c r="U137" s="2777" t="n">
        <v>24</v>
      </c>
      <c r="V137" s="2777" t="n">
        <v>24</v>
      </c>
      <c r="W137" s="2777" t="n">
        <v>24</v>
      </c>
      <c r="X137" s="2778" t="n">
        <v>24</v>
      </c>
    </row>
    <row r="138" customFormat="false" ht="24.95" hidden="false" customHeight="true" outlineLevel="0" collapsed="false">
      <c r="A138" s="2756" t="s">
        <v>1254</v>
      </c>
      <c r="B138" s="2764" t="n">
        <v>55</v>
      </c>
      <c r="C138" s="2764" t="n">
        <v>51</v>
      </c>
      <c r="D138" s="2764" t="n">
        <v>42</v>
      </c>
      <c r="E138" s="2764" t="n">
        <v>45</v>
      </c>
      <c r="F138" s="2764" t="n">
        <v>50</v>
      </c>
      <c r="G138" s="2764" t="n">
        <v>49</v>
      </c>
      <c r="H138" s="2764" t="n">
        <v>56</v>
      </c>
      <c r="I138" s="2764" t="n">
        <v>56</v>
      </c>
      <c r="J138" s="2764" t="n">
        <v>60</v>
      </c>
      <c r="K138" s="2758" t="n">
        <v>67</v>
      </c>
      <c r="L138" s="2758" t="n">
        <v>67</v>
      </c>
      <c r="M138" s="2777" t="n">
        <v>72</v>
      </c>
      <c r="N138" s="2758" t="n">
        <v>74</v>
      </c>
      <c r="O138" s="2758" t="n">
        <v>73</v>
      </c>
      <c r="P138" s="2758" t="n">
        <v>72</v>
      </c>
      <c r="Q138" s="2758" t="n">
        <v>75</v>
      </c>
      <c r="R138" s="2777" t="n">
        <v>73</v>
      </c>
      <c r="S138" s="2777" t="n">
        <v>69</v>
      </c>
      <c r="T138" s="2777" t="n">
        <v>63</v>
      </c>
      <c r="U138" s="2777" t="n">
        <v>56</v>
      </c>
      <c r="V138" s="2777" t="n">
        <v>53</v>
      </c>
      <c r="W138" s="2777" t="n">
        <v>54</v>
      </c>
      <c r="X138" s="2778" t="n">
        <v>53</v>
      </c>
    </row>
    <row r="139" customFormat="false" ht="24.95" hidden="false" customHeight="true" outlineLevel="0" collapsed="false">
      <c r="A139" s="2756" t="s">
        <v>1255</v>
      </c>
      <c r="B139" s="2764" t="n">
        <v>67</v>
      </c>
      <c r="C139" s="2764" t="n">
        <v>70</v>
      </c>
      <c r="D139" s="2764" t="n">
        <v>62</v>
      </c>
      <c r="E139" s="2764" t="n">
        <v>58</v>
      </c>
      <c r="F139" s="2764" t="n">
        <v>63</v>
      </c>
      <c r="G139" s="2764" t="n">
        <v>59</v>
      </c>
      <c r="H139" s="2764" t="n">
        <v>63</v>
      </c>
      <c r="I139" s="2764" t="n">
        <v>62</v>
      </c>
      <c r="J139" s="2764" t="n">
        <v>55</v>
      </c>
      <c r="K139" s="2758" t="n">
        <v>54</v>
      </c>
      <c r="L139" s="2758" t="n">
        <v>52</v>
      </c>
      <c r="M139" s="2777" t="n">
        <v>60</v>
      </c>
      <c r="N139" s="2758" t="n">
        <v>83</v>
      </c>
      <c r="O139" s="2758" t="n">
        <v>71</v>
      </c>
      <c r="P139" s="2758" t="n">
        <v>51</v>
      </c>
      <c r="Q139" s="2758" t="n">
        <v>54</v>
      </c>
      <c r="R139" s="2777" t="n">
        <v>60</v>
      </c>
      <c r="S139" s="2777" t="n">
        <v>48</v>
      </c>
      <c r="T139" s="2777" t="n">
        <v>51</v>
      </c>
      <c r="U139" s="2777" t="n">
        <v>51</v>
      </c>
      <c r="V139" s="2777" t="n">
        <v>49</v>
      </c>
      <c r="W139" s="2777" t="n">
        <v>47</v>
      </c>
      <c r="X139" s="2778" t="n">
        <v>49</v>
      </c>
    </row>
    <row r="140" customFormat="false" ht="24.95" hidden="false" customHeight="true" outlineLevel="0" collapsed="false">
      <c r="A140" s="2756" t="s">
        <v>1256</v>
      </c>
      <c r="B140" s="2764" t="n">
        <v>15</v>
      </c>
      <c r="C140" s="2764" t="n">
        <v>15</v>
      </c>
      <c r="D140" s="2764" t="n">
        <v>13</v>
      </c>
      <c r="E140" s="2764" t="n">
        <v>12</v>
      </c>
      <c r="F140" s="2764" t="n">
        <v>13</v>
      </c>
      <c r="G140" s="2764" t="n">
        <v>13</v>
      </c>
      <c r="H140" s="2764" t="n">
        <v>15</v>
      </c>
      <c r="I140" s="2764" t="n">
        <v>15</v>
      </c>
      <c r="J140" s="2764" t="n">
        <v>16</v>
      </c>
      <c r="K140" s="2758" t="n">
        <v>17</v>
      </c>
      <c r="L140" s="2758" t="n">
        <v>17</v>
      </c>
      <c r="M140" s="2777" t="n">
        <v>19</v>
      </c>
      <c r="N140" s="2758" t="n">
        <v>22</v>
      </c>
      <c r="O140" s="2758" t="n">
        <v>22</v>
      </c>
      <c r="P140" s="2758" t="n">
        <v>22</v>
      </c>
      <c r="Q140" s="2758" t="n">
        <v>22</v>
      </c>
      <c r="R140" s="2777" t="n">
        <v>24</v>
      </c>
      <c r="S140" s="2777" t="n">
        <v>24</v>
      </c>
      <c r="T140" s="2777" t="n">
        <v>22</v>
      </c>
      <c r="U140" s="2777" t="n">
        <v>21</v>
      </c>
      <c r="V140" s="2777" t="n">
        <v>21</v>
      </c>
      <c r="W140" s="2777" t="n">
        <v>21</v>
      </c>
      <c r="X140" s="2778" t="n">
        <v>21</v>
      </c>
    </row>
    <row r="141" customFormat="false" ht="24.95" hidden="false" customHeight="true" outlineLevel="0" collapsed="false">
      <c r="A141" s="2765" t="s">
        <v>1257</v>
      </c>
      <c r="B141" s="2764" t="n">
        <v>9</v>
      </c>
      <c r="C141" s="2764" t="n">
        <v>9</v>
      </c>
      <c r="D141" s="2764" t="n">
        <v>8</v>
      </c>
      <c r="E141" s="2764" t="n">
        <v>6</v>
      </c>
      <c r="F141" s="2764" t="n">
        <v>7</v>
      </c>
      <c r="G141" s="2764" t="n">
        <v>7</v>
      </c>
      <c r="H141" s="2764" t="n">
        <v>8</v>
      </c>
      <c r="I141" s="2764" t="n">
        <v>8</v>
      </c>
      <c r="J141" s="2764" t="n">
        <v>9</v>
      </c>
      <c r="K141" s="2758" t="n">
        <v>9</v>
      </c>
      <c r="L141" s="2758" t="n">
        <v>8</v>
      </c>
      <c r="M141" s="2777" t="n">
        <v>9</v>
      </c>
      <c r="N141" s="2758" t="n">
        <v>10</v>
      </c>
      <c r="O141" s="2758" t="n">
        <v>10</v>
      </c>
      <c r="P141" s="2758" t="n">
        <v>10</v>
      </c>
      <c r="Q141" s="2758" t="n">
        <v>10</v>
      </c>
      <c r="R141" s="2777" t="n">
        <v>10</v>
      </c>
      <c r="S141" s="2777" t="n">
        <v>10</v>
      </c>
      <c r="T141" s="2777" t="n">
        <v>9</v>
      </c>
      <c r="U141" s="2777" t="n">
        <v>9</v>
      </c>
      <c r="V141" s="2777" t="n">
        <v>8</v>
      </c>
      <c r="W141" s="2777" t="n">
        <v>8</v>
      </c>
      <c r="X141" s="2778" t="n">
        <v>8</v>
      </c>
    </row>
    <row r="142" customFormat="false" ht="24.95" hidden="false" customHeight="true" outlineLevel="0" collapsed="false">
      <c r="A142" s="2756" t="s">
        <v>1258</v>
      </c>
      <c r="B142" s="2764" t="n">
        <v>3</v>
      </c>
      <c r="C142" s="2764" t="n">
        <v>3</v>
      </c>
      <c r="D142" s="2764" t="n">
        <v>3</v>
      </c>
      <c r="E142" s="2764" t="n">
        <v>2</v>
      </c>
      <c r="F142" s="2764" t="n">
        <v>3</v>
      </c>
      <c r="G142" s="2764" t="n">
        <v>2</v>
      </c>
      <c r="H142" s="2764" t="n">
        <v>2</v>
      </c>
      <c r="I142" s="2764" t="n">
        <v>2</v>
      </c>
      <c r="J142" s="2764" t="n">
        <v>2</v>
      </c>
      <c r="K142" s="2758" t="n">
        <v>2</v>
      </c>
      <c r="L142" s="2758" t="n">
        <v>3</v>
      </c>
      <c r="M142" s="2777" t="n">
        <v>8</v>
      </c>
      <c r="N142" s="2758" t="n">
        <v>10</v>
      </c>
      <c r="O142" s="2758" t="n">
        <v>10</v>
      </c>
      <c r="P142" s="2758" t="n">
        <v>10</v>
      </c>
      <c r="Q142" s="2758" t="n">
        <v>11</v>
      </c>
      <c r="R142" s="2777" t="n">
        <v>11</v>
      </c>
      <c r="S142" s="2777" t="n">
        <v>11</v>
      </c>
      <c r="T142" s="2777" t="n">
        <v>9</v>
      </c>
      <c r="U142" s="2777" t="n">
        <v>9</v>
      </c>
      <c r="V142" s="2777" t="n">
        <v>8</v>
      </c>
      <c r="W142" s="2777" t="n">
        <v>8</v>
      </c>
      <c r="X142" s="2778" t="n">
        <v>9</v>
      </c>
    </row>
    <row r="143" customFormat="false" ht="24.95" hidden="false" customHeight="true" outlineLevel="0" collapsed="false">
      <c r="A143" s="2756" t="s">
        <v>1259</v>
      </c>
      <c r="B143" s="2764" t="n">
        <v>8</v>
      </c>
      <c r="C143" s="2764" t="n">
        <v>8</v>
      </c>
      <c r="D143" s="2764" t="n">
        <v>7</v>
      </c>
      <c r="E143" s="2764" t="n">
        <v>6</v>
      </c>
      <c r="F143" s="2764" t="n">
        <v>6</v>
      </c>
      <c r="G143" s="2764" t="n">
        <v>7</v>
      </c>
      <c r="H143" s="2764" t="n">
        <v>7</v>
      </c>
      <c r="I143" s="2764" t="n">
        <v>7</v>
      </c>
      <c r="J143" s="2764" t="n">
        <v>7</v>
      </c>
      <c r="K143" s="2758" t="n">
        <v>8</v>
      </c>
      <c r="L143" s="2758" t="n">
        <v>8</v>
      </c>
      <c r="M143" s="2777" t="n">
        <v>9</v>
      </c>
      <c r="N143" s="2758" t="n">
        <v>10</v>
      </c>
      <c r="O143" s="2758" t="n">
        <v>9</v>
      </c>
      <c r="P143" s="2758" t="n">
        <v>10</v>
      </c>
      <c r="Q143" s="2758" t="n">
        <v>10</v>
      </c>
      <c r="R143" s="2777" t="n">
        <v>10</v>
      </c>
      <c r="S143" s="2777" t="n">
        <v>9</v>
      </c>
      <c r="T143" s="2777" t="n">
        <v>9</v>
      </c>
      <c r="U143" s="2777" t="n">
        <v>8</v>
      </c>
      <c r="V143" s="2777" t="n">
        <v>8</v>
      </c>
      <c r="W143" s="2777" t="n">
        <v>7</v>
      </c>
      <c r="X143" s="2778" t="n">
        <v>8</v>
      </c>
    </row>
    <row r="144" customFormat="false" ht="24.95" hidden="false" customHeight="true" outlineLevel="0" collapsed="false">
      <c r="A144" s="2756" t="s">
        <v>1260</v>
      </c>
      <c r="B144" s="2764" t="n">
        <v>9</v>
      </c>
      <c r="C144" s="2764" t="n">
        <v>8</v>
      </c>
      <c r="D144" s="2764" t="n">
        <v>6</v>
      </c>
      <c r="E144" s="2764" t="n">
        <v>5</v>
      </c>
      <c r="F144" s="2764" t="n">
        <v>6</v>
      </c>
      <c r="G144" s="2764" t="n">
        <v>5</v>
      </c>
      <c r="H144" s="2764" t="n">
        <v>6</v>
      </c>
      <c r="I144" s="2764" t="n">
        <v>6</v>
      </c>
      <c r="J144" s="2764" t="n">
        <v>7</v>
      </c>
      <c r="K144" s="2758" t="n">
        <v>7</v>
      </c>
      <c r="L144" s="2758" t="n">
        <v>8</v>
      </c>
      <c r="M144" s="2777"/>
      <c r="N144" s="2758"/>
      <c r="O144" s="2758"/>
      <c r="P144" s="2758"/>
      <c r="Q144" s="2758"/>
      <c r="R144" s="2777"/>
      <c r="S144" s="2777"/>
      <c r="T144" s="2777"/>
      <c r="U144" s="2777"/>
      <c r="V144" s="2777"/>
      <c r="W144" s="2777"/>
      <c r="X144" s="2778"/>
    </row>
    <row r="145" customFormat="false" ht="24.95" hidden="false" customHeight="true" outlineLevel="0" collapsed="false">
      <c r="A145" s="2756" t="s">
        <v>1261</v>
      </c>
      <c r="B145" s="2764" t="n">
        <v>7</v>
      </c>
      <c r="C145" s="2764" t="n">
        <v>7</v>
      </c>
      <c r="D145" s="2764" t="n">
        <v>6</v>
      </c>
      <c r="E145" s="2764" t="n">
        <v>5</v>
      </c>
      <c r="F145" s="2764" t="n">
        <v>5</v>
      </c>
      <c r="G145" s="2764" t="n">
        <v>5</v>
      </c>
      <c r="H145" s="2764" t="n">
        <v>6</v>
      </c>
      <c r="I145" s="2764" t="n">
        <v>6</v>
      </c>
      <c r="J145" s="2764" t="n">
        <v>6</v>
      </c>
      <c r="K145" s="2758" t="n">
        <v>7</v>
      </c>
      <c r="L145" s="2758" t="n">
        <v>7</v>
      </c>
      <c r="M145" s="2777"/>
      <c r="N145" s="2758"/>
      <c r="O145" s="2758"/>
      <c r="P145" s="2758"/>
      <c r="Q145" s="2758"/>
      <c r="R145" s="2777"/>
      <c r="S145" s="2777"/>
      <c r="T145" s="2777"/>
      <c r="U145" s="2777"/>
      <c r="V145" s="2777"/>
      <c r="W145" s="2777"/>
      <c r="X145" s="2778"/>
    </row>
    <row r="146" customFormat="false" ht="24.95" hidden="false" customHeight="true" outlineLevel="0" collapsed="false">
      <c r="A146" s="2759" t="s">
        <v>1262</v>
      </c>
      <c r="B146" s="2764" t="n">
        <v>8</v>
      </c>
      <c r="C146" s="2764" t="n">
        <v>7</v>
      </c>
      <c r="D146" s="2764" t="n">
        <v>6</v>
      </c>
      <c r="E146" s="2764" t="n">
        <v>14</v>
      </c>
      <c r="F146" s="2764" t="n">
        <v>6</v>
      </c>
      <c r="G146" s="2764" t="n">
        <v>6</v>
      </c>
      <c r="H146" s="2764" t="n">
        <v>6</v>
      </c>
      <c r="I146" s="2764" t="n">
        <v>6</v>
      </c>
      <c r="J146" s="2764" t="n">
        <v>7</v>
      </c>
      <c r="K146" s="2758" t="n">
        <v>7</v>
      </c>
      <c r="L146" s="2758" t="n">
        <v>7</v>
      </c>
      <c r="M146" s="2777" t="n">
        <v>8</v>
      </c>
      <c r="N146" s="2758" t="n">
        <v>9</v>
      </c>
      <c r="O146" s="2758" t="n">
        <v>8</v>
      </c>
      <c r="P146" s="2758" t="n">
        <v>7</v>
      </c>
      <c r="Q146" s="2758" t="n">
        <v>8</v>
      </c>
      <c r="R146" s="2777" t="n">
        <v>8</v>
      </c>
      <c r="S146" s="2777" t="n">
        <v>7</v>
      </c>
      <c r="T146" s="2777" t="n">
        <v>6</v>
      </c>
      <c r="U146" s="2777" t="n">
        <v>5</v>
      </c>
      <c r="V146" s="2777" t="n">
        <v>5</v>
      </c>
      <c r="W146" s="2777" t="n">
        <v>6</v>
      </c>
      <c r="X146" s="2778" t="n">
        <v>5</v>
      </c>
    </row>
    <row r="147" customFormat="false" ht="24.95" hidden="false" customHeight="true" outlineLevel="0" collapsed="false">
      <c r="A147" s="2765" t="s">
        <v>1263</v>
      </c>
      <c r="B147" s="2833" t="n">
        <v>9</v>
      </c>
      <c r="C147" s="2833" t="n">
        <v>9</v>
      </c>
      <c r="D147" s="2833" t="n">
        <v>9</v>
      </c>
      <c r="E147" s="2833" t="n">
        <v>7</v>
      </c>
      <c r="F147" s="2833" t="n">
        <v>7</v>
      </c>
      <c r="G147" s="2833" t="n">
        <v>6</v>
      </c>
      <c r="H147" s="2833" t="n">
        <v>7</v>
      </c>
      <c r="I147" s="2833" t="n">
        <v>7</v>
      </c>
      <c r="J147" s="2833" t="n">
        <v>7</v>
      </c>
      <c r="K147" s="2834" t="n">
        <v>8</v>
      </c>
      <c r="L147" s="2834" t="n">
        <v>8</v>
      </c>
      <c r="M147" s="2835" t="n">
        <v>8</v>
      </c>
      <c r="N147" s="2834" t="n">
        <v>8</v>
      </c>
      <c r="O147" s="2834" t="n">
        <v>8</v>
      </c>
      <c r="P147" s="2834" t="n">
        <v>9</v>
      </c>
      <c r="Q147" s="2834" t="n">
        <v>9</v>
      </c>
      <c r="R147" s="2835" t="n">
        <v>9</v>
      </c>
      <c r="S147" s="2835" t="n">
        <v>8</v>
      </c>
      <c r="T147" s="2835" t="n">
        <v>9</v>
      </c>
      <c r="U147" s="2835" t="n">
        <v>6</v>
      </c>
      <c r="V147" s="2835" t="n">
        <v>5</v>
      </c>
      <c r="W147" s="2835" t="n">
        <v>5</v>
      </c>
      <c r="X147" s="2836" t="n">
        <v>5</v>
      </c>
    </row>
    <row r="148" s="2728" customFormat="true" ht="24.75" hidden="false" customHeight="true" outlineLevel="0" collapsed="false">
      <c r="A148" s="2837" t="s">
        <v>1264</v>
      </c>
      <c r="B148" s="2838" t="n">
        <v>12</v>
      </c>
      <c r="C148" s="2838" t="n">
        <v>11</v>
      </c>
      <c r="D148" s="2838" t="n">
        <v>10</v>
      </c>
      <c r="E148" s="2838" t="n">
        <v>8</v>
      </c>
      <c r="F148" s="2838" t="n">
        <v>9</v>
      </c>
      <c r="G148" s="2838" t="n">
        <v>9</v>
      </c>
      <c r="H148" s="2838" t="n">
        <v>10</v>
      </c>
      <c r="I148" s="2838" t="n">
        <v>10</v>
      </c>
      <c r="J148" s="2838" t="n">
        <v>11</v>
      </c>
      <c r="K148" s="2839" t="n">
        <v>11</v>
      </c>
      <c r="L148" s="2839" t="n">
        <v>11</v>
      </c>
      <c r="M148" s="2840" t="n">
        <v>13</v>
      </c>
      <c r="N148" s="2839" t="n">
        <v>14</v>
      </c>
      <c r="O148" s="2839" t="n">
        <v>15</v>
      </c>
      <c r="P148" s="2839" t="n">
        <v>15</v>
      </c>
      <c r="Q148" s="2839" t="n">
        <v>15</v>
      </c>
      <c r="R148" s="2840" t="n">
        <v>15</v>
      </c>
      <c r="S148" s="2840" t="n">
        <v>15</v>
      </c>
      <c r="T148" s="2840" t="n">
        <v>14</v>
      </c>
      <c r="U148" s="2840" t="n">
        <v>12</v>
      </c>
      <c r="V148" s="2840" t="n">
        <v>12</v>
      </c>
      <c r="W148" s="2840" t="n">
        <v>13</v>
      </c>
      <c r="X148" s="2841" t="n">
        <v>12</v>
      </c>
    </row>
    <row r="149" customFormat="false" ht="24.95" hidden="false" customHeight="true" outlineLevel="0" collapsed="false">
      <c r="A149" s="2767" t="s">
        <v>1265</v>
      </c>
      <c r="B149" s="2842" t="n">
        <v>32</v>
      </c>
      <c r="C149" s="2842" t="n">
        <v>36</v>
      </c>
      <c r="D149" s="2842" t="n">
        <v>24</v>
      </c>
      <c r="E149" s="2842" t="n">
        <v>21</v>
      </c>
      <c r="F149" s="2842" t="n">
        <v>22</v>
      </c>
      <c r="G149" s="2842" t="n">
        <v>22</v>
      </c>
      <c r="H149" s="2842" t="n">
        <v>23</v>
      </c>
      <c r="I149" s="2842" t="n">
        <v>21</v>
      </c>
      <c r="J149" s="2842" t="n">
        <v>25</v>
      </c>
      <c r="K149" s="2769" t="n">
        <v>23</v>
      </c>
      <c r="L149" s="2769" t="n">
        <v>23</v>
      </c>
      <c r="M149" s="2783"/>
      <c r="N149" s="2769"/>
      <c r="O149" s="2769"/>
      <c r="P149" s="2769"/>
      <c r="Q149" s="2769"/>
      <c r="R149" s="2783"/>
      <c r="S149" s="2783"/>
      <c r="T149" s="2783"/>
      <c r="U149" s="2783"/>
      <c r="V149" s="2783"/>
      <c r="W149" s="2783"/>
      <c r="X149" s="2784"/>
    </row>
    <row r="151" customFormat="false" ht="20.25" hidden="false" customHeight="false" outlineLevel="0" collapsed="false">
      <c r="A151" s="2823" t="s">
        <v>1270</v>
      </c>
    </row>
    <row r="152" customFormat="false" ht="20.25" hidden="false" customHeight="false" outlineLevel="0" collapsed="false">
      <c r="A152" s="2843" t="s">
        <v>296</v>
      </c>
    </row>
  </sheetData>
  <mergeCells count="14">
    <mergeCell ref="B2:V2"/>
    <mergeCell ref="W2:X2"/>
    <mergeCell ref="B3:V3"/>
    <mergeCell ref="W3:X3"/>
    <mergeCell ref="B4:V4"/>
    <mergeCell ref="W4:X4"/>
    <mergeCell ref="B7:X7"/>
    <mergeCell ref="B8:X8"/>
    <mergeCell ref="B43:X43"/>
    <mergeCell ref="B44:X44"/>
    <mergeCell ref="B77:L77"/>
    <mergeCell ref="B78:L78"/>
    <mergeCell ref="B116:L116"/>
    <mergeCell ref="B117:L117"/>
  </mergeCells>
  <printOptions headings="false" gridLines="false" gridLinesSet="true" horizontalCentered="true" verticalCentered="true"/>
  <pageMargins left="0.170138888888889" right="0.170138888888889" top="0.551388888888889" bottom="0.472222222222222"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C0C0"/>
    <pageSetUpPr fitToPage="true"/>
  </sheetPr>
  <dimension ref="A1:G3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1" sqref="AD8:AF76 A1"/>
    </sheetView>
  </sheetViews>
  <sheetFormatPr defaultColWidth="9.01171875" defaultRowHeight="15.75" zeroHeight="false" outlineLevelRow="0" outlineLevelCol="0"/>
  <cols>
    <col collapsed="false" customWidth="true" hidden="false" outlineLevel="0" max="1" min="1" style="123" width="24.5"/>
    <col collapsed="false" customWidth="true" hidden="false" outlineLevel="0" max="2" min="2" style="124" width="9.75"/>
    <col collapsed="false" customWidth="true" hidden="false" outlineLevel="0" max="7" min="3" style="123" width="8.75"/>
    <col collapsed="false" customWidth="false" hidden="false" outlineLevel="0" max="1024" min="8" style="123" width="9"/>
  </cols>
  <sheetData>
    <row r="1" s="130" customFormat="true" ht="13.15" hidden="false" customHeight="true" outlineLevel="0" collapsed="false">
      <c r="A1" s="125"/>
      <c r="B1" s="126"/>
      <c r="C1" s="127"/>
      <c r="D1" s="127"/>
      <c r="E1" s="127"/>
      <c r="F1" s="128"/>
      <c r="G1" s="129"/>
    </row>
    <row r="2" s="130" customFormat="true" ht="20.85" hidden="false" customHeight="true" outlineLevel="0" collapsed="false">
      <c r="A2" s="101"/>
      <c r="B2" s="131"/>
      <c r="C2" s="132"/>
      <c r="D2" s="132"/>
      <c r="E2" s="132"/>
      <c r="F2" s="101" t="s">
        <v>75</v>
      </c>
      <c r="G2" s="101"/>
    </row>
    <row r="3" s="130" customFormat="true" ht="20.85" hidden="false" customHeight="true" outlineLevel="0" collapsed="false">
      <c r="A3" s="101"/>
      <c r="B3" s="133" t="s">
        <v>10</v>
      </c>
      <c r="C3" s="133"/>
      <c r="D3" s="133"/>
      <c r="E3" s="133"/>
      <c r="F3" s="101" t="s">
        <v>152</v>
      </c>
      <c r="G3" s="101"/>
    </row>
    <row r="4" s="130" customFormat="true" ht="20.85" hidden="false" customHeight="true" outlineLevel="0" collapsed="false">
      <c r="A4" s="101"/>
      <c r="B4" s="134"/>
      <c r="C4" s="135"/>
      <c r="D4" s="135"/>
      <c r="E4" s="135"/>
      <c r="F4" s="105" t="s">
        <v>153</v>
      </c>
      <c r="G4" s="105"/>
    </row>
    <row r="5" s="130" customFormat="true" ht="19.5" hidden="false" customHeight="true" outlineLevel="0" collapsed="false">
      <c r="A5" s="136"/>
      <c r="B5" s="137"/>
      <c r="C5" s="138"/>
      <c r="D5" s="138"/>
      <c r="E5" s="138"/>
      <c r="F5" s="139"/>
      <c r="G5" s="140"/>
    </row>
    <row r="6" customFormat="false" ht="15" hidden="false" customHeight="true" outlineLevel="0" collapsed="false">
      <c r="A6" s="141"/>
      <c r="B6" s="142"/>
      <c r="C6" s="141"/>
      <c r="D6" s="141"/>
      <c r="E6" s="141"/>
      <c r="F6" s="141"/>
      <c r="G6" s="141"/>
    </row>
    <row r="7" customFormat="false" ht="30.2" hidden="false" customHeight="true" outlineLevel="0" collapsed="false">
      <c r="A7" s="143" t="s">
        <v>154</v>
      </c>
      <c r="B7" s="143"/>
      <c r="C7" s="144" t="s">
        <v>155</v>
      </c>
      <c r="D7" s="145" t="s">
        <v>156</v>
      </c>
      <c r="E7" s="145" t="s">
        <v>157</v>
      </c>
      <c r="F7" s="146" t="s">
        <v>158</v>
      </c>
      <c r="G7" s="147" t="s">
        <v>159</v>
      </c>
    </row>
    <row r="8" customFormat="false" ht="30.2" hidden="false" customHeight="true" outlineLevel="0" collapsed="false">
      <c r="A8" s="143"/>
      <c r="B8" s="143"/>
      <c r="C8" s="144"/>
      <c r="D8" s="145"/>
      <c r="E8" s="145"/>
      <c r="F8" s="146"/>
      <c r="G8" s="147"/>
    </row>
    <row r="9" customFormat="false" ht="20.85" hidden="false" customHeight="true" outlineLevel="0" collapsed="false">
      <c r="A9" s="148" t="s">
        <v>160</v>
      </c>
      <c r="B9" s="149"/>
      <c r="C9" s="150" t="s">
        <v>161</v>
      </c>
      <c r="D9" s="151" t="n">
        <v>0.034</v>
      </c>
      <c r="E9" s="151" t="n">
        <v>0.024</v>
      </c>
      <c r="F9" s="151" t="n">
        <v>238.8</v>
      </c>
      <c r="G9" s="152" t="n">
        <v>0.278</v>
      </c>
    </row>
    <row r="10" customFormat="false" ht="20.85" hidden="false" customHeight="true" outlineLevel="0" collapsed="false">
      <c r="A10" s="153" t="s">
        <v>162</v>
      </c>
      <c r="B10" s="154"/>
      <c r="C10" s="155" t="n">
        <v>29.308</v>
      </c>
      <c r="D10" s="156" t="s">
        <v>161</v>
      </c>
      <c r="E10" s="157" t="n">
        <v>0.7</v>
      </c>
      <c r="F10" s="158" t="n">
        <v>7000</v>
      </c>
      <c r="G10" s="159" t="n">
        <v>8.14</v>
      </c>
    </row>
    <row r="11" customFormat="false" ht="20.85" hidden="false" customHeight="true" outlineLevel="0" collapsed="false">
      <c r="A11" s="153" t="s">
        <v>163</v>
      </c>
      <c r="B11" s="154"/>
      <c r="C11" s="155" t="n">
        <v>41.869</v>
      </c>
      <c r="D11" s="157" t="n">
        <v>1.429</v>
      </c>
      <c r="E11" s="156" t="s">
        <v>161</v>
      </c>
      <c r="F11" s="158" t="n">
        <v>10000</v>
      </c>
      <c r="G11" s="159" t="n">
        <v>11.63</v>
      </c>
    </row>
    <row r="12" customFormat="false" ht="20.85" hidden="false" customHeight="true" outlineLevel="0" collapsed="false">
      <c r="A12" s="153" t="s">
        <v>164</v>
      </c>
      <c r="B12" s="154"/>
      <c r="C12" s="155" t="n">
        <v>0.0041868</v>
      </c>
      <c r="D12" s="157" t="n">
        <v>0.000143</v>
      </c>
      <c r="E12" s="157" t="n">
        <v>0.0001</v>
      </c>
      <c r="F12" s="156" t="s">
        <v>161</v>
      </c>
      <c r="G12" s="159" t="n">
        <v>0.001163</v>
      </c>
    </row>
    <row r="13" customFormat="false" ht="20.85" hidden="false" customHeight="true" outlineLevel="0" collapsed="false">
      <c r="A13" s="160" t="s">
        <v>165</v>
      </c>
      <c r="B13" s="161"/>
      <c r="C13" s="162" t="n">
        <v>3.6</v>
      </c>
      <c r="D13" s="163" t="n">
        <v>0.123</v>
      </c>
      <c r="E13" s="163" t="n">
        <v>0.0861</v>
      </c>
      <c r="F13" s="163" t="n">
        <v>859.8</v>
      </c>
      <c r="G13" s="164" t="s">
        <v>161</v>
      </c>
    </row>
    <row r="14" customFormat="false" ht="12.2" hidden="false" customHeight="true" outlineLevel="0" collapsed="false">
      <c r="A14" s="165"/>
      <c r="B14" s="166"/>
      <c r="C14" s="167"/>
      <c r="D14" s="168"/>
      <c r="E14" s="169"/>
      <c r="F14" s="169"/>
      <c r="G14" s="170"/>
    </row>
    <row r="15" customFormat="false" ht="15" hidden="false" customHeight="true" outlineLevel="0" collapsed="false">
      <c r="A15" s="114" t="s">
        <v>166</v>
      </c>
      <c r="D15" s="171"/>
      <c r="E15" s="171"/>
      <c r="F15" s="172"/>
      <c r="G15" s="173"/>
    </row>
    <row r="16" customFormat="false" ht="15" hidden="false" customHeight="true" outlineLevel="0" collapsed="false">
      <c r="A16" s="86" t="s">
        <v>167</v>
      </c>
    </row>
    <row r="17" customFormat="false" ht="15" hidden="false" customHeight="true" outlineLevel="0" collapsed="false">
      <c r="A17" s="86" t="s">
        <v>168</v>
      </c>
    </row>
    <row r="18" customFormat="false" ht="15" hidden="false" customHeight="true" outlineLevel="0" collapsed="false">
      <c r="A18" s="114" t="s">
        <v>169</v>
      </c>
    </row>
    <row r="19" customFormat="false" ht="15" hidden="false" customHeight="true" outlineLevel="0" collapsed="false">
      <c r="A19" s="119" t="s">
        <v>170</v>
      </c>
      <c r="C19" s="86" t="s">
        <v>171</v>
      </c>
      <c r="F19" s="86"/>
      <c r="G19" s="86"/>
    </row>
    <row r="20" customFormat="false" ht="15" hidden="false" customHeight="true" outlineLevel="0" collapsed="false">
      <c r="A20" s="86" t="s">
        <v>172</v>
      </c>
      <c r="C20" s="86" t="s">
        <v>173</v>
      </c>
      <c r="F20" s="86"/>
      <c r="G20" s="86"/>
    </row>
    <row r="21" customFormat="false" ht="15" hidden="false" customHeight="true" outlineLevel="0" collapsed="false">
      <c r="A21" s="114" t="s">
        <v>174</v>
      </c>
    </row>
    <row r="22" customFormat="false" ht="15" hidden="false" customHeight="true" outlineLevel="0" collapsed="false">
      <c r="A22" s="86" t="s">
        <v>175</v>
      </c>
    </row>
    <row r="23" customFormat="false" ht="15" hidden="false" customHeight="true" outlineLevel="0" collapsed="false">
      <c r="A23" s="86" t="s">
        <v>176</v>
      </c>
    </row>
    <row r="24" customFormat="false" ht="15" hidden="false" customHeight="true" outlineLevel="0" collapsed="false">
      <c r="A24" s="86" t="s">
        <v>177</v>
      </c>
    </row>
    <row r="25" customFormat="false" ht="15" hidden="false" customHeight="true" outlineLevel="0" collapsed="false">
      <c r="A25" s="86" t="s">
        <v>178</v>
      </c>
    </row>
    <row r="26" customFormat="false" ht="15" hidden="false" customHeight="true" outlineLevel="0" collapsed="false">
      <c r="A26" s="86" t="s">
        <v>179</v>
      </c>
    </row>
    <row r="27" customFormat="false" ht="15" hidden="false" customHeight="true" outlineLevel="0" collapsed="false">
      <c r="A27" s="86" t="s">
        <v>180</v>
      </c>
    </row>
    <row r="28" customFormat="false" ht="15" hidden="false" customHeight="true" outlineLevel="0" collapsed="false">
      <c r="A28" s="86" t="s">
        <v>181</v>
      </c>
    </row>
    <row r="29" customFormat="false" ht="15" hidden="false" customHeight="true" outlineLevel="0" collapsed="false">
      <c r="A29" s="86" t="s">
        <v>182</v>
      </c>
    </row>
    <row r="30" customFormat="false" ht="15" hidden="false" customHeight="true" outlineLevel="0" collapsed="false">
      <c r="A30" s="86" t="s">
        <v>183</v>
      </c>
    </row>
    <row r="31" customFormat="false" ht="15" hidden="false" customHeight="true" outlineLevel="0" collapsed="false">
      <c r="A31" s="86" t="s">
        <v>184</v>
      </c>
    </row>
    <row r="32" customFormat="false" ht="15" hidden="false" customHeight="true" outlineLevel="0" collapsed="false">
      <c r="A32" s="86"/>
    </row>
    <row r="33" customFormat="false" ht="15" hidden="false" customHeight="true" outlineLevel="0" collapsed="false">
      <c r="A33" s="86" t="s">
        <v>185</v>
      </c>
    </row>
  </sheetData>
  <mergeCells count="5">
    <mergeCell ref="F2:G2"/>
    <mergeCell ref="B3:E3"/>
    <mergeCell ref="F3:G3"/>
    <mergeCell ref="F4:G4"/>
    <mergeCell ref="A7:B8"/>
  </mergeCells>
  <printOptions headings="false" gridLines="false" gridLinesSet="true" horizontalCentered="true" verticalCentered="false"/>
  <pageMargins left="0.7875" right="0.7875" top="0.65"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9CC00"/>
    <pageSetUpPr fitToPage="true"/>
  </sheetPr>
  <dimension ref="A1:AG52"/>
  <sheetViews>
    <sheetView showFormulas="false" showGridLines="false" showRowColHeaders="true" showZeros="true" rightToLeft="false" tabSelected="false" showOutlineSymbols="true" defaultGridColor="true" view="normal" topLeftCell="A1" colorId="64" zoomScale="100" zoomScaleNormal="100" zoomScalePageLayoutView="78" workbookViewId="0">
      <pane xSplit="1" ySplit="7" topLeftCell="B8" activePane="bottomRight" state="frozen"/>
      <selection pane="topLeft" activeCell="A1" activeCellId="0" sqref="A1"/>
      <selection pane="topRight" activeCell="B1" activeCellId="0" sqref="B1"/>
      <selection pane="bottomLeft" activeCell="A8" activeCellId="0" sqref="A8"/>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2844" width="41.62"/>
    <col collapsed="false" customWidth="true" hidden="false" outlineLevel="0" max="13" min="2" style="2844" width="8.62"/>
    <col collapsed="false" customWidth="true" hidden="false" outlineLevel="0" max="15" min="14" style="0" width="8.62"/>
    <col collapsed="false" customWidth="false" hidden="false" outlineLevel="0" max="1024" min="31" style="2844" width="9"/>
  </cols>
  <sheetData>
    <row r="1" s="2852" customFormat="true" ht="13.15" hidden="false" customHeight="true" outlineLevel="0" collapsed="false">
      <c r="A1" s="2845"/>
      <c r="B1" s="2846"/>
      <c r="C1" s="2846"/>
      <c r="D1" s="2846"/>
      <c r="E1" s="2846"/>
      <c r="F1" s="2846"/>
      <c r="G1" s="2847"/>
      <c r="H1" s="2847"/>
      <c r="I1" s="2847"/>
      <c r="J1" s="2847"/>
      <c r="K1" s="2847"/>
      <c r="L1" s="2847"/>
      <c r="M1" s="2847"/>
      <c r="N1" s="2847"/>
      <c r="O1" s="2847"/>
      <c r="P1" s="2847"/>
      <c r="Q1" s="2847"/>
      <c r="R1" s="2847"/>
      <c r="S1" s="2847"/>
      <c r="T1" s="2847"/>
      <c r="U1" s="2847"/>
      <c r="V1" s="2847"/>
      <c r="W1" s="2847"/>
      <c r="X1" s="2847"/>
      <c r="Y1" s="2847"/>
      <c r="Z1" s="2847"/>
      <c r="AA1" s="2848"/>
      <c r="AB1" s="2849"/>
      <c r="AC1" s="2850"/>
      <c r="AD1" s="2851"/>
      <c r="AE1" s="2851"/>
      <c r="AF1" s="2851"/>
      <c r="AG1" s="2851"/>
    </row>
    <row r="2" s="2852" customFormat="true" ht="18" hidden="false" customHeight="true" outlineLevel="0" collapsed="false">
      <c r="A2" s="2853"/>
      <c r="B2" s="2854" t="s">
        <v>48</v>
      </c>
      <c r="C2" s="2854"/>
      <c r="D2" s="2854"/>
      <c r="E2" s="2854"/>
      <c r="F2" s="2854"/>
      <c r="G2" s="2854"/>
      <c r="H2" s="2854"/>
      <c r="I2" s="2854"/>
      <c r="J2" s="2854"/>
      <c r="K2" s="2854"/>
      <c r="L2" s="2854"/>
      <c r="M2" s="2854"/>
      <c r="N2" s="2854"/>
      <c r="O2" s="2854"/>
      <c r="P2" s="2854"/>
      <c r="Q2" s="2854"/>
      <c r="R2" s="2854"/>
      <c r="S2" s="2854"/>
      <c r="T2" s="2854"/>
      <c r="U2" s="2854"/>
      <c r="V2" s="2854"/>
      <c r="W2" s="2854"/>
      <c r="X2" s="2854"/>
      <c r="Y2" s="2854"/>
      <c r="Z2" s="2854"/>
      <c r="AA2" s="2854"/>
      <c r="AB2" s="2853" t="s">
        <v>75</v>
      </c>
      <c r="AC2" s="2853"/>
      <c r="AD2" s="2851"/>
      <c r="AE2" s="2851"/>
      <c r="AF2" s="2851"/>
      <c r="AG2" s="186"/>
    </row>
    <row r="3" s="2852" customFormat="true" ht="18" hidden="false" customHeight="true" outlineLevel="0" collapsed="false">
      <c r="A3" s="2853"/>
      <c r="B3" s="2855"/>
      <c r="C3" s="2856"/>
      <c r="D3" s="2856"/>
      <c r="E3" s="2856"/>
      <c r="F3" s="2856"/>
      <c r="G3" s="2856"/>
      <c r="H3" s="2856"/>
      <c r="I3" s="2856"/>
      <c r="J3" s="2856"/>
      <c r="K3" s="2856"/>
      <c r="L3" s="2856"/>
      <c r="M3" s="2856"/>
      <c r="N3" s="2856"/>
      <c r="O3" s="2856"/>
      <c r="P3" s="2856"/>
      <c r="Q3" s="2856"/>
      <c r="R3" s="2856"/>
      <c r="S3" s="2856"/>
      <c r="T3" s="2856"/>
      <c r="U3" s="2856"/>
      <c r="V3" s="2856"/>
      <c r="W3" s="2856"/>
      <c r="X3" s="2856"/>
      <c r="Y3" s="2856"/>
      <c r="Z3" s="2856"/>
      <c r="AA3" s="2857"/>
      <c r="AB3" s="2853" t="s">
        <v>1271</v>
      </c>
      <c r="AC3" s="2853"/>
      <c r="AD3" s="2851"/>
      <c r="AE3" s="2851"/>
      <c r="AF3" s="2851"/>
      <c r="AG3" s="186"/>
    </row>
    <row r="4" s="2852" customFormat="true" ht="18" hidden="false" customHeight="true" outlineLevel="0" collapsed="false">
      <c r="A4" s="2853"/>
      <c r="B4" s="2858" t="s">
        <v>276</v>
      </c>
      <c r="C4" s="2858"/>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9" t="s">
        <v>1272</v>
      </c>
      <c r="AC4" s="2859"/>
      <c r="AD4" s="2860"/>
      <c r="AE4" s="2860"/>
      <c r="AF4" s="2860"/>
      <c r="AG4" s="2861"/>
    </row>
    <row r="5" s="2852" customFormat="true" ht="13.15" hidden="false" customHeight="true" outlineLevel="0" collapsed="false">
      <c r="A5" s="2862"/>
      <c r="B5" s="2863"/>
      <c r="C5" s="2863"/>
      <c r="D5" s="2863"/>
      <c r="E5" s="2863"/>
      <c r="F5" s="2863"/>
      <c r="G5" s="2864"/>
      <c r="H5" s="2864"/>
      <c r="I5" s="2864"/>
      <c r="J5" s="2864"/>
      <c r="K5" s="2864"/>
      <c r="L5" s="2864"/>
      <c r="M5" s="2864"/>
      <c r="N5" s="2864"/>
      <c r="O5" s="2864"/>
      <c r="P5" s="2864"/>
      <c r="Q5" s="2864"/>
      <c r="R5" s="2864"/>
      <c r="S5" s="2864"/>
      <c r="T5" s="2864"/>
      <c r="U5" s="2864"/>
      <c r="V5" s="2864"/>
      <c r="W5" s="2864"/>
      <c r="X5" s="2864"/>
      <c r="Y5" s="2864"/>
      <c r="Z5" s="2864"/>
      <c r="AA5" s="2865"/>
      <c r="AB5" s="2866"/>
      <c r="AC5" s="2867"/>
      <c r="AD5" s="2851"/>
      <c r="AE5" s="2851"/>
      <c r="AF5" s="2851"/>
      <c r="AG5" s="2851"/>
    </row>
    <row r="6" customFormat="false" ht="8.1" hidden="false" customHeight="true" outlineLevel="0" collapsed="false">
      <c r="A6" s="2868"/>
      <c r="B6" s="2868"/>
      <c r="C6" s="2868"/>
      <c r="D6" s="2868"/>
      <c r="E6" s="2868"/>
      <c r="F6" s="2868"/>
      <c r="G6" s="2868"/>
      <c r="H6" s="2868"/>
      <c r="I6" s="2868"/>
      <c r="J6" s="2868"/>
      <c r="K6" s="2868"/>
    </row>
    <row r="7" customFormat="false" ht="16.15" hidden="false" customHeight="true" outlineLevel="0" collapsed="false">
      <c r="A7" s="2869"/>
      <c r="B7" s="2870" t="s">
        <v>1273</v>
      </c>
      <c r="C7" s="2870" t="s">
        <v>1274</v>
      </c>
      <c r="D7" s="2870" t="s">
        <v>1275</v>
      </c>
      <c r="E7" s="2870" t="n">
        <v>1996</v>
      </c>
      <c r="F7" s="2870" t="n">
        <v>1997</v>
      </c>
      <c r="G7" s="2870" t="n">
        <v>1998</v>
      </c>
      <c r="H7" s="2870" t="n">
        <v>1999</v>
      </c>
      <c r="I7" s="2871" t="n">
        <v>2000</v>
      </c>
      <c r="J7" s="2872" t="n">
        <v>2001</v>
      </c>
      <c r="K7" s="2870" t="n">
        <v>2002</v>
      </c>
      <c r="L7" s="2871" t="n">
        <v>2003</v>
      </c>
      <c r="M7" s="2870" t="n">
        <v>2004</v>
      </c>
      <c r="N7" s="2873" t="n">
        <v>2005</v>
      </c>
      <c r="O7" s="2874" t="n">
        <v>2006</v>
      </c>
      <c r="P7" s="2875" t="n">
        <v>2007</v>
      </c>
      <c r="Q7" s="2874" t="n">
        <v>2008</v>
      </c>
      <c r="R7" s="2875" t="n">
        <v>2009</v>
      </c>
      <c r="S7" s="2874" t="n">
        <v>2010</v>
      </c>
      <c r="T7" s="2875" t="n">
        <v>2011</v>
      </c>
      <c r="U7" s="2874" t="n">
        <v>2012</v>
      </c>
      <c r="V7" s="2875" t="n">
        <v>2013</v>
      </c>
      <c r="W7" s="2874" t="n">
        <v>2014</v>
      </c>
      <c r="X7" s="2875" t="n">
        <v>2015</v>
      </c>
      <c r="Y7" s="2874" t="n">
        <v>2016</v>
      </c>
      <c r="Z7" s="2875" t="n">
        <v>2017</v>
      </c>
      <c r="AA7" s="2874" t="n">
        <v>2018</v>
      </c>
      <c r="AB7" s="2874" t="n">
        <v>2019</v>
      </c>
      <c r="AC7" s="2874" t="n">
        <v>2020</v>
      </c>
    </row>
    <row r="8" customFormat="false" ht="8.1" hidden="false" customHeight="true" outlineLevel="0" collapsed="false">
      <c r="A8" s="2868"/>
      <c r="B8" s="2876"/>
      <c r="C8" s="2876"/>
      <c r="D8" s="2876"/>
      <c r="E8" s="2876"/>
      <c r="F8" s="2876"/>
      <c r="G8" s="2876"/>
      <c r="H8" s="2876"/>
      <c r="I8" s="2876"/>
      <c r="J8" s="2876"/>
      <c r="K8" s="2876"/>
      <c r="L8" s="2877"/>
      <c r="M8" s="2877"/>
      <c r="N8" s="1773"/>
      <c r="O8" s="1773"/>
    </row>
    <row r="9" s="2868" customFormat="true" ht="15" hidden="false" customHeight="true" outlineLevel="0" collapsed="false">
      <c r="A9" s="2878" t="s">
        <v>1276</v>
      </c>
      <c r="K9" s="2879"/>
      <c r="L9" s="2879"/>
      <c r="M9" s="2879"/>
      <c r="N9" s="1775"/>
      <c r="O9" s="1775"/>
      <c r="Z9" s="0"/>
      <c r="AA9" s="0"/>
      <c r="AB9" s="0"/>
      <c r="AC9" s="0"/>
    </row>
    <row r="10" s="2885" customFormat="true" ht="15" hidden="false" customHeight="true" outlineLevel="0" collapsed="false">
      <c r="A10" s="2880" t="s">
        <v>1277</v>
      </c>
      <c r="B10" s="2881" t="n">
        <v>14678.8750154716</v>
      </c>
      <c r="C10" s="2881" t="n">
        <v>17632.6703816116</v>
      </c>
      <c r="D10" s="2882" t="n">
        <v>16754.7171714298</v>
      </c>
      <c r="E10" s="2881" t="n">
        <v>25483.3508826252</v>
      </c>
      <c r="F10" s="2881" t="n">
        <v>24476.2288328352</v>
      </c>
      <c r="G10" s="2881" t="n">
        <v>23931.420259995</v>
      </c>
      <c r="H10" s="2881" t="n">
        <v>22852.7933002437</v>
      </c>
      <c r="I10" s="2881" t="n">
        <v>26072.8232323142</v>
      </c>
      <c r="J10" s="2881" t="n">
        <v>32307.932626539</v>
      </c>
      <c r="K10" s="2881" t="n">
        <v>28951.7143100515</v>
      </c>
      <c r="L10" s="2881" t="n">
        <v>30692.8055665458</v>
      </c>
      <c r="M10" s="2881" t="n">
        <v>31213.1122905289</v>
      </c>
      <c r="N10" s="2881" t="n">
        <v>34319.6387426197</v>
      </c>
      <c r="O10" s="2881" t="n">
        <v>39178.394332719</v>
      </c>
      <c r="P10" s="2881" t="n">
        <v>31536.0179727952</v>
      </c>
      <c r="Q10" s="2881" t="n">
        <v>41029.8010279391</v>
      </c>
      <c r="R10" s="2881" t="n">
        <v>35492.6785321429</v>
      </c>
      <c r="S10" s="2881" t="n">
        <v>39234.1023820405</v>
      </c>
      <c r="T10" s="2881" t="n">
        <v>37138.0977980386</v>
      </c>
      <c r="U10" s="2881" t="n">
        <v>41684.8927349087</v>
      </c>
      <c r="V10" s="2881" t="n">
        <v>44813.253187892</v>
      </c>
      <c r="W10" s="2881" t="n">
        <v>36604.6254546868</v>
      </c>
      <c r="X10" s="2881" t="n">
        <v>36262.0262297073</v>
      </c>
      <c r="Y10" s="2883" t="n">
        <v>35802.1680179631</v>
      </c>
      <c r="Z10" s="2882" t="n">
        <v>36042.4020405101</v>
      </c>
      <c r="AA10" s="2882" t="n">
        <v>36970.4181912258</v>
      </c>
      <c r="AB10" s="2882" t="n">
        <v>39591.263128347</v>
      </c>
      <c r="AC10" s="2884" t="n">
        <v>36731.1537786548</v>
      </c>
    </row>
    <row r="11" s="2885" customFormat="true" ht="15" hidden="false" customHeight="true" outlineLevel="0" collapsed="false">
      <c r="A11" s="2886" t="s">
        <v>1278</v>
      </c>
      <c r="B11" s="2887" t="n">
        <v>2567.69974289466</v>
      </c>
      <c r="C11" s="2887" t="n">
        <v>2858.82093755243</v>
      </c>
      <c r="D11" s="2888" t="n">
        <v>3118.46466183604</v>
      </c>
      <c r="E11" s="2887" t="n">
        <v>3576.66732168532</v>
      </c>
      <c r="F11" s="2887" t="n">
        <v>3595.22400142209</v>
      </c>
      <c r="G11" s="2887" t="n">
        <v>3768.63337018244</v>
      </c>
      <c r="H11" s="2887" t="n">
        <v>3881.52697966134</v>
      </c>
      <c r="I11" s="2887" t="n">
        <v>3678.56294220184</v>
      </c>
      <c r="J11" s="2887" t="n">
        <v>3955.49517129567</v>
      </c>
      <c r="K11" s="2887" t="n">
        <v>4205.40434437564</v>
      </c>
      <c r="L11" s="2887" t="n">
        <v>4624.72004465874</v>
      </c>
      <c r="M11" s="2887" t="n">
        <v>4797.00195981411</v>
      </c>
      <c r="N11" s="2887" t="n">
        <v>5158.19845993336</v>
      </c>
      <c r="O11" s="2887" t="n">
        <v>5543.86403396826</v>
      </c>
      <c r="P11" s="2887" t="n">
        <v>5896.04975349034</v>
      </c>
      <c r="Q11" s="2887" t="n">
        <v>8199.33644657752</v>
      </c>
      <c r="R11" s="2887" t="n">
        <v>8689.35986640241</v>
      </c>
      <c r="S11" s="2887" t="n">
        <v>9187.19878050377</v>
      </c>
      <c r="T11" s="2887" t="n">
        <v>9743.80285775649</v>
      </c>
      <c r="U11" s="2887" t="n">
        <v>10122.1580891496</v>
      </c>
      <c r="V11" s="2887" t="n">
        <v>11160.5659068035</v>
      </c>
      <c r="W11" s="2887" t="n">
        <v>11063.3460500456</v>
      </c>
      <c r="X11" s="2887" t="n">
        <v>10907.1022627341</v>
      </c>
      <c r="Y11" s="2889" t="n">
        <v>11335.7715132133</v>
      </c>
      <c r="Z11" s="2888" t="n">
        <v>11543.4280044007</v>
      </c>
      <c r="AA11" s="2888" t="n">
        <v>11605.2384128993</v>
      </c>
      <c r="AB11" s="2888" t="n">
        <v>12075.2606599307</v>
      </c>
      <c r="AC11" s="2890" t="n">
        <v>12435.3919510285</v>
      </c>
    </row>
    <row r="12" s="2885" customFormat="true" ht="15" hidden="false" customHeight="true" outlineLevel="0" collapsed="false">
      <c r="A12" s="2886" t="s">
        <v>1279</v>
      </c>
      <c r="B12" s="2887" t="n">
        <v>6042.48900380283</v>
      </c>
      <c r="C12" s="2887" t="n">
        <v>6508.59642266533</v>
      </c>
      <c r="D12" s="2888" t="n">
        <v>6946.14051247965</v>
      </c>
      <c r="E12" s="2887" t="n">
        <v>9411.72366027407</v>
      </c>
      <c r="F12" s="2887" t="n">
        <v>9449.8507945641</v>
      </c>
      <c r="G12" s="2887" t="n">
        <v>9576.40043178206</v>
      </c>
      <c r="H12" s="2887" t="n">
        <v>9883.85115297184</v>
      </c>
      <c r="I12" s="2887" t="n">
        <v>9234.06743879502</v>
      </c>
      <c r="J12" s="2887" t="n">
        <v>9552.87517870949</v>
      </c>
      <c r="K12" s="2887" t="n">
        <v>9947.98107396923</v>
      </c>
      <c r="L12" s="2887" t="n">
        <v>10430.9245213636</v>
      </c>
      <c r="M12" s="2887" t="n">
        <v>11689.2840707797</v>
      </c>
      <c r="N12" s="2887" t="n">
        <v>12613.993331206</v>
      </c>
      <c r="O12" s="2887" t="n">
        <v>13241.015514827</v>
      </c>
      <c r="P12" s="2887" t="n">
        <v>14601.1246401803</v>
      </c>
      <c r="Q12" s="2887" t="n">
        <v>14508.4083741346</v>
      </c>
      <c r="R12" s="2887" t="n">
        <v>15178.8392574218</v>
      </c>
      <c r="S12" s="2887" t="n">
        <v>16798.3864996395</v>
      </c>
      <c r="T12" s="2887" t="n">
        <v>17430.7448036845</v>
      </c>
      <c r="U12" s="2887" t="n">
        <v>18073.7440815235</v>
      </c>
      <c r="V12" s="2887" t="n">
        <v>19776.1981017765</v>
      </c>
      <c r="W12" s="2887" t="n">
        <v>19620.3509363406</v>
      </c>
      <c r="X12" s="2887" t="n">
        <v>19322.3961524217</v>
      </c>
      <c r="Y12" s="2889" t="n">
        <v>18961.6694408609</v>
      </c>
      <c r="Z12" s="2888" t="n">
        <v>19288.2682535828</v>
      </c>
      <c r="AA12" s="2888" t="n">
        <v>19452.3921675921</v>
      </c>
      <c r="AB12" s="2888" t="n">
        <v>20088.9541694759</v>
      </c>
      <c r="AC12" s="2890" t="n">
        <v>20685.1094081159</v>
      </c>
    </row>
    <row r="13" s="2896" customFormat="true" ht="15" hidden="false" customHeight="true" outlineLevel="0" collapsed="false">
      <c r="A13" s="2891" t="s">
        <v>1280</v>
      </c>
      <c r="B13" s="2892" t="n">
        <v>23289.0637621691</v>
      </c>
      <c r="C13" s="2892" t="n">
        <v>27000.0877418294</v>
      </c>
      <c r="D13" s="2893" t="n">
        <v>26819.3223457455</v>
      </c>
      <c r="E13" s="2892" t="n">
        <v>38471.7418645846</v>
      </c>
      <c r="F13" s="2892" t="n">
        <v>37521.3036288214</v>
      </c>
      <c r="G13" s="2892" t="n">
        <v>37276.4540619595</v>
      </c>
      <c r="H13" s="2892" t="n">
        <v>36618.1714328769</v>
      </c>
      <c r="I13" s="2892" t="n">
        <v>38985.4536133111</v>
      </c>
      <c r="J13" s="2892" t="n">
        <v>45816.3029765442</v>
      </c>
      <c r="K13" s="2892" t="n">
        <v>43105.0997283964</v>
      </c>
      <c r="L13" s="2892" t="n">
        <v>45748.4501325682</v>
      </c>
      <c r="M13" s="2892" t="n">
        <v>47699.3983211227</v>
      </c>
      <c r="N13" s="2892" t="n">
        <v>52091.8305337591</v>
      </c>
      <c r="O13" s="2892" t="n">
        <v>57963.2738815143</v>
      </c>
      <c r="P13" s="2892" t="n">
        <v>52033.1923664659</v>
      </c>
      <c r="Q13" s="2892" t="n">
        <v>63737.5458486512</v>
      </c>
      <c r="R13" s="2892" t="n">
        <v>59360.8776559671</v>
      </c>
      <c r="S13" s="2892" t="n">
        <v>65219.6876621838</v>
      </c>
      <c r="T13" s="2892" t="n">
        <v>64312.6454594796</v>
      </c>
      <c r="U13" s="2892" t="n">
        <v>69880.7949055818</v>
      </c>
      <c r="V13" s="2892" t="n">
        <v>75750.0171964721</v>
      </c>
      <c r="W13" s="2892" t="n">
        <v>67288.3224410731</v>
      </c>
      <c r="X13" s="2892" t="n">
        <v>66491.5246448632</v>
      </c>
      <c r="Y13" s="2894" t="n">
        <v>66099.6089720372</v>
      </c>
      <c r="Z13" s="2893" t="n">
        <v>66874.0982984935</v>
      </c>
      <c r="AA13" s="2893" t="n">
        <v>68028.0487717172</v>
      </c>
      <c r="AB13" s="2893" t="n">
        <v>71755.4779577536</v>
      </c>
      <c r="AC13" s="2895" t="n">
        <v>69851.6551377992</v>
      </c>
    </row>
    <row r="14" s="2897" customFormat="true" ht="15" hidden="false" customHeight="true" outlineLevel="0" collapsed="false">
      <c r="A14" s="2886" t="s">
        <v>1281</v>
      </c>
      <c r="B14" s="2887" t="n">
        <v>20150</v>
      </c>
      <c r="C14" s="2887" t="n">
        <v>22000.8896478733</v>
      </c>
      <c r="D14" s="2888" t="n">
        <v>23242.8176272989</v>
      </c>
      <c r="E14" s="2887" t="n">
        <v>30840</v>
      </c>
      <c r="F14" s="2887" t="n">
        <v>31780</v>
      </c>
      <c r="G14" s="2887" t="n">
        <v>30610</v>
      </c>
      <c r="H14" s="2887" t="n">
        <v>33000</v>
      </c>
      <c r="I14" s="2887" t="n">
        <v>37610</v>
      </c>
      <c r="J14" s="2887" t="n">
        <v>36750</v>
      </c>
      <c r="K14" s="2887" t="n">
        <v>36610</v>
      </c>
      <c r="L14" s="2887" t="n">
        <v>36480</v>
      </c>
      <c r="M14" s="2887" t="n">
        <v>38141.9386146686</v>
      </c>
      <c r="N14" s="2887" t="n">
        <v>39752.6129990538</v>
      </c>
      <c r="O14" s="2887" t="n">
        <v>41432.318803079</v>
      </c>
      <c r="P14" s="2887" t="n">
        <v>42418.1794217738</v>
      </c>
      <c r="Q14" s="2887" t="n">
        <v>44678.565503963</v>
      </c>
      <c r="R14" s="2887" t="n">
        <v>39444.2628848407</v>
      </c>
      <c r="S14" s="2887" t="n">
        <v>43644.0071091906</v>
      </c>
      <c r="T14" s="2887" t="n">
        <v>49030.1610716311</v>
      </c>
      <c r="U14" s="2887" t="n">
        <v>50613.4719462707</v>
      </c>
      <c r="V14" s="2887" t="n">
        <v>48953.4822542594</v>
      </c>
      <c r="W14" s="2887" t="n">
        <v>47603.5961096096</v>
      </c>
      <c r="X14" s="2887" t="n">
        <v>42839.2603093845</v>
      </c>
      <c r="Y14" s="2889" t="n">
        <v>40297.8484966699</v>
      </c>
      <c r="Z14" s="2888" t="n">
        <v>43468.74670368</v>
      </c>
      <c r="AA14" s="2888" t="n">
        <v>47054.436634243</v>
      </c>
      <c r="AB14" s="2888" t="n">
        <v>46657.8778478014</v>
      </c>
      <c r="AC14" s="2890" t="n">
        <v>36012.9294275301</v>
      </c>
    </row>
    <row r="15" s="2903" customFormat="true" ht="15" hidden="false" customHeight="true" outlineLevel="0" collapsed="false">
      <c r="A15" s="2898" t="s">
        <v>1282</v>
      </c>
      <c r="B15" s="2899" t="n">
        <v>43439.0637621691</v>
      </c>
      <c r="C15" s="2899" t="n">
        <v>49000.9773897027</v>
      </c>
      <c r="D15" s="2900" t="n">
        <v>50062.1399730444</v>
      </c>
      <c r="E15" s="2899" t="n">
        <v>69311.7418645846</v>
      </c>
      <c r="F15" s="2899" t="n">
        <v>69301.3036288214</v>
      </c>
      <c r="G15" s="2899" t="n">
        <v>67886.4540619595</v>
      </c>
      <c r="H15" s="2899" t="n">
        <v>69618.1714328769</v>
      </c>
      <c r="I15" s="2899" t="n">
        <v>76595.4536133111</v>
      </c>
      <c r="J15" s="2899" t="n">
        <v>82566.3029765442</v>
      </c>
      <c r="K15" s="2899" t="n">
        <v>79715.0997283964</v>
      </c>
      <c r="L15" s="2899" t="n">
        <v>82228.4501325682</v>
      </c>
      <c r="M15" s="2899" t="n">
        <v>85841.3369357913</v>
      </c>
      <c r="N15" s="2899" t="n">
        <v>91844.4435328128</v>
      </c>
      <c r="O15" s="2899" t="n">
        <v>99395.5926845932</v>
      </c>
      <c r="P15" s="2899" t="n">
        <v>94451.3717882397</v>
      </c>
      <c r="Q15" s="2899" t="n">
        <v>108416.111352614</v>
      </c>
      <c r="R15" s="2899" t="n">
        <v>98805.1405408078</v>
      </c>
      <c r="S15" s="2899" t="n">
        <v>108863.694771374</v>
      </c>
      <c r="T15" s="2899" t="n">
        <v>113342.806531111</v>
      </c>
      <c r="U15" s="2899" t="n">
        <v>120494.266851853</v>
      </c>
      <c r="V15" s="2899" t="n">
        <v>124703.499450731</v>
      </c>
      <c r="W15" s="2899" t="n">
        <v>114891.918550683</v>
      </c>
      <c r="X15" s="2899" t="n">
        <v>109330.784954248</v>
      </c>
      <c r="Y15" s="2901" t="n">
        <v>106397.457468707</v>
      </c>
      <c r="Z15" s="2900" t="n">
        <v>110342.845002174</v>
      </c>
      <c r="AA15" s="2900" t="n">
        <v>115082.48540596</v>
      </c>
      <c r="AB15" s="2900" t="n">
        <v>118413.355805555</v>
      </c>
      <c r="AC15" s="2902" t="n">
        <v>105864.584565329</v>
      </c>
    </row>
    <row r="16" customFormat="false" ht="8.1" hidden="false" customHeight="true" outlineLevel="0" collapsed="false">
      <c r="A16" s="2904"/>
      <c r="B16" s="2905"/>
      <c r="C16" s="2905"/>
      <c r="D16" s="2905"/>
      <c r="E16" s="1820"/>
      <c r="F16" s="1820"/>
      <c r="G16" s="1820"/>
      <c r="H16" s="1820"/>
      <c r="I16" s="1820"/>
      <c r="J16" s="1820"/>
      <c r="K16" s="1820"/>
      <c r="L16" s="1820"/>
      <c r="M16" s="1820"/>
      <c r="N16" s="1820"/>
      <c r="O16" s="1820"/>
      <c r="P16" s="1820"/>
      <c r="Q16" s="1820"/>
      <c r="R16" s="1820"/>
      <c r="S16" s="1820"/>
      <c r="T16" s="1820"/>
      <c r="U16" s="1820"/>
      <c r="V16" s="1820"/>
      <c r="W16" s="1820"/>
      <c r="X16" s="1820"/>
      <c r="Y16" s="2360"/>
      <c r="Z16" s="1819"/>
      <c r="AA16" s="1819"/>
      <c r="AB16" s="1819"/>
      <c r="AC16" s="1821"/>
    </row>
    <row r="17" customFormat="false" ht="15" hidden="false" customHeight="true" outlineLevel="0" collapsed="false">
      <c r="A17" s="2878" t="s">
        <v>1283</v>
      </c>
      <c r="B17" s="2906"/>
      <c r="C17" s="2906"/>
      <c r="D17" s="2906"/>
      <c r="E17" s="1820"/>
      <c r="F17" s="1820"/>
      <c r="G17" s="1820"/>
      <c r="H17" s="1820"/>
      <c r="I17" s="1820"/>
      <c r="J17" s="1820"/>
      <c r="K17" s="1820"/>
      <c r="L17" s="1820"/>
      <c r="M17" s="1820"/>
      <c r="N17" s="1820"/>
      <c r="O17" s="1820"/>
      <c r="P17" s="1820"/>
      <c r="Q17" s="1820"/>
      <c r="R17" s="1820"/>
      <c r="S17" s="1820"/>
      <c r="T17" s="1820"/>
      <c r="U17" s="1820"/>
      <c r="V17" s="1820"/>
      <c r="W17" s="1820"/>
      <c r="X17" s="1820"/>
      <c r="Y17" s="2360"/>
      <c r="Z17" s="1819"/>
      <c r="AA17" s="1819"/>
      <c r="AB17" s="1819"/>
      <c r="AC17" s="1821"/>
    </row>
    <row r="18" customFormat="false" ht="15" hidden="false" customHeight="true" outlineLevel="0" collapsed="false">
      <c r="A18" s="2907" t="s">
        <v>1277</v>
      </c>
      <c r="B18" s="2881" t="n">
        <v>520.527482818142</v>
      </c>
      <c r="C18" s="2881" t="n">
        <v>643.528116117212</v>
      </c>
      <c r="D18" s="2882" t="n">
        <v>600.527497183863</v>
      </c>
      <c r="E18" s="2881" t="n">
        <v>683.547943526868</v>
      </c>
      <c r="F18" s="2881" t="n">
        <v>653.448723411784</v>
      </c>
      <c r="G18" s="2881" t="n">
        <v>637.627098475835</v>
      </c>
      <c r="H18" s="2881" t="n">
        <v>604.667230254636</v>
      </c>
      <c r="I18" s="2881" t="n">
        <v>683.895268920213</v>
      </c>
      <c r="J18" s="2881" t="n">
        <v>840.149073632532</v>
      </c>
      <c r="K18" s="2881" t="n">
        <v>747.719894371165</v>
      </c>
      <c r="L18" s="2881" t="n">
        <v>788.146921566029</v>
      </c>
      <c r="M18" s="2881" t="n">
        <v>797.840404133963</v>
      </c>
      <c r="N18" s="2881" t="n">
        <v>875.992616841587</v>
      </c>
      <c r="O18" s="2881" t="n">
        <v>985.2481914427</v>
      </c>
      <c r="P18" s="2881" t="n">
        <v>793.938168041974</v>
      </c>
      <c r="Q18" s="2881" t="n">
        <v>1023.7742602475</v>
      </c>
      <c r="R18" s="2881" t="n">
        <v>883.144107396126</v>
      </c>
      <c r="S18" s="2881" t="n">
        <v>973.526770602231</v>
      </c>
      <c r="T18" s="2881" t="n">
        <v>918.373298005357</v>
      </c>
      <c r="U18" s="2881" t="n">
        <v>1049.81219268413</v>
      </c>
      <c r="V18" s="2881" t="n">
        <v>1122.21103317787</v>
      </c>
      <c r="W18" s="2881" t="n">
        <v>910.042151373265</v>
      </c>
      <c r="X18" s="2881" t="n">
        <v>889.341890167933</v>
      </c>
      <c r="Y18" s="2883" t="n">
        <v>874.076367626052</v>
      </c>
      <c r="Z18" s="2882" t="n">
        <v>872.61287140495</v>
      </c>
      <c r="AA18" s="2882" t="n">
        <v>893.480066490064</v>
      </c>
      <c r="AB18" s="2882" t="n">
        <v>953.868431753169</v>
      </c>
      <c r="AC18" s="2884" t="n">
        <v>882.230975913404</v>
      </c>
    </row>
    <row r="19" customFormat="false" ht="15" hidden="false" customHeight="true" outlineLevel="0" collapsed="false">
      <c r="A19" s="2908" t="s">
        <v>1278</v>
      </c>
      <c r="B19" s="2887" t="n">
        <v>91.053182372151</v>
      </c>
      <c r="C19" s="2887" t="n">
        <v>104.336530567607</v>
      </c>
      <c r="D19" s="2888" t="n">
        <v>111.772926947529</v>
      </c>
      <c r="E19" s="2887" t="n">
        <v>95.9380735947351</v>
      </c>
      <c r="F19" s="2887" t="n">
        <v>95.9827002008194</v>
      </c>
      <c r="G19" s="2887" t="n">
        <v>100.411205642717</v>
      </c>
      <c r="H19" s="2887" t="n">
        <v>102.702200869486</v>
      </c>
      <c r="I19" s="2887" t="n">
        <v>96.4894277148736</v>
      </c>
      <c r="J19" s="2887" t="n">
        <v>102.860360715009</v>
      </c>
      <c r="K19" s="2887" t="n">
        <v>108.610649389867</v>
      </c>
      <c r="L19" s="2887" t="n">
        <v>118.756131901978</v>
      </c>
      <c r="M19" s="2887" t="n">
        <v>122.616480747766</v>
      </c>
      <c r="N19" s="2887" t="n">
        <v>131.660586551977</v>
      </c>
      <c r="O19" s="2887" t="n">
        <v>139.415667898108</v>
      </c>
      <c r="P19" s="2887" t="n">
        <v>148.436589045853</v>
      </c>
      <c r="Q19" s="2887" t="n">
        <v>204.589576230195</v>
      </c>
      <c r="R19" s="2887" t="n">
        <v>216.21239310265</v>
      </c>
      <c r="S19" s="2887" t="n">
        <v>227.964536376362</v>
      </c>
      <c r="T19" s="2887" t="n">
        <v>240.950638189779</v>
      </c>
      <c r="U19" s="2887" t="n">
        <v>254.921250387831</v>
      </c>
      <c r="V19" s="2887" t="n">
        <v>279.482280489909</v>
      </c>
      <c r="W19" s="2887" t="n">
        <v>275.050246128972</v>
      </c>
      <c r="X19" s="2887" t="n">
        <v>267.501404393342</v>
      </c>
      <c r="Y19" s="2889" t="n">
        <v>276.752234209309</v>
      </c>
      <c r="Z19" s="2888" t="n">
        <v>279.474820947141</v>
      </c>
      <c r="AA19" s="2888" t="n">
        <v>280.468809824043</v>
      </c>
      <c r="AB19" s="2888" t="n">
        <v>290.928074493584</v>
      </c>
      <c r="AC19" s="2890" t="n">
        <v>298.68073415099</v>
      </c>
    </row>
    <row r="20" customFormat="false" ht="15" hidden="false" customHeight="true" outlineLevel="0" collapsed="false">
      <c r="A20" s="2908" t="s">
        <v>1279</v>
      </c>
      <c r="B20" s="2887" t="n">
        <v>214.27265970932</v>
      </c>
      <c r="C20" s="2887" t="n">
        <v>237.540015425742</v>
      </c>
      <c r="D20" s="2888" t="n">
        <v>248.965609766296</v>
      </c>
      <c r="E20" s="2887" t="n">
        <v>252.453626787749</v>
      </c>
      <c r="F20" s="2887" t="n">
        <v>252.285308341941</v>
      </c>
      <c r="G20" s="2887" t="n">
        <v>255.152947665514</v>
      </c>
      <c r="H20" s="2887" t="n">
        <v>261.519054690476</v>
      </c>
      <c r="I20" s="2887" t="n">
        <v>242.21140066087</v>
      </c>
      <c r="J20" s="2887" t="n">
        <v>248.416985533987</v>
      </c>
      <c r="K20" s="2887" t="n">
        <v>256.920998811189</v>
      </c>
      <c r="L20" s="2887" t="n">
        <v>267.851077764003</v>
      </c>
      <c r="M20" s="2887" t="n">
        <v>298.790554439439</v>
      </c>
      <c r="N20" s="2887" t="n">
        <v>321.966239501915</v>
      </c>
      <c r="O20" s="2887" t="n">
        <v>332.981655094355</v>
      </c>
      <c r="P20" s="2887" t="n">
        <v>367.592070697624</v>
      </c>
      <c r="Q20" s="2887" t="n">
        <v>362.013333686019</v>
      </c>
      <c r="R20" s="2887" t="n">
        <v>377.68641313349</v>
      </c>
      <c r="S20" s="2887" t="n">
        <v>416.823068897533</v>
      </c>
      <c r="T20" s="2887" t="n">
        <v>431.037978280483</v>
      </c>
      <c r="U20" s="2887" t="n">
        <v>455.17777927125</v>
      </c>
      <c r="V20" s="2887" t="n">
        <v>495.234470282136</v>
      </c>
      <c r="W20" s="2887" t="n">
        <v>487.78934779456</v>
      </c>
      <c r="X20" s="2887" t="n">
        <v>473.890129798934</v>
      </c>
      <c r="Y20" s="2889" t="n">
        <v>462.931382833517</v>
      </c>
      <c r="Z20" s="2888" t="n">
        <v>466.983058628287</v>
      </c>
      <c r="AA20" s="2888" t="n">
        <v>470.114364338346</v>
      </c>
      <c r="AB20" s="2888" t="n">
        <v>484.001208728277</v>
      </c>
      <c r="AC20" s="2890" t="n">
        <v>496.827417128467</v>
      </c>
    </row>
    <row r="21" s="2910" customFormat="true" ht="15" hidden="false" customHeight="true" outlineLevel="0" collapsed="false">
      <c r="A21" s="2909" t="s">
        <v>1284</v>
      </c>
      <c r="B21" s="2892" t="n">
        <v>825.853324899614</v>
      </c>
      <c r="C21" s="2892" t="n">
        <v>985.404662110561</v>
      </c>
      <c r="D21" s="2893" t="n">
        <v>961.266033897687</v>
      </c>
      <c r="E21" s="2892" t="n">
        <v>1031.93964390935</v>
      </c>
      <c r="F21" s="2892" t="n">
        <v>1001.71673195454</v>
      </c>
      <c r="G21" s="2892" t="n">
        <v>993.191251784065</v>
      </c>
      <c r="H21" s="2892" t="n">
        <v>968.888485814597</v>
      </c>
      <c r="I21" s="2892" t="n">
        <v>1022.59609729596</v>
      </c>
      <c r="J21" s="2892" t="n">
        <v>1191.42641988153</v>
      </c>
      <c r="K21" s="2892" t="n">
        <v>1113.25154257222</v>
      </c>
      <c r="L21" s="2892" t="n">
        <v>1174.75413123201</v>
      </c>
      <c r="M21" s="2892" t="n">
        <v>1219.24743932117</v>
      </c>
      <c r="N21" s="2892" t="n">
        <v>1329.61944289548</v>
      </c>
      <c r="O21" s="2892" t="n">
        <v>1457.64551443516</v>
      </c>
      <c r="P21" s="2892" t="n">
        <v>1309.96682778545</v>
      </c>
      <c r="Q21" s="2892" t="n">
        <v>1590.37717016372</v>
      </c>
      <c r="R21" s="2892" t="n">
        <v>1477.04291363227</v>
      </c>
      <c r="S21" s="2892" t="n">
        <v>1618.31437587613</v>
      </c>
      <c r="T21" s="2892" t="n">
        <v>1590.36191447562</v>
      </c>
      <c r="U21" s="2892" t="n">
        <v>1759.91122234321</v>
      </c>
      <c r="V21" s="2892" t="n">
        <v>1896.92778394992</v>
      </c>
      <c r="W21" s="2892" t="n">
        <v>1672.8817452968</v>
      </c>
      <c r="X21" s="2892" t="n">
        <v>1630.73342436021</v>
      </c>
      <c r="Y21" s="2894" t="n">
        <v>1613.75998466888</v>
      </c>
      <c r="Z21" s="2893" t="n">
        <v>1619.07075098038</v>
      </c>
      <c r="AA21" s="2893" t="n">
        <v>1644.06324065245</v>
      </c>
      <c r="AB21" s="2893" t="n">
        <v>1728.79771497503</v>
      </c>
      <c r="AC21" s="2895" t="n">
        <v>1677.73912719286</v>
      </c>
    </row>
    <row r="22" customFormat="false" ht="15" hidden="false" customHeight="true" outlineLevel="0" collapsed="false">
      <c r="A22" s="2908" t="s">
        <v>1281</v>
      </c>
      <c r="B22" s="2911" t="n">
        <v>714.539007092199</v>
      </c>
      <c r="C22" s="2911" t="n">
        <v>802.952176929682</v>
      </c>
      <c r="D22" s="2912" t="n">
        <v>833.075900620032</v>
      </c>
      <c r="E22" s="2911" t="n">
        <v>827.23102921059</v>
      </c>
      <c r="F22" s="2911" t="n">
        <v>848.439544010465</v>
      </c>
      <c r="G22" s="2911" t="n">
        <v>815.570712991581</v>
      </c>
      <c r="H22" s="2911" t="n">
        <v>873.154468963327</v>
      </c>
      <c r="I22" s="2911" t="n">
        <v>986.51767915224</v>
      </c>
      <c r="J22" s="2911" t="n">
        <v>955.662462618645</v>
      </c>
      <c r="K22" s="2911" t="n">
        <v>945.506198347107</v>
      </c>
      <c r="L22" s="2911" t="n">
        <v>936.753716970957</v>
      </c>
      <c r="M22" s="2911" t="n">
        <v>974.948586848029</v>
      </c>
      <c r="N22" s="2911" t="n">
        <v>1014.66672619975</v>
      </c>
      <c r="O22" s="2911" t="n">
        <v>1041.92930474234</v>
      </c>
      <c r="P22" s="2911" t="n">
        <v>1067.90310973474</v>
      </c>
      <c r="Q22" s="2911" t="n">
        <v>1114.81811273207</v>
      </c>
      <c r="R22" s="2911" t="n">
        <v>981.469130479501</v>
      </c>
      <c r="S22" s="2911" t="n">
        <v>1082.95097166796</v>
      </c>
      <c r="T22" s="2911" t="n">
        <v>1212.44741639583</v>
      </c>
      <c r="U22" s="2911" t="n">
        <v>1274.67378412549</v>
      </c>
      <c r="V22" s="2911" t="n">
        <v>1225.8904228147</v>
      </c>
      <c r="W22" s="2911" t="n">
        <v>1183.49193520149</v>
      </c>
      <c r="X22" s="2911" t="n">
        <v>1050.65140308492</v>
      </c>
      <c r="Y22" s="2913" t="n">
        <v>983.834191813231</v>
      </c>
      <c r="Z22" s="2912" t="n">
        <v>1052.41009838466</v>
      </c>
      <c r="AA22" s="2912" t="n">
        <v>1137.18489618259</v>
      </c>
      <c r="AB22" s="2912" t="n">
        <v>1124.12368929315</v>
      </c>
      <c r="AC22" s="2914" t="n">
        <v>864.98023083646</v>
      </c>
    </row>
    <row r="23" s="2910" customFormat="true" ht="15" hidden="false" customHeight="true" outlineLevel="0" collapsed="false">
      <c r="A23" s="2915" t="s">
        <v>1285</v>
      </c>
      <c r="B23" s="2916" t="n">
        <v>1540.39233199181</v>
      </c>
      <c r="C23" s="2916" t="n">
        <v>1788.35683904024</v>
      </c>
      <c r="D23" s="2917" t="n">
        <v>1794.34193451772</v>
      </c>
      <c r="E23" s="2916" t="n">
        <v>1859.17067311994</v>
      </c>
      <c r="F23" s="2916" t="n">
        <v>1850.15627596501</v>
      </c>
      <c r="G23" s="2916" t="n">
        <v>1808.76196477565</v>
      </c>
      <c r="H23" s="2916" t="n">
        <v>1842.04295477792</v>
      </c>
      <c r="I23" s="2916" t="n">
        <v>2009.1137764482</v>
      </c>
      <c r="J23" s="2916" t="n">
        <v>2147.08888250017</v>
      </c>
      <c r="K23" s="2916" t="n">
        <v>2058.75774091933</v>
      </c>
      <c r="L23" s="2916" t="n">
        <v>2111.50784820297</v>
      </c>
      <c r="M23" s="2916" t="n">
        <v>2194.1960261692</v>
      </c>
      <c r="N23" s="2916" t="n">
        <v>2344.28616909523</v>
      </c>
      <c r="O23" s="2916" t="n">
        <v>2499.5748191775</v>
      </c>
      <c r="P23" s="2916" t="n">
        <v>2377.8699375202</v>
      </c>
      <c r="Q23" s="2916" t="n">
        <v>2705.19528289578</v>
      </c>
      <c r="R23" s="2916" t="n">
        <v>2458.51204411177</v>
      </c>
      <c r="S23" s="2916" t="n">
        <v>2701.26534754409</v>
      </c>
      <c r="T23" s="2916" t="n">
        <v>2802.80933087145</v>
      </c>
      <c r="U23" s="2916" t="n">
        <v>3034.5850064687</v>
      </c>
      <c r="V23" s="2916" t="n">
        <v>3122.81820676462</v>
      </c>
      <c r="W23" s="2916" t="n">
        <v>2856.37368049829</v>
      </c>
      <c r="X23" s="2916" t="n">
        <v>2681.38482744513</v>
      </c>
      <c r="Y23" s="2918" t="n">
        <v>2597.59417648211</v>
      </c>
      <c r="Z23" s="2917" t="n">
        <v>2671.48084936504</v>
      </c>
      <c r="AA23" s="2917" t="n">
        <v>2781.24813683504</v>
      </c>
      <c r="AB23" s="2917" t="n">
        <v>2852.92140426818</v>
      </c>
      <c r="AC23" s="2919" t="n">
        <v>2542.71935802932</v>
      </c>
    </row>
    <row r="24" s="2922" customFormat="true" ht="8.1" hidden="false" customHeight="true" outlineLevel="0" collapsed="false">
      <c r="A24" s="2920"/>
      <c r="B24" s="2921"/>
      <c r="C24" s="2921"/>
      <c r="D24" s="2921"/>
      <c r="E24" s="1820"/>
      <c r="F24" s="1820"/>
      <c r="G24" s="1820"/>
      <c r="H24" s="1820"/>
      <c r="I24" s="1820"/>
      <c r="J24" s="1820"/>
      <c r="K24" s="1820"/>
      <c r="L24" s="1820"/>
      <c r="M24" s="1820"/>
      <c r="N24" s="1820"/>
      <c r="O24" s="1820"/>
      <c r="P24" s="1820"/>
      <c r="Q24" s="1820"/>
      <c r="R24" s="1820"/>
      <c r="S24" s="1820"/>
      <c r="T24" s="1820"/>
      <c r="U24" s="1820"/>
      <c r="V24" s="1820"/>
      <c r="W24" s="1820"/>
      <c r="X24" s="1820"/>
      <c r="Y24" s="2360"/>
      <c r="Z24" s="1819"/>
      <c r="AA24" s="1819"/>
      <c r="AB24" s="1819"/>
      <c r="AC24" s="1821"/>
    </row>
    <row r="25" customFormat="false" ht="15" hidden="false" customHeight="true" outlineLevel="0" collapsed="false">
      <c r="A25" s="2923" t="s">
        <v>1286</v>
      </c>
      <c r="B25" s="2924" t="n">
        <v>6.32033690471431</v>
      </c>
      <c r="C25" s="2924" t="n">
        <v>7.49832148154753</v>
      </c>
      <c r="D25" s="2925" t="n">
        <v>7.02432001565868</v>
      </c>
      <c r="E25" s="2924" t="n">
        <v>8.4549550264316</v>
      </c>
      <c r="F25" s="2924" t="n">
        <v>7.96738460120144</v>
      </c>
      <c r="G25" s="2924" t="n">
        <v>7.64877160421799</v>
      </c>
      <c r="H25" s="2924" t="n">
        <v>7.18150607680668</v>
      </c>
      <c r="I25" s="2924" t="n">
        <v>8.06320913973908</v>
      </c>
      <c r="J25" s="2924" t="n">
        <v>9.85660702744108</v>
      </c>
      <c r="K25" s="2924" t="n">
        <v>8.73578216557042</v>
      </c>
      <c r="L25" s="2924" t="n">
        <v>9.16532693748485</v>
      </c>
      <c r="M25" s="2924" t="n">
        <v>9.22692095705673</v>
      </c>
      <c r="N25" s="2924" t="n">
        <v>10.0472964251095</v>
      </c>
      <c r="O25" s="2924" t="n">
        <v>11.3690322361879</v>
      </c>
      <c r="P25" s="2924" t="n">
        <v>9.0811331510669</v>
      </c>
      <c r="Q25" s="2924" t="n">
        <v>11.7413370353599</v>
      </c>
      <c r="R25" s="2924" t="n">
        <v>10.1042245129424</v>
      </c>
      <c r="S25" s="2924" t="n">
        <v>11.1131993268816</v>
      </c>
      <c r="T25" s="2924" t="n">
        <v>10.4584899459416</v>
      </c>
      <c r="U25" s="2924" t="n">
        <v>11.6633723376913</v>
      </c>
      <c r="V25" s="2924" t="n">
        <v>12.4550453551673</v>
      </c>
      <c r="W25" s="2924" t="n">
        <v>10.1006140879379</v>
      </c>
      <c r="X25" s="2924" t="n">
        <v>9.94024841823117</v>
      </c>
      <c r="Y25" s="2926" t="n">
        <v>9.74739123821483</v>
      </c>
      <c r="Z25" s="2925" t="n">
        <v>9.74382320640986</v>
      </c>
      <c r="AA25" s="2925" t="n">
        <v>9.924944480866</v>
      </c>
      <c r="AB25" s="2925" t="n">
        <v>10.5543413224093</v>
      </c>
      <c r="AC25" s="2927" t="e">
        <f aca="false">#DIV/0!</f>
        <v>#DIV/0!</v>
      </c>
    </row>
    <row r="26" customFormat="false" ht="8.1" hidden="false" customHeight="true" outlineLevel="0" collapsed="false">
      <c r="A26" s="2928"/>
      <c r="B26" s="2929"/>
      <c r="C26" s="2929"/>
      <c r="D26" s="2929"/>
      <c r="E26" s="1820"/>
      <c r="F26" s="1820"/>
      <c r="G26" s="1820"/>
      <c r="H26" s="1820"/>
      <c r="I26" s="1820"/>
      <c r="J26" s="1820"/>
      <c r="K26" s="1820"/>
      <c r="L26" s="1820"/>
      <c r="M26" s="1820"/>
      <c r="N26" s="1820"/>
      <c r="O26" s="1820"/>
      <c r="P26" s="1820"/>
      <c r="Q26" s="1820"/>
      <c r="R26" s="1820"/>
      <c r="S26" s="1820"/>
      <c r="T26" s="1820"/>
      <c r="U26" s="1820"/>
      <c r="V26" s="1820"/>
      <c r="W26" s="1820"/>
      <c r="X26" s="1820"/>
      <c r="Y26" s="2360"/>
      <c r="Z26" s="1819"/>
      <c r="AA26" s="1819"/>
      <c r="AB26" s="1819"/>
      <c r="AC26" s="1821"/>
    </row>
    <row r="27" customFormat="false" ht="15" hidden="false" customHeight="true" outlineLevel="0" collapsed="false">
      <c r="A27" s="2923" t="s">
        <v>1287</v>
      </c>
      <c r="B27" s="2930" t="n">
        <v>5.01720540414025</v>
      </c>
      <c r="C27" s="2930" t="n">
        <v>5.41940552704624</v>
      </c>
      <c r="D27" s="2931" t="n">
        <v>5.66253014914692</v>
      </c>
      <c r="E27" s="2930" t="n">
        <v>5.7166856242409</v>
      </c>
      <c r="F27" s="2930" t="n">
        <v>5.85561051839794</v>
      </c>
      <c r="G27" s="2930" t="n">
        <v>5.55758708664808</v>
      </c>
      <c r="H27" s="2930" t="n">
        <v>5.82810338484576</v>
      </c>
      <c r="I27" s="2930" t="n">
        <v>6.72246769961855</v>
      </c>
      <c r="J27" s="2930" t="n">
        <v>6.38531610367301</v>
      </c>
      <c r="K27" s="2930" t="n">
        <v>6.27355839564227</v>
      </c>
      <c r="L27" s="2930" t="n">
        <v>6.3130776437311</v>
      </c>
      <c r="M27" s="2930" t="n">
        <v>6.46025736885016</v>
      </c>
      <c r="N27" s="2930" t="n">
        <v>6.8756627615221</v>
      </c>
      <c r="O27" s="2930" t="n">
        <v>7.09572677304658</v>
      </c>
      <c r="P27" s="2930" t="n">
        <v>7.21958755508734</v>
      </c>
      <c r="Q27" s="2930" t="n">
        <v>7.64273113314876</v>
      </c>
      <c r="R27" s="2930" t="n">
        <v>6.75833997773307</v>
      </c>
      <c r="S27" s="2930" t="n">
        <v>7.43362339042647</v>
      </c>
      <c r="T27" s="2930" t="n">
        <v>8.22817521366252</v>
      </c>
      <c r="U27" s="2930" t="n">
        <v>8.48929559933684</v>
      </c>
      <c r="V27" s="2930" t="n">
        <v>8.14439028831636</v>
      </c>
      <c r="W27" s="2930" t="n">
        <v>7.7624175517766</v>
      </c>
      <c r="X27" s="2930" t="n">
        <v>6.88387747375543</v>
      </c>
      <c r="Y27" s="2932" t="n">
        <v>6.32724089396001</v>
      </c>
      <c r="Z27" s="2931" t="n">
        <v>6.86940652935906</v>
      </c>
      <c r="AA27" s="2931" t="n">
        <v>7.4384618895327</v>
      </c>
      <c r="AB27" s="2931" t="n">
        <v>7.34513579829454</v>
      </c>
      <c r="AC27" s="2933" t="n">
        <v>0</v>
      </c>
    </row>
    <row r="28" customFormat="false" ht="8.1" hidden="false" customHeight="true" outlineLevel="0" collapsed="false">
      <c r="A28" s="2904" t="s">
        <v>4</v>
      </c>
      <c r="B28" s="2934"/>
      <c r="C28" s="2934"/>
      <c r="D28" s="2934"/>
      <c r="E28" s="1820"/>
      <c r="F28" s="1820"/>
      <c r="G28" s="1820"/>
      <c r="H28" s="1820"/>
      <c r="I28" s="1820"/>
      <c r="J28" s="1820"/>
      <c r="K28" s="1820"/>
      <c r="L28" s="1820"/>
      <c r="M28" s="1820"/>
      <c r="N28" s="1820"/>
      <c r="O28" s="1820"/>
      <c r="P28" s="1820"/>
      <c r="Q28" s="1820"/>
      <c r="R28" s="1820"/>
      <c r="S28" s="1820"/>
      <c r="T28" s="1820"/>
      <c r="U28" s="1820"/>
      <c r="V28" s="1820"/>
      <c r="W28" s="1820"/>
      <c r="X28" s="1820"/>
      <c r="Y28" s="2360"/>
      <c r="Z28" s="1819"/>
      <c r="AA28" s="1819"/>
      <c r="AB28" s="1819"/>
      <c r="AC28" s="1821"/>
    </row>
    <row r="29" customFormat="false" ht="15" hidden="false" customHeight="true" outlineLevel="0" collapsed="false">
      <c r="A29" s="2878" t="s">
        <v>1288</v>
      </c>
      <c r="B29" s="2935"/>
      <c r="C29" s="2935"/>
      <c r="D29" s="2935"/>
      <c r="E29" s="1820"/>
      <c r="F29" s="1820"/>
      <c r="G29" s="1820"/>
      <c r="H29" s="1820"/>
      <c r="I29" s="1820"/>
      <c r="J29" s="1820"/>
      <c r="K29" s="1820"/>
      <c r="L29" s="1820"/>
      <c r="M29" s="1820"/>
      <c r="N29" s="1820"/>
      <c r="O29" s="1820"/>
      <c r="P29" s="1820"/>
      <c r="Q29" s="1820"/>
      <c r="R29" s="1820"/>
      <c r="S29" s="1820"/>
      <c r="T29" s="1820"/>
      <c r="U29" s="1820"/>
      <c r="V29" s="1820"/>
      <c r="W29" s="1820"/>
      <c r="X29" s="1820"/>
      <c r="Y29" s="2360"/>
      <c r="Z29" s="1819"/>
      <c r="AA29" s="1819"/>
      <c r="AB29" s="1819"/>
      <c r="AC29" s="1821"/>
    </row>
    <row r="30" customFormat="false" ht="15" hidden="false" customHeight="true" outlineLevel="0" collapsed="false">
      <c r="A30" s="2907" t="s">
        <v>1277</v>
      </c>
      <c r="B30" s="2881" t="n">
        <v>43.3772902348452</v>
      </c>
      <c r="C30" s="2881" t="n">
        <v>53.6273430097677</v>
      </c>
      <c r="D30" s="2882" t="n">
        <v>50.0439580986553</v>
      </c>
      <c r="E30" s="2881" t="n">
        <v>56.962328627239</v>
      </c>
      <c r="F30" s="2881" t="n">
        <v>54.4540602843153</v>
      </c>
      <c r="G30" s="2881" t="n">
        <v>53.1355915396529</v>
      </c>
      <c r="H30" s="2881" t="n">
        <v>50.388935854553</v>
      </c>
      <c r="I30" s="2881" t="n">
        <v>56.9912724100178</v>
      </c>
      <c r="J30" s="2881" t="n">
        <v>70.012422802711</v>
      </c>
      <c r="K30" s="2881" t="n">
        <v>62.309991197597</v>
      </c>
      <c r="L30" s="2881" t="n">
        <v>65.6789101305024</v>
      </c>
      <c r="M30" s="2881" t="n">
        <v>66.4867003444969</v>
      </c>
      <c r="N30" s="2881" t="n">
        <v>72.9993847367989</v>
      </c>
      <c r="O30" s="2881" t="n">
        <v>82.1040159535583</v>
      </c>
      <c r="P30" s="2881" t="n">
        <v>66.1615140034978</v>
      </c>
      <c r="Q30" s="2881" t="n">
        <v>85.3145216872918</v>
      </c>
      <c r="R30" s="2881" t="n">
        <v>73.5953422830105</v>
      </c>
      <c r="S30" s="2881" t="n">
        <v>81.1272308835193</v>
      </c>
      <c r="T30" s="2881" t="n">
        <v>76.531108167113</v>
      </c>
      <c r="U30" s="2881" t="n">
        <v>87.484349390344</v>
      </c>
      <c r="V30" s="2881" t="n">
        <v>93.5175860981562</v>
      </c>
      <c r="W30" s="2881" t="n">
        <v>75.8368459477721</v>
      </c>
      <c r="X30" s="2881" t="n">
        <v>74.1118241806611</v>
      </c>
      <c r="Y30" s="2883" t="n">
        <v>72.839697302171</v>
      </c>
      <c r="Z30" s="2882" t="n">
        <v>72.7177392837459</v>
      </c>
      <c r="AA30" s="2882" t="n">
        <v>74.4566722075053</v>
      </c>
      <c r="AB30" s="2882" t="n">
        <v>79.4890359794307</v>
      </c>
      <c r="AC30" s="2884" t="n">
        <v>73.5192479927837</v>
      </c>
    </row>
    <row r="31" customFormat="false" ht="15" hidden="false" customHeight="true" outlineLevel="0" collapsed="false">
      <c r="A31" s="2908" t="s">
        <v>1278</v>
      </c>
      <c r="B31" s="2887" t="n">
        <v>7.58776519767925</v>
      </c>
      <c r="C31" s="2887" t="n">
        <v>8.69471088063392</v>
      </c>
      <c r="D31" s="2888" t="n">
        <v>9.31441057896071</v>
      </c>
      <c r="E31" s="2887" t="n">
        <v>7.99483946622792</v>
      </c>
      <c r="F31" s="2887" t="n">
        <v>7.99855835006828</v>
      </c>
      <c r="G31" s="2887" t="n">
        <v>8.36760047022638</v>
      </c>
      <c r="H31" s="2887" t="n">
        <v>8.5585167391238</v>
      </c>
      <c r="I31" s="2887" t="n">
        <v>8.04078564290614</v>
      </c>
      <c r="J31" s="2887" t="n">
        <v>8.57169672625075</v>
      </c>
      <c r="K31" s="2887" t="n">
        <v>9.05088744915557</v>
      </c>
      <c r="L31" s="2887" t="n">
        <v>9.89634432516486</v>
      </c>
      <c r="M31" s="2887" t="n">
        <v>10.2180400623138</v>
      </c>
      <c r="N31" s="2887" t="n">
        <v>10.9717155459981</v>
      </c>
      <c r="O31" s="2887" t="n">
        <v>11.6179723248423</v>
      </c>
      <c r="P31" s="2887" t="n">
        <v>12.3697157538211</v>
      </c>
      <c r="Q31" s="2887" t="n">
        <v>17.0491313525162</v>
      </c>
      <c r="R31" s="2887" t="n">
        <v>18.0176994252209</v>
      </c>
      <c r="S31" s="2887" t="n">
        <v>18.9970446980302</v>
      </c>
      <c r="T31" s="2887" t="n">
        <v>20.0792198491483</v>
      </c>
      <c r="U31" s="2887" t="n">
        <v>21.2434375323193</v>
      </c>
      <c r="V31" s="2887" t="n">
        <v>23.2901900408257</v>
      </c>
      <c r="W31" s="2887" t="n">
        <v>22.920853844081</v>
      </c>
      <c r="X31" s="2887" t="n">
        <v>22.2917836994452</v>
      </c>
      <c r="Y31" s="2889" t="n">
        <v>23.0626861841091</v>
      </c>
      <c r="Z31" s="2888" t="n">
        <v>23.2895684122617</v>
      </c>
      <c r="AA31" s="2888" t="n">
        <v>23.3724008186703</v>
      </c>
      <c r="AB31" s="2888" t="n">
        <v>24.2440062077987</v>
      </c>
      <c r="AC31" s="2890" t="n">
        <v>24.8900611792492</v>
      </c>
    </row>
    <row r="32" customFormat="false" ht="15" hidden="false" customHeight="true" outlineLevel="0" collapsed="false">
      <c r="A32" s="2908" t="s">
        <v>1279</v>
      </c>
      <c r="B32" s="2887" t="n">
        <v>17.8560549757767</v>
      </c>
      <c r="C32" s="2887" t="n">
        <v>19.7950012854785</v>
      </c>
      <c r="D32" s="2888" t="n">
        <v>20.7471341471913</v>
      </c>
      <c r="E32" s="2887" t="n">
        <v>21.0378022323124</v>
      </c>
      <c r="F32" s="2887" t="n">
        <v>21.0237756951618</v>
      </c>
      <c r="G32" s="2887" t="n">
        <v>21.2627456387928</v>
      </c>
      <c r="H32" s="2887" t="n">
        <v>21.7932545575397</v>
      </c>
      <c r="I32" s="2887" t="n">
        <v>20.1842833884059</v>
      </c>
      <c r="J32" s="2887" t="n">
        <v>20.7014154611656</v>
      </c>
      <c r="K32" s="2887" t="n">
        <v>21.4100832342657</v>
      </c>
      <c r="L32" s="2887" t="n">
        <v>22.3209231470002</v>
      </c>
      <c r="M32" s="2887" t="n">
        <v>24.8992128699532</v>
      </c>
      <c r="N32" s="2887" t="n">
        <v>26.8305199584929</v>
      </c>
      <c r="O32" s="2887" t="n">
        <v>27.748471257863</v>
      </c>
      <c r="P32" s="2887" t="n">
        <v>30.6326725581353</v>
      </c>
      <c r="Q32" s="2887" t="n">
        <v>30.1677778071683</v>
      </c>
      <c r="R32" s="2887" t="n">
        <v>31.4738677611241</v>
      </c>
      <c r="S32" s="2887" t="n">
        <v>34.7352557414611</v>
      </c>
      <c r="T32" s="2887" t="n">
        <v>35.9198315233736</v>
      </c>
      <c r="U32" s="2887" t="n">
        <v>37.9314816059375</v>
      </c>
      <c r="V32" s="2887" t="n">
        <v>41.269539190178</v>
      </c>
      <c r="W32" s="2887" t="n">
        <v>40.6491123162133</v>
      </c>
      <c r="X32" s="2887" t="n">
        <v>39.4908441499112</v>
      </c>
      <c r="Y32" s="2889" t="n">
        <v>38.5776152361264</v>
      </c>
      <c r="Z32" s="2888" t="n">
        <v>38.9152548856906</v>
      </c>
      <c r="AA32" s="2888" t="n">
        <v>39.1761970281955</v>
      </c>
      <c r="AB32" s="2888" t="n">
        <v>40.3334340606898</v>
      </c>
      <c r="AC32" s="2890" t="n">
        <v>41.4022847607056</v>
      </c>
    </row>
    <row r="33" s="2910" customFormat="true" ht="15" hidden="false" customHeight="true" outlineLevel="0" collapsed="false">
      <c r="A33" s="2909" t="s">
        <v>1284</v>
      </c>
      <c r="B33" s="2892" t="n">
        <v>68.8211104083011</v>
      </c>
      <c r="C33" s="2892" t="n">
        <v>82.1170551758801</v>
      </c>
      <c r="D33" s="2893" t="n">
        <v>80.1055028248073</v>
      </c>
      <c r="E33" s="2892" t="n">
        <v>85.9949703257794</v>
      </c>
      <c r="F33" s="2892" t="n">
        <v>83.4763943295454</v>
      </c>
      <c r="G33" s="2892" t="n">
        <v>82.7659376486721</v>
      </c>
      <c r="H33" s="2892" t="n">
        <v>80.7407071512164</v>
      </c>
      <c r="I33" s="2892" t="n">
        <v>85.2163414413298</v>
      </c>
      <c r="J33" s="2892" t="n">
        <v>99.2855349901274</v>
      </c>
      <c r="K33" s="2892" t="n">
        <v>92.7709618810184</v>
      </c>
      <c r="L33" s="2892" t="n">
        <v>97.8961776026674</v>
      </c>
      <c r="M33" s="2892" t="n">
        <v>101.603953276764</v>
      </c>
      <c r="N33" s="2892" t="n">
        <v>110.80162024129</v>
      </c>
      <c r="O33" s="2892" t="n">
        <v>121.470459536264</v>
      </c>
      <c r="P33" s="2892" t="n">
        <v>109.163902315454</v>
      </c>
      <c r="Q33" s="2892" t="n">
        <v>132.531430846976</v>
      </c>
      <c r="R33" s="2892" t="n">
        <v>123.086909469355</v>
      </c>
      <c r="S33" s="2892" t="n">
        <v>134.859531323011</v>
      </c>
      <c r="T33" s="2892" t="n">
        <v>132.530159539635</v>
      </c>
      <c r="U33" s="2892" t="n">
        <v>146.659268528601</v>
      </c>
      <c r="V33" s="2892" t="n">
        <v>158.07731532916</v>
      </c>
      <c r="W33" s="2892" t="n">
        <v>139.406812108066</v>
      </c>
      <c r="X33" s="2892" t="n">
        <v>135.894452030017</v>
      </c>
      <c r="Y33" s="2894" t="n">
        <v>134.479998722407</v>
      </c>
      <c r="Z33" s="2893" t="n">
        <v>134.922562581698</v>
      </c>
      <c r="AA33" s="2893" t="n">
        <v>137.005270054371</v>
      </c>
      <c r="AB33" s="2893" t="n">
        <v>144.066476247919</v>
      </c>
      <c r="AC33" s="2895" t="n">
        <v>139.811593932738</v>
      </c>
    </row>
    <row r="34" customFormat="false" ht="15" hidden="false" customHeight="true" outlineLevel="0" collapsed="false">
      <c r="A34" s="2908" t="s">
        <v>1281</v>
      </c>
      <c r="B34" s="2911" t="n">
        <v>59.5449172576832</v>
      </c>
      <c r="C34" s="2911" t="n">
        <v>66.9126814108068</v>
      </c>
      <c r="D34" s="2912" t="n">
        <v>69.422991718336</v>
      </c>
      <c r="E34" s="2911" t="n">
        <v>68.9359191008825</v>
      </c>
      <c r="F34" s="2911" t="n">
        <v>70.7032953342054</v>
      </c>
      <c r="G34" s="2911" t="n">
        <v>67.9642260826317</v>
      </c>
      <c r="H34" s="2911" t="n">
        <v>72.7628724136106</v>
      </c>
      <c r="I34" s="2911" t="n">
        <v>82.20980659602</v>
      </c>
      <c r="J34" s="2911" t="n">
        <v>79.6385385515538</v>
      </c>
      <c r="K34" s="2911" t="n">
        <v>78.7921831955923</v>
      </c>
      <c r="L34" s="2911" t="n">
        <v>78.0628097475798</v>
      </c>
      <c r="M34" s="2911" t="n">
        <v>81.2457155706691</v>
      </c>
      <c r="N34" s="2911" t="n">
        <v>84.5555605166457</v>
      </c>
      <c r="O34" s="2911" t="n">
        <v>86.8274420618613</v>
      </c>
      <c r="P34" s="2911" t="n">
        <v>88.9919258112287</v>
      </c>
      <c r="Q34" s="2911" t="n">
        <v>92.9015093943388</v>
      </c>
      <c r="R34" s="2911" t="n">
        <v>81.7890942066251</v>
      </c>
      <c r="S34" s="2911" t="n">
        <v>90.2459143056637</v>
      </c>
      <c r="T34" s="2911" t="n">
        <v>101.037284699653</v>
      </c>
      <c r="U34" s="2911" t="n">
        <v>106.222815343791</v>
      </c>
      <c r="V34" s="2911" t="n">
        <v>102.157535234558</v>
      </c>
      <c r="W34" s="2911" t="n">
        <v>98.6243279334577</v>
      </c>
      <c r="X34" s="2911" t="n">
        <v>87.5542835904099</v>
      </c>
      <c r="Y34" s="2913" t="n">
        <v>81.9861826511026</v>
      </c>
      <c r="Z34" s="2912" t="n">
        <v>87.7008415320551</v>
      </c>
      <c r="AA34" s="2912" t="n">
        <v>94.7654080152155</v>
      </c>
      <c r="AB34" s="2912" t="n">
        <v>93.6769741077623</v>
      </c>
      <c r="AC34" s="2914" t="n">
        <v>72.0816859030384</v>
      </c>
    </row>
    <row r="35" s="2910" customFormat="true" ht="15" hidden="false" customHeight="true" outlineLevel="0" collapsed="false">
      <c r="A35" s="2915" t="s">
        <v>1285</v>
      </c>
      <c r="B35" s="2916" t="n">
        <v>128.366027665984</v>
      </c>
      <c r="C35" s="2916" t="n">
        <v>149.029736586687</v>
      </c>
      <c r="D35" s="2917" t="n">
        <v>149.528494543143</v>
      </c>
      <c r="E35" s="2916" t="n">
        <v>154.930889426662</v>
      </c>
      <c r="F35" s="2916" t="n">
        <v>154.179689663751</v>
      </c>
      <c r="G35" s="2916" t="n">
        <v>150.730163731304</v>
      </c>
      <c r="H35" s="2916" t="n">
        <v>153.503579564827</v>
      </c>
      <c r="I35" s="2916" t="n">
        <v>167.42614803735</v>
      </c>
      <c r="J35" s="2916" t="n">
        <v>178.924073541681</v>
      </c>
      <c r="K35" s="2916" t="n">
        <v>171.563145076611</v>
      </c>
      <c r="L35" s="2916" t="n">
        <v>175.958987350247</v>
      </c>
      <c r="M35" s="2916" t="n">
        <v>182.849668847433</v>
      </c>
      <c r="N35" s="2916" t="n">
        <v>195.357180757936</v>
      </c>
      <c r="O35" s="2916" t="n">
        <v>208.297901598125</v>
      </c>
      <c r="P35" s="2916" t="n">
        <v>198.155828126683</v>
      </c>
      <c r="Q35" s="2916" t="n">
        <v>225.432940241315</v>
      </c>
      <c r="R35" s="2916" t="n">
        <v>204.876003675981</v>
      </c>
      <c r="S35" s="2916" t="n">
        <v>225.105445628674</v>
      </c>
      <c r="T35" s="2916" t="n">
        <v>233.567444239288</v>
      </c>
      <c r="U35" s="2916" t="n">
        <v>252.882083872391</v>
      </c>
      <c r="V35" s="2916" t="n">
        <v>260.234850563718</v>
      </c>
      <c r="W35" s="2916" t="n">
        <v>238.031140041524</v>
      </c>
      <c r="X35" s="2916" t="n">
        <v>223.448735620427</v>
      </c>
      <c r="Y35" s="2918" t="n">
        <v>216.466181373509</v>
      </c>
      <c r="Z35" s="2917" t="n">
        <v>222.623404113753</v>
      </c>
      <c r="AA35" s="2917" t="n">
        <v>231.770678069587</v>
      </c>
      <c r="AB35" s="2917" t="n">
        <v>237.743450355682</v>
      </c>
      <c r="AC35" s="2919" t="n">
        <v>211.893279835777</v>
      </c>
    </row>
    <row r="36" customFormat="false" ht="8.1" hidden="false" customHeight="true" outlineLevel="0" collapsed="false">
      <c r="A36" s="2904"/>
      <c r="B36" s="2936"/>
      <c r="C36" s="2937"/>
      <c r="D36" s="2937"/>
      <c r="E36" s="1820"/>
      <c r="F36" s="1820"/>
      <c r="G36" s="1820"/>
      <c r="H36" s="1820"/>
      <c r="I36" s="1820"/>
      <c r="J36" s="1820"/>
      <c r="K36" s="1820"/>
      <c r="L36" s="1820"/>
      <c r="M36" s="1820"/>
      <c r="N36" s="1820"/>
      <c r="O36" s="1820"/>
      <c r="P36" s="1820"/>
      <c r="Q36" s="1820"/>
      <c r="R36" s="1820"/>
      <c r="S36" s="1820"/>
      <c r="T36" s="1820"/>
      <c r="U36" s="1820"/>
      <c r="V36" s="1820"/>
      <c r="W36" s="1820"/>
      <c r="X36" s="1820"/>
      <c r="Y36" s="2360"/>
      <c r="Z36" s="1819"/>
      <c r="AA36" s="1819"/>
      <c r="AB36" s="1821"/>
      <c r="AC36" s="2360"/>
    </row>
    <row r="37" customFormat="false" ht="15" hidden="false" customHeight="true" outlineLevel="0" collapsed="false">
      <c r="A37" s="2938" t="s">
        <v>1289</v>
      </c>
      <c r="B37" s="2939"/>
      <c r="C37" s="2939"/>
      <c r="D37" s="2940"/>
      <c r="E37" s="2939" t="n">
        <v>1081.943</v>
      </c>
      <c r="F37" s="2939" t="n">
        <v>1102.004</v>
      </c>
      <c r="G37" s="2939" t="n">
        <v>1121.076</v>
      </c>
      <c r="H37" s="2939" t="n">
        <v>1157.371</v>
      </c>
      <c r="I37" s="2939" t="n">
        <v>1187.402</v>
      </c>
      <c r="J37" s="2939" t="n">
        <v>1226.704</v>
      </c>
      <c r="K37" s="2939" t="n">
        <v>1225.271</v>
      </c>
      <c r="L37" s="2939" t="n">
        <v>1248.729</v>
      </c>
      <c r="M37" s="2939" t="n">
        <v>1270.247</v>
      </c>
      <c r="N37" s="2939" t="n">
        <v>1293.777</v>
      </c>
      <c r="O37" s="2939" t="n">
        <v>1328.142</v>
      </c>
      <c r="P37" s="2939" t="n">
        <v>1349.605</v>
      </c>
      <c r="Q37" s="2939" t="n">
        <v>1380.826</v>
      </c>
      <c r="R37" s="2939" t="n">
        <v>1380.388</v>
      </c>
      <c r="S37" s="2939" t="n">
        <v>1413.207</v>
      </c>
      <c r="T37" s="2939" t="n">
        <v>1464.938</v>
      </c>
      <c r="U37" s="2939" t="n">
        <v>1507.366</v>
      </c>
      <c r="V37" s="2939" t="n">
        <v>1533.784</v>
      </c>
      <c r="W37" s="2939" t="n">
        <v>1563.899</v>
      </c>
      <c r="X37" s="2939" t="n">
        <v>1602.969</v>
      </c>
      <c r="Y37" s="2940" t="n">
        <v>1653.716</v>
      </c>
      <c r="Z37" s="2940" t="n">
        <v>1702.465</v>
      </c>
      <c r="AA37" s="2940" t="n">
        <v>1752.057</v>
      </c>
      <c r="AB37" s="2940" t="n">
        <v>1802.913</v>
      </c>
      <c r="AC37" s="2941" t="n">
        <v>1707.978</v>
      </c>
    </row>
    <row r="38" customFormat="false" ht="29.85" hidden="false" customHeight="true" outlineLevel="0" collapsed="false">
      <c r="A38" s="2942" t="s">
        <v>1290</v>
      </c>
      <c r="B38" s="2943"/>
      <c r="C38" s="2943" t="s">
        <v>4</v>
      </c>
      <c r="D38" s="2944" t="s">
        <v>4</v>
      </c>
      <c r="E38" s="2943" t="n">
        <v>6.40622859656974</v>
      </c>
      <c r="F38" s="2943" t="n">
        <v>6.28866171346215</v>
      </c>
      <c r="G38" s="2943" t="n">
        <v>6.05547296186517</v>
      </c>
      <c r="H38" s="2943" t="n">
        <v>6.01519922590741</v>
      </c>
      <c r="I38" s="2943" t="n">
        <v>6.45067581268274</v>
      </c>
      <c r="J38" s="2943" t="n">
        <v>6.73074376349504</v>
      </c>
      <c r="K38" s="2943" t="n">
        <v>6.50591581196294</v>
      </c>
      <c r="L38" s="2943" t="n">
        <v>6.58497160973823</v>
      </c>
      <c r="M38" s="2943" t="n">
        <v>6.75784606740196</v>
      </c>
      <c r="N38" s="2943" t="n">
        <v>7.09893927105002</v>
      </c>
      <c r="O38" s="2943" t="n">
        <v>7.4838076564549</v>
      </c>
      <c r="P38" s="2943" t="n">
        <v>6.99844560358325</v>
      </c>
      <c r="Q38" s="2943" t="n">
        <v>7.85154040788732</v>
      </c>
      <c r="R38" s="2943" t="n">
        <v>7.15778031544811</v>
      </c>
      <c r="S38" s="2943" t="n">
        <v>7.70330848710588</v>
      </c>
      <c r="T38" s="2943" t="n">
        <v>7.73703778119693</v>
      </c>
      <c r="U38" s="2943" t="n">
        <v>7.99369674331599</v>
      </c>
      <c r="V38" s="2943" t="n">
        <v>8.13044727619609</v>
      </c>
      <c r="W38" s="2943" t="n">
        <v>7.34650502050853</v>
      </c>
      <c r="X38" s="2943" t="n">
        <v>6.82051773641584</v>
      </c>
      <c r="Y38" s="2945" t="n">
        <v>6.43384096596436</v>
      </c>
      <c r="Z38" s="2944" t="n">
        <v>6.48135761981442</v>
      </c>
      <c r="AA38" s="2944" t="n">
        <v>6.56842131311711</v>
      </c>
      <c r="AB38" s="2944" t="n">
        <v>6.56789073047646</v>
      </c>
      <c r="AC38" s="2946" t="n">
        <v>6.19824052565837</v>
      </c>
    </row>
    <row r="39" s="2868" customFormat="true" ht="2.85" hidden="false" customHeight="true" outlineLevel="0" collapsed="false">
      <c r="A39" s="2904"/>
      <c r="B39" s="2936"/>
      <c r="C39" s="2936"/>
      <c r="D39" s="2936"/>
      <c r="E39" s="2936"/>
      <c r="F39" s="2936"/>
      <c r="G39" s="2936"/>
      <c r="H39" s="2936"/>
      <c r="I39" s="2936"/>
      <c r="J39" s="2936"/>
      <c r="K39" s="2921"/>
      <c r="Z39" s="0"/>
      <c r="AA39" s="0"/>
      <c r="AB39" s="0"/>
      <c r="AC39" s="0"/>
    </row>
    <row r="40" s="2947" customFormat="true" ht="13.15" hidden="false" customHeight="true" outlineLevel="0" collapsed="false">
      <c r="A40" s="2947" t="s">
        <v>1291</v>
      </c>
      <c r="B40" s="2948"/>
      <c r="C40" s="2948"/>
      <c r="D40" s="2948"/>
      <c r="E40" s="2948"/>
      <c r="F40" s="2948"/>
      <c r="G40" s="2948"/>
      <c r="H40" s="2948"/>
      <c r="I40" s="2948"/>
      <c r="J40" s="2948"/>
      <c r="K40" s="2949"/>
      <c r="N40" s="2396"/>
      <c r="O40" s="2396"/>
      <c r="P40" s="2396"/>
      <c r="Q40" s="2396"/>
      <c r="R40" s="2396"/>
      <c r="S40" s="2396"/>
      <c r="U40" s="2396"/>
      <c r="V40" s="2396"/>
      <c r="W40" s="2396"/>
      <c r="X40" s="2396"/>
      <c r="Y40" s="2396"/>
      <c r="Z40" s="2396"/>
      <c r="AA40" s="2396"/>
      <c r="AB40" s="2396"/>
      <c r="AC40" s="2396"/>
      <c r="AD40" s="2396"/>
    </row>
    <row r="41" s="2947" customFormat="true" ht="13.15" hidden="false" customHeight="true" outlineLevel="0" collapsed="false">
      <c r="A41" s="2950" t="s">
        <v>1292</v>
      </c>
      <c r="B41" s="2948"/>
      <c r="C41" s="2948"/>
      <c r="D41" s="2948"/>
      <c r="E41" s="2948"/>
      <c r="F41" s="2948"/>
      <c r="G41" s="2948"/>
      <c r="H41" s="2948"/>
      <c r="I41" s="2948"/>
      <c r="J41" s="2948"/>
      <c r="K41" s="2949"/>
      <c r="N41" s="2396"/>
      <c r="O41" s="2396"/>
      <c r="P41" s="2396"/>
      <c r="Q41" s="2396"/>
      <c r="R41" s="2396"/>
      <c r="S41" s="2396"/>
      <c r="U41" s="2396"/>
      <c r="V41" s="2396"/>
      <c r="W41" s="2396"/>
      <c r="X41" s="2396"/>
      <c r="Y41" s="2396"/>
      <c r="Z41" s="2396"/>
      <c r="AA41" s="2396"/>
      <c r="AB41" s="2396"/>
      <c r="AC41" s="2396"/>
      <c r="AD41" s="2396"/>
    </row>
    <row r="42" s="2868" customFormat="true" ht="15" hidden="false" customHeight="true" outlineLevel="0" collapsed="false">
      <c r="B42" s="2921"/>
      <c r="C42" s="2921"/>
      <c r="D42" s="2921"/>
      <c r="E42" s="2921"/>
      <c r="F42" s="2936"/>
      <c r="G42" s="2936"/>
      <c r="H42" s="2936"/>
      <c r="I42" s="2936"/>
      <c r="J42" s="2936"/>
      <c r="K42" s="2921"/>
      <c r="Z42" s="0"/>
      <c r="AA42" s="0"/>
      <c r="AB42" s="0"/>
      <c r="AC42" s="0"/>
    </row>
    <row r="43" customFormat="false" ht="16.15" hidden="false" customHeight="true" outlineLevel="0" collapsed="false">
      <c r="G43" s="2844" t="n">
        <f aca="false">G37/'1'!J11</f>
        <v>29.8698710433763</v>
      </c>
    </row>
    <row r="44" customFormat="false" ht="16.15" hidden="false" customHeight="true" outlineLevel="0" collapsed="false"/>
    <row r="45" customFormat="false" ht="16.15" hidden="false" customHeight="true" outlineLevel="0" collapsed="false"/>
    <row r="46" customFormat="false" ht="16.15" hidden="false" customHeight="true" outlineLevel="0" collapsed="false"/>
    <row r="47" customFormat="false" ht="16.15" hidden="false" customHeight="true" outlineLevel="0" collapsed="false"/>
    <row r="48" customFormat="false" ht="16.15" hidden="false" customHeight="true" outlineLevel="0" collapsed="false"/>
    <row r="49" customFormat="false" ht="16.15" hidden="false" customHeight="true" outlineLevel="0" collapsed="false"/>
    <row r="50" customFormat="false" ht="16.15" hidden="false" customHeight="true" outlineLevel="0" collapsed="false"/>
    <row r="51" customFormat="false" ht="16.15" hidden="false" customHeight="true" outlineLevel="0" collapsed="false"/>
    <row r="52" customFormat="false" ht="16.15" hidden="false" customHeight="true" outlineLevel="0" collapsed="false"/>
  </sheetData>
  <mergeCells count="5">
    <mergeCell ref="B2:AA2"/>
    <mergeCell ref="AB2:AC2"/>
    <mergeCell ref="AB3:AC3"/>
    <mergeCell ref="B4:AA4"/>
    <mergeCell ref="AB4:AC4"/>
  </mergeCells>
  <printOptions headings="false" gridLines="false" gridLinesSet="true" horizontalCentered="true" verticalCentered="true"/>
  <pageMargins left="0.170138888888889" right="0.170138888888889" top="0.551388888888889" bottom="0.629861111111111"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9CC00"/>
    <pageSetUpPr fitToPage="true"/>
  </sheetPr>
  <dimension ref="A1:AA105"/>
  <sheetViews>
    <sheetView showFormulas="false" showGridLines="false" showRowColHeaders="true" showZeros="true" rightToLeft="false" tabSelected="false" showOutlineSymbols="true" defaultGridColor="true" view="normal" topLeftCell="A1" colorId="64" zoomScale="85" zoomScaleNormal="85"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5" activeCellId="1" sqref="AD8:AF76 A5"/>
    </sheetView>
  </sheetViews>
  <sheetFormatPr defaultColWidth="9.01171875" defaultRowHeight="15.75" zeroHeight="false" outlineLevelRow="0" outlineLevelCol="0"/>
  <cols>
    <col collapsed="false" customWidth="true" hidden="false" outlineLevel="0" max="1" min="1" style="123" width="15.75"/>
    <col collapsed="false" customWidth="true" hidden="false" outlineLevel="0" max="18" min="2" style="123" width="5.63"/>
    <col collapsed="false" customWidth="true" hidden="false" outlineLevel="0" max="19" min="19" style="123" width="5.5"/>
    <col collapsed="false" customWidth="true" hidden="false" outlineLevel="0" max="35" min="20" style="123" width="6.5"/>
    <col collapsed="false" customWidth="false" hidden="false" outlineLevel="0" max="1024" min="36" style="123" width="9"/>
  </cols>
  <sheetData>
    <row r="1" s="130" customFormat="true" ht="13.15" hidden="false" customHeight="true" outlineLevel="0" collapsed="false">
      <c r="A1" s="371" t="s">
        <v>4</v>
      </c>
      <c r="B1" s="2951"/>
      <c r="C1" s="2952"/>
      <c r="D1" s="2952"/>
      <c r="E1" s="2952"/>
      <c r="F1" s="2952"/>
      <c r="G1" s="2952"/>
      <c r="H1" s="2952"/>
      <c r="I1" s="2952"/>
      <c r="J1" s="2952"/>
      <c r="K1" s="2952"/>
      <c r="L1" s="2952"/>
      <c r="M1" s="2952"/>
      <c r="N1" s="2952"/>
      <c r="O1" s="2952"/>
      <c r="P1" s="2952"/>
      <c r="Q1" s="2952"/>
      <c r="R1" s="2952"/>
      <c r="S1" s="2952"/>
      <c r="T1" s="2952"/>
      <c r="U1" s="2952"/>
      <c r="V1" s="2952"/>
      <c r="W1" s="2952"/>
      <c r="X1" s="2953"/>
      <c r="Y1" s="2954"/>
      <c r="Z1" s="221"/>
      <c r="AA1" s="129"/>
    </row>
    <row r="2" s="130" customFormat="true" ht="18" hidden="false" customHeight="true" outlineLevel="0" collapsed="false">
      <c r="A2" s="101"/>
      <c r="B2" s="2439" t="s">
        <v>1293</v>
      </c>
      <c r="C2" s="2439"/>
      <c r="D2" s="2439"/>
      <c r="E2" s="2439"/>
      <c r="F2" s="2439"/>
      <c r="G2" s="2439"/>
      <c r="H2" s="2439"/>
      <c r="I2" s="2439"/>
      <c r="J2" s="2439"/>
      <c r="K2" s="2439"/>
      <c r="L2" s="2439"/>
      <c r="M2" s="2439"/>
      <c r="N2" s="2439"/>
      <c r="O2" s="2439"/>
      <c r="P2" s="2439"/>
      <c r="Q2" s="2439"/>
      <c r="R2" s="2439"/>
      <c r="S2" s="2439"/>
      <c r="T2" s="2439"/>
      <c r="U2" s="2439"/>
      <c r="V2" s="2439"/>
      <c r="W2" s="2439"/>
      <c r="X2" s="2439"/>
      <c r="Y2" s="101" t="s">
        <v>75</v>
      </c>
      <c r="Z2" s="101"/>
      <c r="AA2" s="101"/>
    </row>
    <row r="3" s="130" customFormat="true" ht="18" hidden="false" customHeight="true" outlineLevel="0" collapsed="false">
      <c r="A3" s="101"/>
      <c r="B3" s="2439" t="s">
        <v>1294</v>
      </c>
      <c r="C3" s="2439"/>
      <c r="D3" s="2439"/>
      <c r="E3" s="2439"/>
      <c r="F3" s="2439"/>
      <c r="G3" s="2439"/>
      <c r="H3" s="2439"/>
      <c r="I3" s="2439"/>
      <c r="J3" s="2439"/>
      <c r="K3" s="2439"/>
      <c r="L3" s="2439"/>
      <c r="M3" s="2439"/>
      <c r="N3" s="2439"/>
      <c r="O3" s="2439"/>
      <c r="P3" s="2439"/>
      <c r="Q3" s="2439"/>
      <c r="R3" s="2439"/>
      <c r="S3" s="2439"/>
      <c r="T3" s="2439"/>
      <c r="U3" s="2439"/>
      <c r="V3" s="2439"/>
      <c r="W3" s="2439"/>
      <c r="X3" s="2439"/>
      <c r="Y3" s="101" t="s">
        <v>1295</v>
      </c>
      <c r="Z3" s="101"/>
      <c r="AA3" s="101"/>
    </row>
    <row r="4" s="130" customFormat="true" ht="18" hidden="false" customHeight="true" outlineLevel="0" collapsed="false">
      <c r="A4" s="101"/>
      <c r="B4" s="2955"/>
      <c r="C4" s="2956"/>
      <c r="D4" s="2956"/>
      <c r="E4" s="2956"/>
      <c r="F4" s="2956"/>
      <c r="G4" s="2956"/>
      <c r="H4" s="2956"/>
      <c r="I4" s="2956"/>
      <c r="J4" s="2956"/>
      <c r="K4" s="2956"/>
      <c r="L4" s="2956"/>
      <c r="M4" s="2956"/>
      <c r="N4" s="2956"/>
      <c r="O4" s="2956"/>
      <c r="P4" s="2956"/>
      <c r="Q4" s="2956"/>
      <c r="R4" s="2956"/>
      <c r="S4" s="2956"/>
      <c r="T4" s="2956"/>
      <c r="U4" s="2956"/>
      <c r="V4" s="2956"/>
      <c r="W4" s="2956"/>
      <c r="X4" s="2957"/>
      <c r="Y4" s="105" t="s">
        <v>1296</v>
      </c>
      <c r="Z4" s="105"/>
      <c r="AA4" s="105"/>
    </row>
    <row r="5" s="130" customFormat="true" ht="12.2" hidden="false" customHeight="true" outlineLevel="0" collapsed="false">
      <c r="A5" s="233"/>
      <c r="B5" s="2958"/>
      <c r="C5" s="2959"/>
      <c r="D5" s="2959"/>
      <c r="E5" s="2959"/>
      <c r="F5" s="2959"/>
      <c r="G5" s="2959"/>
      <c r="H5" s="2959"/>
      <c r="I5" s="2959"/>
      <c r="J5" s="2959"/>
      <c r="K5" s="2959"/>
      <c r="L5" s="2959"/>
      <c r="M5" s="2959"/>
      <c r="N5" s="2959"/>
      <c r="O5" s="2959"/>
      <c r="P5" s="2959"/>
      <c r="Q5" s="2959"/>
      <c r="R5" s="2959"/>
      <c r="S5" s="2959"/>
      <c r="T5" s="2959"/>
      <c r="U5" s="2959"/>
      <c r="V5" s="2959"/>
      <c r="W5" s="2959"/>
      <c r="X5" s="2960"/>
      <c r="Y5" s="2961"/>
      <c r="Z5" s="385"/>
      <c r="AA5" s="140"/>
    </row>
    <row r="6" customFormat="false" ht="8.1" hidden="false" customHeight="true" outlineLevel="0" collapsed="false">
      <c r="B6" s="240"/>
    </row>
    <row r="7" customFormat="false" ht="14.65" hidden="false" customHeight="true" outlineLevel="0" collapsed="false">
      <c r="A7" s="2962" t="s">
        <v>1297</v>
      </c>
      <c r="B7" s="407"/>
      <c r="C7" s="407"/>
      <c r="D7" s="407"/>
      <c r="E7" s="407"/>
      <c r="F7" s="407"/>
      <c r="G7" s="407"/>
      <c r="H7" s="407"/>
      <c r="I7" s="407"/>
      <c r="J7" s="407"/>
      <c r="K7" s="407"/>
      <c r="L7" s="407"/>
      <c r="M7" s="407"/>
      <c r="N7" s="407"/>
      <c r="O7" s="407"/>
      <c r="P7" s="407"/>
    </row>
    <row r="8" customFormat="false" ht="15.75" hidden="false" customHeight="false" outlineLevel="0" collapsed="false">
      <c r="A8" s="441"/>
      <c r="B8" s="2963" t="n">
        <v>1995</v>
      </c>
      <c r="C8" s="2963" t="n">
        <v>1996</v>
      </c>
      <c r="D8" s="2963" t="n">
        <v>1997</v>
      </c>
      <c r="E8" s="2963" t="n">
        <v>1998</v>
      </c>
      <c r="F8" s="2963" t="n">
        <v>1999</v>
      </c>
      <c r="G8" s="2963" t="n">
        <v>2000</v>
      </c>
      <c r="H8" s="2963" t="n">
        <v>2001</v>
      </c>
      <c r="I8" s="2963" t="n">
        <v>2002</v>
      </c>
      <c r="J8" s="2963" t="n">
        <v>2003</v>
      </c>
      <c r="K8" s="2963" t="n">
        <v>2004</v>
      </c>
      <c r="L8" s="2963" t="n">
        <v>2005</v>
      </c>
      <c r="M8" s="2963" t="n">
        <v>2006</v>
      </c>
      <c r="N8" s="2964" t="n">
        <v>2007</v>
      </c>
      <c r="O8" s="2965" t="n">
        <v>2008</v>
      </c>
      <c r="P8" s="2963" t="n">
        <v>2009</v>
      </c>
      <c r="Q8" s="2965" t="n">
        <v>2010</v>
      </c>
      <c r="R8" s="2965" t="n">
        <v>2011</v>
      </c>
      <c r="S8" s="2965" t="n">
        <v>2012</v>
      </c>
      <c r="T8" s="2965" t="n">
        <v>2013</v>
      </c>
      <c r="U8" s="2965" t="n">
        <v>2014</v>
      </c>
      <c r="V8" s="2965" t="n">
        <v>2015</v>
      </c>
      <c r="W8" s="2965" t="n">
        <v>2016</v>
      </c>
      <c r="X8" s="2965" t="s">
        <v>1298</v>
      </c>
      <c r="Y8" s="2965" t="s">
        <v>1299</v>
      </c>
      <c r="Z8" s="2965" t="s">
        <v>1300</v>
      </c>
      <c r="AA8" s="2965" t="n">
        <v>2020</v>
      </c>
    </row>
    <row r="9" customFormat="false" ht="15.75" hidden="false" customHeight="false" outlineLevel="0" collapsed="false">
      <c r="A9" s="2966" t="s">
        <v>1301</v>
      </c>
      <c r="B9" s="2963"/>
      <c r="C9" s="2963"/>
      <c r="D9" s="2963"/>
      <c r="E9" s="2963"/>
      <c r="F9" s="2963"/>
      <c r="G9" s="2963"/>
      <c r="H9" s="2963"/>
      <c r="I9" s="2963"/>
      <c r="J9" s="2963"/>
      <c r="K9" s="2963"/>
      <c r="L9" s="2963"/>
      <c r="M9" s="2963"/>
      <c r="N9" s="2964"/>
      <c r="O9" s="2967" t="n">
        <v>3.25</v>
      </c>
      <c r="P9" s="2967" t="n">
        <v>2.865</v>
      </c>
      <c r="Q9" s="2967" t="n">
        <v>2.78</v>
      </c>
      <c r="R9" s="2967" t="n">
        <v>3.04</v>
      </c>
      <c r="S9" s="2967" t="n">
        <v>3.335</v>
      </c>
      <c r="T9" s="2967" t="n">
        <v>3.43</v>
      </c>
      <c r="U9" s="2967" t="n">
        <v>3.195</v>
      </c>
      <c r="V9" s="2967" t="n">
        <v>2.965</v>
      </c>
      <c r="W9" s="2967" t="n">
        <v>2.445</v>
      </c>
      <c r="X9" s="2967" t="n">
        <v>2.36</v>
      </c>
      <c r="Y9" s="2967" t="n">
        <v>2.555</v>
      </c>
      <c r="Z9" s="2967" t="n">
        <v>2.53</v>
      </c>
      <c r="AA9" s="2967"/>
    </row>
    <row r="10" customFormat="false" ht="15.75" hidden="false" customHeight="false" outlineLevel="0" collapsed="false">
      <c r="A10" s="2966" t="s">
        <v>1302</v>
      </c>
      <c r="B10" s="2963"/>
      <c r="C10" s="2963"/>
      <c r="D10" s="2963"/>
      <c r="E10" s="2963"/>
      <c r="F10" s="2963"/>
      <c r="G10" s="2963"/>
      <c r="H10" s="2963"/>
      <c r="I10" s="2963"/>
      <c r="J10" s="2963"/>
      <c r="K10" s="2963"/>
      <c r="L10" s="2963"/>
      <c r="M10" s="2963"/>
      <c r="N10" s="2964"/>
      <c r="O10" s="2967" t="n">
        <v>3.255</v>
      </c>
      <c r="P10" s="2967" t="n">
        <v>2.87</v>
      </c>
      <c r="Q10" s="2967" t="n">
        <v>2.775</v>
      </c>
      <c r="R10" s="2967" t="n">
        <v>3.035</v>
      </c>
      <c r="S10" s="2967" t="n">
        <v>3.335</v>
      </c>
      <c r="T10" s="2967" t="n">
        <v>3.43</v>
      </c>
      <c r="U10" s="2967" t="n">
        <v>3.19</v>
      </c>
      <c r="V10" s="2967" t="n">
        <v>2.965</v>
      </c>
      <c r="W10" s="2967" t="n">
        <v>2.475</v>
      </c>
      <c r="X10" s="2967" t="n">
        <v>2.41</v>
      </c>
      <c r="Y10" s="2967" t="n">
        <v>2.595</v>
      </c>
      <c r="Z10" s="2967" t="n">
        <v>2.575</v>
      </c>
      <c r="AA10" s="2967" t="n">
        <v>2.205</v>
      </c>
    </row>
    <row r="11" customFormat="false" ht="15.75" hidden="false" customHeight="false" outlineLevel="0" collapsed="false">
      <c r="A11" s="2966" t="s">
        <v>1303</v>
      </c>
      <c r="B11" s="2963"/>
      <c r="C11" s="2963"/>
      <c r="D11" s="2963"/>
      <c r="E11" s="2963"/>
      <c r="F11" s="2963"/>
      <c r="G11" s="2963"/>
      <c r="H11" s="2963"/>
      <c r="I11" s="2963"/>
      <c r="J11" s="2963"/>
      <c r="K11" s="2963"/>
      <c r="L11" s="2963"/>
      <c r="M11" s="2963"/>
      <c r="N11" s="2964"/>
      <c r="O11" s="2967" t="n">
        <v>3.39</v>
      </c>
      <c r="P11" s="2967" t="n">
        <v>3.01</v>
      </c>
      <c r="Q11" s="2967" t="n">
        <v>2.88</v>
      </c>
      <c r="R11" s="2967" t="n">
        <v>3.125</v>
      </c>
      <c r="S11" s="2967" t="n">
        <v>3.375</v>
      </c>
      <c r="T11" s="2967" t="n">
        <v>3.495</v>
      </c>
      <c r="U11" s="2967" t="n">
        <v>3.24</v>
      </c>
      <c r="V11" s="2967" t="n">
        <v>2.995</v>
      </c>
      <c r="W11" s="2967" t="n">
        <v>2.5</v>
      </c>
      <c r="X11" s="2967" t="n">
        <v>2.425</v>
      </c>
      <c r="Y11" s="2967" t="n">
        <v>2.605</v>
      </c>
      <c r="Z11" s="2967" t="n">
        <v>2.565</v>
      </c>
      <c r="AA11" s="2967" t="n">
        <v>2.21</v>
      </c>
    </row>
    <row r="12" customFormat="false" ht="15.75" hidden="false" customHeight="false" outlineLevel="0" collapsed="false">
      <c r="A12" s="2966" t="s">
        <v>1304</v>
      </c>
      <c r="B12" s="2968" t="n">
        <v>1.0929591256327</v>
      </c>
      <c r="C12" s="2968" t="n">
        <v>1.04047116762307</v>
      </c>
      <c r="D12" s="2968" t="n">
        <v>1.15871307302954</v>
      </c>
      <c r="E12" s="2968" t="n">
        <v>1.10357911713671</v>
      </c>
      <c r="F12" s="2968" t="n">
        <v>0.87591529926776</v>
      </c>
      <c r="G12" s="2968" t="n">
        <v>1.36762090590328</v>
      </c>
      <c r="H12" s="2968" t="n">
        <v>1.77991057607154</v>
      </c>
      <c r="I12" s="2968" t="n">
        <v>1.47959881632095</v>
      </c>
      <c r="J12" s="2968" t="n">
        <v>1.558078753537</v>
      </c>
      <c r="K12" s="2968" t="n">
        <v>1.43249285400572</v>
      </c>
      <c r="L12" s="2968"/>
      <c r="M12" s="2968" t="n">
        <v>2.40479807616154</v>
      </c>
      <c r="N12" s="2969" t="n">
        <v>2.24999820000144</v>
      </c>
      <c r="O12" s="2967" t="n">
        <v>3.35</v>
      </c>
      <c r="P12" s="2967" t="n">
        <v>3.16</v>
      </c>
      <c r="Q12" s="2967" t="n">
        <v>2.44</v>
      </c>
      <c r="R12" s="2967" t="n">
        <v>2.72</v>
      </c>
      <c r="S12" s="2967" t="n">
        <v>2.885</v>
      </c>
      <c r="T12" s="2967" t="n">
        <v>3.005</v>
      </c>
      <c r="U12" s="2967" t="n">
        <v>2.69</v>
      </c>
      <c r="V12" s="2967" t="n">
        <v>2.55</v>
      </c>
      <c r="W12" s="2967" t="n">
        <v>2.095</v>
      </c>
      <c r="X12" s="2967" t="n">
        <v>1.98</v>
      </c>
      <c r="Y12" s="2967" t="n">
        <v>2.11</v>
      </c>
      <c r="Z12" s="2967" t="n">
        <v>1.955</v>
      </c>
      <c r="AA12" s="2967" t="n">
        <v>1.7</v>
      </c>
    </row>
    <row r="13" customFormat="false" ht="15.75" hidden="false" customHeight="false" outlineLevel="0" collapsed="false">
      <c r="A13" s="2966" t="s">
        <v>1305</v>
      </c>
      <c r="B13" s="2968"/>
      <c r="C13" s="2968"/>
      <c r="D13" s="2968"/>
      <c r="E13" s="2968"/>
      <c r="F13" s="2968"/>
      <c r="G13" s="2968"/>
      <c r="H13" s="2968"/>
      <c r="I13" s="2968"/>
      <c r="J13" s="2968"/>
      <c r="K13" s="2968" t="n">
        <v>1.20659303472557</v>
      </c>
      <c r="L13" s="2968" t="n">
        <v>1.26395898883281</v>
      </c>
      <c r="M13" s="2968" t="n">
        <v>1.69212464630028</v>
      </c>
      <c r="N13" s="2969" t="n">
        <v>1.7151286278971</v>
      </c>
      <c r="O13" s="2967" t="n">
        <v>2.215</v>
      </c>
      <c r="P13" s="2967" t="n">
        <v>2.405</v>
      </c>
      <c r="Q13" s="2967" t="n">
        <v>2.45</v>
      </c>
      <c r="R13" s="2967" t="n">
        <v>2.79</v>
      </c>
      <c r="S13" s="2967" t="n">
        <v>3.51</v>
      </c>
      <c r="T13" s="2967" t="n">
        <v>3.225</v>
      </c>
      <c r="U13" s="2967" t="n">
        <v>3.115</v>
      </c>
      <c r="V13" s="2967" t="n">
        <v>2.565</v>
      </c>
      <c r="W13" s="2967" t="n">
        <v>1.7</v>
      </c>
      <c r="X13" s="2967" t="n">
        <v>1.855</v>
      </c>
      <c r="Y13" s="2967" t="n">
        <v>2.2</v>
      </c>
      <c r="Z13" s="2967" t="n">
        <v>2.395</v>
      </c>
      <c r="AA13" s="2967" t="n">
        <v>1.63</v>
      </c>
    </row>
    <row r="14" customFormat="false" ht="15.75" hidden="false" customHeight="false" outlineLevel="0" collapsed="false">
      <c r="A14" s="2966" t="s">
        <v>1306</v>
      </c>
      <c r="B14" s="2968"/>
      <c r="C14" s="2968"/>
      <c r="D14" s="2968"/>
      <c r="E14" s="2968"/>
      <c r="F14" s="2968"/>
      <c r="G14" s="2968" t="n">
        <v>1.13104709516232</v>
      </c>
      <c r="H14" s="2968" t="n">
        <v>1.43675885059292</v>
      </c>
      <c r="I14" s="2968" t="n">
        <v>1.58524073180741</v>
      </c>
      <c r="J14" s="2968" t="n">
        <v>1.45299483760413</v>
      </c>
      <c r="K14" s="2968" t="n">
        <v>1.4120448703641</v>
      </c>
      <c r="L14" s="2968" t="n">
        <v>1.76219859024113</v>
      </c>
      <c r="M14" s="2968" t="n">
        <v>2.52816997746402</v>
      </c>
      <c r="N14" s="2969" t="n">
        <v>2.11847230522216</v>
      </c>
      <c r="O14" s="2967" t="n">
        <v>3.32</v>
      </c>
      <c r="P14" s="2967" t="n">
        <v>2.725</v>
      </c>
      <c r="Q14" s="2967" t="n">
        <v>2.945</v>
      </c>
      <c r="R14" s="2967" t="n">
        <v>3.11</v>
      </c>
      <c r="S14" s="2967" t="n">
        <v>3.18</v>
      </c>
      <c r="T14" s="2967" t="n">
        <v>3.075</v>
      </c>
      <c r="U14" s="2967" t="n">
        <v>2.9</v>
      </c>
      <c r="V14" s="2967" t="n">
        <v>2.675</v>
      </c>
      <c r="W14" s="2967" t="n">
        <v>2.27</v>
      </c>
      <c r="X14" s="2967" t="n">
        <v>2.29</v>
      </c>
      <c r="Y14" s="2967" t="n">
        <v>2.495</v>
      </c>
      <c r="Z14" s="2967" t="n">
        <v>2.53</v>
      </c>
      <c r="AA14" s="2967" t="n">
        <v>2.145</v>
      </c>
    </row>
    <row r="15" customFormat="false" ht="15.75" hidden="false" customHeight="false" outlineLevel="0" collapsed="false">
      <c r="A15" s="2966" t="s">
        <v>824</v>
      </c>
      <c r="B15" s="2968" t="n">
        <v>1.14843508125193</v>
      </c>
      <c r="C15" s="2968" t="n">
        <v>1.14128908696873</v>
      </c>
      <c r="D15" s="2968" t="n">
        <v>1.26772098582321</v>
      </c>
      <c r="E15" s="2968" t="n">
        <v>1.15572507541994</v>
      </c>
      <c r="F15" s="2968" t="n">
        <v>1.0887291290167</v>
      </c>
      <c r="G15" s="2968" t="n">
        <v>1.76561858750513</v>
      </c>
      <c r="H15" s="2968" t="n">
        <v>1.88328449337241</v>
      </c>
      <c r="I15" s="2968" t="n">
        <v>1.66643866684907</v>
      </c>
      <c r="J15" s="2968" t="n">
        <v>1.85743651405079</v>
      </c>
      <c r="K15" s="2968"/>
      <c r="L15" s="2968"/>
      <c r="M15" s="2968"/>
      <c r="N15" s="2969"/>
      <c r="O15" s="2967" t="n">
        <v>2.85</v>
      </c>
      <c r="P15" s="2967" t="n">
        <v>2.295</v>
      </c>
      <c r="Q15" s="2967" t="n">
        <v>3.03</v>
      </c>
      <c r="R15" s="2967" t="n">
        <v>3.605</v>
      </c>
      <c r="S15" s="2967" t="n">
        <v>3.625</v>
      </c>
      <c r="T15" s="2967" t="n">
        <v>3.875</v>
      </c>
      <c r="U15" s="2967" t="n">
        <v>3.175</v>
      </c>
      <c r="V15" s="2967" t="n">
        <v>3.04</v>
      </c>
      <c r="W15" s="2967" t="n">
        <v>2.55</v>
      </c>
      <c r="X15" s="2967" t="n">
        <v>2.76</v>
      </c>
      <c r="Y15" s="2967" t="n">
        <v>3.235</v>
      </c>
      <c r="Z15" s="2967" t="n">
        <v>2.515</v>
      </c>
      <c r="AA15" s="2967" t="n">
        <v>2.1</v>
      </c>
    </row>
    <row r="16" customFormat="false" ht="15.75" hidden="false" customHeight="false" outlineLevel="0" collapsed="false">
      <c r="A16" s="2970" t="s">
        <v>276</v>
      </c>
      <c r="B16" s="2968" t="n">
        <v>1.49473680421056</v>
      </c>
      <c r="C16" s="2968" t="n">
        <v>1.47625081899934</v>
      </c>
      <c r="D16" s="2968" t="n">
        <v>1.66948066441547</v>
      </c>
      <c r="E16" s="2968" t="n">
        <v>1.5579167536666</v>
      </c>
      <c r="F16" s="2968" t="n">
        <v>1.38049089560728</v>
      </c>
      <c r="G16" s="2968" t="n">
        <v>1.75874259300593</v>
      </c>
      <c r="H16" s="2968" t="n">
        <v>2.45266003787197</v>
      </c>
      <c r="I16" s="2968" t="n">
        <v>2.14919828064138</v>
      </c>
      <c r="J16" s="2968" t="n">
        <v>2.43737805009756</v>
      </c>
      <c r="K16" s="2968" t="n">
        <v>2.30687815449748</v>
      </c>
      <c r="L16" s="2968" t="n">
        <v>2.75759779392176</v>
      </c>
      <c r="M16" s="2968" t="n">
        <v>3.5945971243223</v>
      </c>
      <c r="N16" s="2969" t="n">
        <v>3.61619710704231</v>
      </c>
      <c r="O16" s="2967" t="n">
        <v>3.915</v>
      </c>
      <c r="P16" s="2967" t="n">
        <v>3.44</v>
      </c>
      <c r="Q16" s="2967" t="n">
        <v>3.4</v>
      </c>
      <c r="R16" s="2967" t="n">
        <v>3.615</v>
      </c>
      <c r="S16" s="2967" t="n">
        <v>3.47</v>
      </c>
      <c r="T16" s="2967" t="n">
        <v>3.755</v>
      </c>
      <c r="U16" s="2967" t="n">
        <v>3.365</v>
      </c>
      <c r="V16" s="2967" t="n">
        <v>3.075</v>
      </c>
      <c r="W16" s="2967" t="n">
        <v>2.645</v>
      </c>
      <c r="X16" s="2967" t="n">
        <v>2.58</v>
      </c>
      <c r="Y16" s="2967" t="n">
        <v>2.61</v>
      </c>
      <c r="Z16" s="2967" t="n">
        <v>2.59</v>
      </c>
      <c r="AA16" s="2967" t="n">
        <v>2.32</v>
      </c>
    </row>
    <row r="17" customFormat="false" ht="15.75" hidden="false" customHeight="false" outlineLevel="0" collapsed="false">
      <c r="A17" s="2970" t="s">
        <v>1307</v>
      </c>
      <c r="B17" s="2968"/>
      <c r="C17" s="2968"/>
      <c r="D17" s="2968"/>
      <c r="E17" s="2968"/>
      <c r="F17" s="2968"/>
      <c r="G17" s="2968"/>
      <c r="H17" s="2968"/>
      <c r="I17" s="2968"/>
      <c r="J17" s="2968"/>
      <c r="K17" s="2968"/>
      <c r="L17" s="2968"/>
      <c r="M17" s="2968"/>
      <c r="N17" s="2969"/>
      <c r="O17" s="2967" t="n">
        <v>2.58</v>
      </c>
      <c r="P17" s="2967" t="n">
        <v>2.385</v>
      </c>
      <c r="Q17" s="2967" t="n">
        <v>2.75</v>
      </c>
      <c r="R17" s="2967" t="n">
        <v>2.855</v>
      </c>
      <c r="S17" s="2967" t="n">
        <v>3.505</v>
      </c>
      <c r="T17" s="2967" t="n">
        <v>3.495</v>
      </c>
      <c r="U17" s="2967" t="n">
        <v>3.53</v>
      </c>
      <c r="V17" s="2967" t="n">
        <v>2.98</v>
      </c>
      <c r="W17" s="2967" t="n">
        <v>2.34</v>
      </c>
      <c r="X17" s="2967" t="n">
        <v>2.67</v>
      </c>
      <c r="Y17" s="2967" t="n">
        <v>3.155</v>
      </c>
      <c r="Z17" s="2967" t="n">
        <v>3.165</v>
      </c>
      <c r="AA17" s="2967" t="n">
        <v>2.31</v>
      </c>
    </row>
    <row r="18" customFormat="false" ht="15.75" hidden="false" customHeight="false" outlineLevel="0" collapsed="false">
      <c r="A18" s="2970" t="s">
        <v>823</v>
      </c>
      <c r="B18" s="2968"/>
      <c r="C18" s="2968"/>
      <c r="D18" s="2968"/>
      <c r="E18" s="2968"/>
      <c r="F18" s="2968"/>
      <c r="G18" s="2968"/>
      <c r="H18" s="2968"/>
      <c r="I18" s="2968"/>
      <c r="J18" s="2968"/>
      <c r="K18" s="2968"/>
      <c r="L18" s="2968"/>
      <c r="M18" s="2968"/>
      <c r="N18" s="2969"/>
      <c r="O18" s="2967" t="n">
        <v>3.08</v>
      </c>
      <c r="P18" s="2967" t="n">
        <v>2.725</v>
      </c>
      <c r="Q18" s="2967" t="n">
        <v>2.405</v>
      </c>
      <c r="R18" s="2967" t="n">
        <v>2.78</v>
      </c>
      <c r="S18" s="2967" t="n">
        <v>3.185</v>
      </c>
      <c r="T18" s="2967" t="n">
        <v>3.535</v>
      </c>
      <c r="U18" s="2967" t="n">
        <v>3.2</v>
      </c>
      <c r="V18" s="2967" t="n">
        <v>3</v>
      </c>
      <c r="W18" s="2967" t="n">
        <v>2.51</v>
      </c>
      <c r="X18" s="2967" t="n">
        <v>2.42</v>
      </c>
      <c r="Y18" s="2967" t="n">
        <v>2.765</v>
      </c>
      <c r="Z18" s="2967" t="n">
        <v>2.565</v>
      </c>
      <c r="AA18" s="2967" t="n">
        <v>2.135</v>
      </c>
    </row>
    <row r="19" customFormat="false" ht="15.75" hidden="false" customHeight="false" outlineLevel="0" collapsed="false">
      <c r="A19" s="2970" t="s">
        <v>1308</v>
      </c>
      <c r="B19" s="2968"/>
      <c r="C19" s="2968"/>
      <c r="D19" s="2968"/>
      <c r="E19" s="2968"/>
      <c r="F19" s="2968"/>
      <c r="G19" s="2968"/>
      <c r="H19" s="2968"/>
      <c r="I19" s="2968"/>
      <c r="J19" s="2968"/>
      <c r="K19" s="2968"/>
      <c r="L19" s="2968"/>
      <c r="M19" s="2968"/>
      <c r="N19" s="2969"/>
      <c r="O19" s="2967"/>
      <c r="P19" s="2967" t="n">
        <v>0</v>
      </c>
      <c r="Q19" s="2967" t="n">
        <v>0</v>
      </c>
      <c r="R19" s="2967" t="n">
        <v>0</v>
      </c>
      <c r="S19" s="2967" t="n">
        <v>5.32</v>
      </c>
      <c r="T19" s="2967" t="n">
        <v>4.725</v>
      </c>
      <c r="U19" s="2967" t="n">
        <v>4.32</v>
      </c>
      <c r="V19" s="2967" t="n">
        <v>3.495</v>
      </c>
      <c r="W19" s="2967" t="n">
        <v>2.51</v>
      </c>
      <c r="X19" s="2967" t="n">
        <v>2.61</v>
      </c>
      <c r="Y19" s="2967" t="n">
        <v>2.815</v>
      </c>
      <c r="Z19" s="2967" t="n">
        <v>3.015</v>
      </c>
      <c r="AA19" s="2967" t="n">
        <v>1.955</v>
      </c>
    </row>
    <row r="20" customFormat="false" ht="15.75" hidden="false" customHeight="false" outlineLevel="0" collapsed="false">
      <c r="A20" s="2966" t="s">
        <v>826</v>
      </c>
      <c r="B20" s="2968" t="n">
        <v>1.02464918028066</v>
      </c>
      <c r="C20" s="2968" t="n">
        <v>1.07463514029189</v>
      </c>
      <c r="D20" s="2968" t="n">
        <v>1.14733708213033</v>
      </c>
      <c r="E20" s="2968" t="n">
        <v>1.12049910360072</v>
      </c>
      <c r="F20" s="2968" t="n">
        <v>0.960335231731814</v>
      </c>
      <c r="G20" s="2968" t="n">
        <v>1.50244079804736</v>
      </c>
      <c r="H20" s="2968" t="n">
        <v>1.74920260063792</v>
      </c>
      <c r="I20" s="2968" t="n">
        <v>1.43087285530172</v>
      </c>
      <c r="J20" s="2968" t="n">
        <v>1.55302075758339</v>
      </c>
      <c r="K20" s="2968" t="n">
        <v>1.43470685223452</v>
      </c>
      <c r="L20" s="2968" t="n">
        <v>1.5643427485258</v>
      </c>
      <c r="M20" s="2968" t="n">
        <v>2.28365817307346</v>
      </c>
      <c r="N20" s="2969" t="n">
        <v>2.38006609594712</v>
      </c>
      <c r="O20" s="2967" t="n">
        <v>2.805</v>
      </c>
      <c r="P20" s="2967" t="n">
        <v>2.515</v>
      </c>
      <c r="Q20" s="2967" t="n">
        <v>2.48</v>
      </c>
      <c r="R20" s="2967" t="n">
        <v>2.895</v>
      </c>
      <c r="S20" s="2967" t="n">
        <v>3.435</v>
      </c>
      <c r="T20" s="2967" t="n">
        <v>3.43</v>
      </c>
      <c r="U20" s="2967" t="n">
        <v>3.415</v>
      </c>
      <c r="V20" s="2967" t="n">
        <v>3.045</v>
      </c>
      <c r="W20" s="2967" t="n">
        <v>2.415</v>
      </c>
      <c r="X20" s="2967" t="n">
        <v>2.41</v>
      </c>
      <c r="Y20" s="2967" t="n">
        <v>2.625</v>
      </c>
      <c r="Z20" s="2967" t="n">
        <v>2.785</v>
      </c>
      <c r="AA20" s="2967" t="n">
        <v>2.175</v>
      </c>
    </row>
    <row r="21" customFormat="false" ht="15.75" hidden="false" customHeight="false" outlineLevel="0" collapsed="false">
      <c r="A21" s="2966" t="s">
        <v>818</v>
      </c>
      <c r="B21" s="2968" t="n">
        <v>1.00985319211745</v>
      </c>
      <c r="C21" s="2968" t="n">
        <v>1.04524116380707</v>
      </c>
      <c r="D21" s="2968" t="n">
        <v>1.12588109929512</v>
      </c>
      <c r="E21" s="2968" t="n">
        <v>1.10431711654631</v>
      </c>
      <c r="F21" s="2968" t="n">
        <v>1.00240119807904</v>
      </c>
      <c r="G21" s="2968" t="n">
        <v>1.44970084023933</v>
      </c>
      <c r="H21" s="2968" t="n">
        <v>1.80669455464436</v>
      </c>
      <c r="I21" s="2968" t="n">
        <v>1.52459878032098</v>
      </c>
      <c r="J21" s="2968" t="n">
        <v>1.62179870256104</v>
      </c>
      <c r="K21" s="2968" t="n">
        <v>1.59299872560102</v>
      </c>
      <c r="L21" s="2968" t="n">
        <v>2.11679830656135</v>
      </c>
      <c r="M21" s="2968" t="n">
        <v>2.63339789328168</v>
      </c>
      <c r="N21" s="2969" t="n">
        <v>2.37419810064152</v>
      </c>
      <c r="O21" s="2967" t="n">
        <v>3.235</v>
      </c>
      <c r="P21" s="2967" t="n">
        <v>2.87</v>
      </c>
      <c r="Q21" s="2967" t="n">
        <v>2.75</v>
      </c>
      <c r="R21" s="2967" t="n">
        <v>2.79</v>
      </c>
      <c r="S21" s="2967" t="n">
        <v>3.055</v>
      </c>
      <c r="T21" s="2967" t="n">
        <v>3.25</v>
      </c>
      <c r="U21" s="2967" t="n">
        <v>3.1</v>
      </c>
      <c r="V21" s="2967" t="n">
        <v>2.975</v>
      </c>
      <c r="W21" s="2967" t="n">
        <v>2.395</v>
      </c>
      <c r="X21" s="2967" t="n">
        <v>2.415</v>
      </c>
      <c r="Y21" s="2967" t="n">
        <v>2.76</v>
      </c>
      <c r="Z21" s="2967" t="n">
        <v>2.595</v>
      </c>
      <c r="AA21" s="2967" t="n">
        <v>2.115</v>
      </c>
    </row>
    <row r="22" customFormat="false" ht="15.75" hidden="false" customHeight="false" outlineLevel="0" collapsed="false">
      <c r="A22" s="2966" t="s">
        <v>1309</v>
      </c>
      <c r="B22" s="2968"/>
      <c r="C22" s="2968"/>
      <c r="D22" s="2968"/>
      <c r="E22" s="2968"/>
      <c r="F22" s="2968"/>
      <c r="G22" s="2968"/>
      <c r="H22" s="2968"/>
      <c r="I22" s="2968"/>
      <c r="J22" s="2968"/>
      <c r="K22" s="2968"/>
      <c r="L22" s="2968"/>
      <c r="M22" s="2968"/>
      <c r="N22" s="2969"/>
      <c r="O22" s="2967" t="n">
        <v>2.31</v>
      </c>
      <c r="P22" s="2967" t="n">
        <v>2.66</v>
      </c>
      <c r="Q22" s="2967" t="n">
        <v>3.67</v>
      </c>
      <c r="R22" s="2967" t="n">
        <v>4.185</v>
      </c>
      <c r="S22" s="2967" t="n">
        <v>4.225</v>
      </c>
      <c r="T22" s="2967" t="n">
        <v>3.89</v>
      </c>
      <c r="U22" s="2967" t="n">
        <v>3.455</v>
      </c>
      <c r="V22" s="2967" t="n">
        <v>3.225</v>
      </c>
      <c r="W22" s="2967" t="n">
        <v>2.5</v>
      </c>
      <c r="X22" s="2967" t="n">
        <v>2.235</v>
      </c>
      <c r="Y22" s="2967" t="n">
        <v>2.5</v>
      </c>
      <c r="Z22" s="2967" t="n">
        <v>2.65</v>
      </c>
      <c r="AA22" s="2967" t="n">
        <v>2.42</v>
      </c>
    </row>
    <row r="23" customFormat="false" ht="15.75" hidden="false" customHeight="false" outlineLevel="0" collapsed="false">
      <c r="A23" s="2966" t="s">
        <v>821</v>
      </c>
      <c r="B23" s="2968" t="n">
        <v>1.11563910748871</v>
      </c>
      <c r="C23" s="2968" t="n">
        <v>1.2482270014184</v>
      </c>
      <c r="D23" s="2968" t="n">
        <v>1.4029548776361</v>
      </c>
      <c r="E23" s="2968" t="n">
        <v>1.31714894628084</v>
      </c>
      <c r="F23" s="2968" t="n">
        <v>1.13191109447112</v>
      </c>
      <c r="G23" s="2968" t="n">
        <v>1.54002476798019</v>
      </c>
      <c r="H23" s="2968" t="n">
        <v>2.04209836632131</v>
      </c>
      <c r="I23" s="2968" t="n">
        <v>1.75931859254513</v>
      </c>
      <c r="J23" s="2968" t="n">
        <v>1.83995852803318</v>
      </c>
      <c r="K23" s="2968" t="n">
        <v>1.78811856950514</v>
      </c>
      <c r="L23" s="2968" t="n">
        <v>2.06747834601732</v>
      </c>
      <c r="M23" s="2968" t="n">
        <v>2.53583797132962</v>
      </c>
      <c r="N23" s="2969" t="n">
        <v>2.80223775820979</v>
      </c>
      <c r="O23" s="2967" t="n">
        <v>3.34</v>
      </c>
      <c r="P23" s="2967" t="n">
        <v>2.865</v>
      </c>
      <c r="Q23" s="2967" t="n">
        <v>2.64</v>
      </c>
      <c r="R23" s="2967" t="n">
        <v>2.93</v>
      </c>
      <c r="S23" s="2967" t="n">
        <v>3.545</v>
      </c>
      <c r="T23" s="2967" t="n">
        <v>3.365</v>
      </c>
      <c r="U23" s="2967" t="n">
        <v>3.06</v>
      </c>
      <c r="V23" s="2967" t="n">
        <v>2.845</v>
      </c>
      <c r="W23" s="2967" t="n">
        <v>2.415</v>
      </c>
      <c r="X23" s="2967" t="n">
        <v>2.25</v>
      </c>
      <c r="Y23" s="2967" t="n">
        <v>2.55</v>
      </c>
      <c r="Z23" s="2967" t="n">
        <v>2.64</v>
      </c>
      <c r="AA23" s="2967" t="n">
        <v>2.24</v>
      </c>
    </row>
    <row r="24" customFormat="false" ht="15.75" hidden="false" customHeight="false" outlineLevel="0" collapsed="false">
      <c r="A24" s="2966" t="s">
        <v>1310</v>
      </c>
      <c r="B24" s="2968"/>
      <c r="C24" s="2968"/>
      <c r="D24" s="2968"/>
      <c r="E24" s="2968"/>
      <c r="F24" s="2968"/>
      <c r="G24" s="2968"/>
      <c r="H24" s="2968"/>
      <c r="I24" s="2968"/>
      <c r="J24" s="2968"/>
      <c r="K24" s="2968" t="n">
        <v>1.253104997516</v>
      </c>
      <c r="L24" s="2968" t="n">
        <v>1.19447904441676</v>
      </c>
      <c r="M24" s="2968" t="n">
        <v>1.47412682069854</v>
      </c>
      <c r="N24" s="2969" t="n">
        <v>1.83821252942998</v>
      </c>
      <c r="O24" s="2967" t="n">
        <v>3.31</v>
      </c>
      <c r="P24" s="2967" t="n">
        <v>3.105</v>
      </c>
      <c r="Q24" s="2967" t="n">
        <v>2.725</v>
      </c>
      <c r="R24" s="2967" t="n">
        <v>3.035</v>
      </c>
      <c r="S24" s="2967" t="n">
        <v>3.675</v>
      </c>
      <c r="T24" s="2967" t="n">
        <v>3.56</v>
      </c>
      <c r="U24" s="2967" t="n">
        <v>3.335</v>
      </c>
      <c r="V24" s="2967" t="n">
        <v>3.05</v>
      </c>
      <c r="W24" s="2967" t="n">
        <v>2.41</v>
      </c>
      <c r="X24" s="2967" t="n">
        <v>2.59</v>
      </c>
      <c r="Y24" s="2967" t="n">
        <v>2.885</v>
      </c>
      <c r="Z24" s="2967" t="n">
        <v>2.66</v>
      </c>
      <c r="AA24" s="2967" t="n">
        <v>2.01</v>
      </c>
    </row>
    <row r="25" customFormat="false" ht="15.75" hidden="false" customHeight="false" outlineLevel="0" collapsed="false">
      <c r="A25" s="2966" t="s">
        <v>1311</v>
      </c>
      <c r="B25" s="2968"/>
      <c r="C25" s="2968"/>
      <c r="D25" s="2968"/>
      <c r="E25" s="2968"/>
      <c r="F25" s="2968"/>
      <c r="G25" s="2968"/>
      <c r="H25" s="2968"/>
      <c r="I25" s="2968"/>
      <c r="J25" s="2968" t="n">
        <v>1.37051890358488</v>
      </c>
      <c r="K25" s="2968" t="n">
        <v>1.28393897284882</v>
      </c>
      <c r="L25" s="2968" t="n">
        <v>1.13970508823593</v>
      </c>
      <c r="M25" s="2968" t="n">
        <v>1.52141278286977</v>
      </c>
      <c r="N25" s="2969" t="n">
        <v>1.99733240213408</v>
      </c>
      <c r="O25" s="2967" t="n">
        <v>3.375</v>
      </c>
      <c r="P25" s="2967" t="n">
        <v>2.445</v>
      </c>
      <c r="Q25" s="2967" t="n">
        <v>3.005</v>
      </c>
      <c r="R25" s="2967" t="n">
        <v>3.755</v>
      </c>
      <c r="S25" s="2967" t="n">
        <v>4.495</v>
      </c>
      <c r="T25" s="2967" t="n">
        <v>4.205</v>
      </c>
      <c r="U25" s="2967" t="n">
        <v>3.475</v>
      </c>
      <c r="V25" s="2967" t="n">
        <v>1.935</v>
      </c>
      <c r="W25" s="2967" t="n">
        <v>1.985</v>
      </c>
      <c r="X25" s="2967" t="n">
        <v>2.62</v>
      </c>
      <c r="Y25" s="2967" t="n">
        <v>3.24</v>
      </c>
      <c r="Z25" s="2967" t="n">
        <v>2.565</v>
      </c>
      <c r="AA25" s="2967" t="n">
        <v>1.885</v>
      </c>
    </row>
    <row r="26" customFormat="false" ht="15.75" hidden="false" customHeight="false" outlineLevel="0" collapsed="false">
      <c r="A26" s="2966" t="s">
        <v>1312</v>
      </c>
      <c r="B26" s="2968" t="n">
        <v>1.37015890387288</v>
      </c>
      <c r="C26" s="2968" t="n">
        <v>1.51480678815457</v>
      </c>
      <c r="D26" s="2968" t="n">
        <v>1.69833464133229</v>
      </c>
      <c r="E26" s="2968" t="n">
        <v>1.54043876764899</v>
      </c>
      <c r="F26" s="2968" t="n">
        <v>1.37244490204408</v>
      </c>
      <c r="G26" s="2968" t="n">
        <v>1.94965044027965</v>
      </c>
      <c r="H26" s="2968" t="n">
        <v>2.42501205999035</v>
      </c>
      <c r="I26" s="2968" t="n">
        <v>1.89719848224121</v>
      </c>
      <c r="J26" s="2968" t="n">
        <v>1.50161279870976</v>
      </c>
      <c r="K26" s="2968" t="n">
        <v>1.34589492328406</v>
      </c>
      <c r="L26" s="2968" t="n">
        <v>1.57393674085061</v>
      </c>
      <c r="M26" s="2968" t="n">
        <v>2.0321263742989</v>
      </c>
      <c r="N26" s="2969" t="n">
        <v>1.98273441381247</v>
      </c>
      <c r="O26" s="2967" t="n">
        <v>2.325</v>
      </c>
      <c r="P26" s="2967" t="n">
        <v>2.605</v>
      </c>
      <c r="Q26" s="2967" t="n">
        <v>2.615</v>
      </c>
      <c r="R26" s="2967" t="n">
        <v>3.545</v>
      </c>
      <c r="S26" s="2967" t="n">
        <v>3.825</v>
      </c>
      <c r="T26" s="2967" t="n">
        <v>3.83</v>
      </c>
      <c r="U26" s="2967" t="n">
        <v>3.21</v>
      </c>
      <c r="V26" s="2967" t="n">
        <v>3.055</v>
      </c>
      <c r="W26" s="2967" t="n">
        <v>2.505</v>
      </c>
      <c r="X26" s="2967" t="n">
        <v>2.21</v>
      </c>
      <c r="Y26" s="2967" t="n">
        <v>2.38</v>
      </c>
      <c r="Z26" s="2967" t="n">
        <v>2.1</v>
      </c>
      <c r="AA26" s="2967" t="n">
        <v>1.85</v>
      </c>
    </row>
    <row r="27" customFormat="false" ht="15.75" hidden="false" customHeight="false" outlineLevel="0" collapsed="false">
      <c r="A27" s="2966" t="s">
        <v>1313</v>
      </c>
      <c r="B27" s="2968" t="n">
        <v>0.665927467258026</v>
      </c>
      <c r="C27" s="2968" t="n">
        <v>0.646847482522014</v>
      </c>
      <c r="D27" s="2968" t="n">
        <v>0.836081331134935</v>
      </c>
      <c r="E27" s="2968" t="n">
        <v>0.873719301024559</v>
      </c>
      <c r="F27" s="2968" t="n">
        <v>0.775367379706096</v>
      </c>
      <c r="G27" s="2968" t="n">
        <v>0.769085384731692</v>
      </c>
      <c r="H27" s="2968" t="n">
        <v>1.254814996148</v>
      </c>
      <c r="I27" s="2968" t="n">
        <v>1.43270885383292</v>
      </c>
      <c r="J27" s="2968" t="n">
        <v>1.43470685223452</v>
      </c>
      <c r="K27" s="2968" t="n">
        <v>1.54807076154339</v>
      </c>
      <c r="L27" s="2968" t="n">
        <v>1.7187286250171</v>
      </c>
      <c r="M27" s="2968" t="n">
        <v>2.35450611639511</v>
      </c>
      <c r="N27" s="2969" t="n">
        <v>2.89331768534585</v>
      </c>
      <c r="O27" s="2967" t="n">
        <v>3.24</v>
      </c>
      <c r="P27" s="2967" t="n">
        <v>3.16</v>
      </c>
      <c r="Q27" s="2967" t="n">
        <v>3.1</v>
      </c>
      <c r="R27" s="2967" t="n">
        <v>3.76</v>
      </c>
      <c r="S27" s="2967" t="n">
        <v>4.335</v>
      </c>
      <c r="T27" s="2967" t="n">
        <v>4.065</v>
      </c>
      <c r="U27" s="2967" t="n">
        <v>3.09</v>
      </c>
      <c r="V27" s="2967" t="n">
        <v>2.855</v>
      </c>
      <c r="W27" s="2967" t="n">
        <v>2.63</v>
      </c>
      <c r="X27" s="2967" t="n">
        <v>2.425</v>
      </c>
      <c r="Y27" s="2967" t="n">
        <v>2.64</v>
      </c>
      <c r="Z27" s="2967" t="n">
        <v>2.55</v>
      </c>
      <c r="AA27" s="2967" t="n">
        <v>2.05</v>
      </c>
    </row>
    <row r="28" customFormat="false" ht="15.75" hidden="false" customHeight="false" outlineLevel="0" collapsed="false">
      <c r="A28" s="2966" t="s">
        <v>1314</v>
      </c>
      <c r="B28" s="2968" t="n">
        <v>1.11929310456552</v>
      </c>
      <c r="C28" s="2968" t="n">
        <v>1.11049111160711</v>
      </c>
      <c r="D28" s="2968" t="n">
        <v>1.15997307202154</v>
      </c>
      <c r="E28" s="2968" t="n">
        <v>1.12741109807112</v>
      </c>
      <c r="F28" s="2968" t="n">
        <v>0.98423921260863</v>
      </c>
      <c r="G28" s="2968" t="n">
        <v>1.32321494142805</v>
      </c>
      <c r="H28" s="2968"/>
      <c r="I28" s="2968"/>
      <c r="J28" s="2968"/>
      <c r="K28" s="2968" t="n">
        <v>1.42019886384091</v>
      </c>
      <c r="L28" s="2968" t="n">
        <v>1.65779867376106</v>
      </c>
      <c r="M28" s="2968" t="n">
        <v>2.16359826912138</v>
      </c>
      <c r="N28" s="2969" t="n">
        <v>2.28959816832146</v>
      </c>
      <c r="O28" s="2967" t="n">
        <v>3.145</v>
      </c>
      <c r="P28" s="2967" t="n">
        <v>3.025</v>
      </c>
      <c r="Q28" s="2967" t="n">
        <v>2.57</v>
      </c>
      <c r="R28" s="2967" t="n">
        <v>2.75</v>
      </c>
      <c r="S28" s="2967" t="n">
        <v>3.005</v>
      </c>
      <c r="T28" s="2967" t="n">
        <v>3.19</v>
      </c>
      <c r="U28" s="2967" t="n">
        <v>2.895</v>
      </c>
      <c r="V28" s="2967" t="n">
        <v>2.84</v>
      </c>
      <c r="W28" s="2967" t="n">
        <v>2.465</v>
      </c>
      <c r="X28" s="2967" t="n">
        <v>2.415</v>
      </c>
      <c r="Y28" s="2967" t="n">
        <v>2.565</v>
      </c>
      <c r="Z28" s="2967" t="n">
        <v>2.35</v>
      </c>
      <c r="AA28" s="2967" t="n">
        <v>2.275</v>
      </c>
    </row>
    <row r="29" customFormat="false" ht="15.75" hidden="false" customHeight="false" outlineLevel="0" collapsed="false">
      <c r="A29" s="2966" t="s">
        <v>827</v>
      </c>
      <c r="B29" s="2968"/>
      <c r="C29" s="2968"/>
      <c r="D29" s="2968"/>
      <c r="E29" s="2968"/>
      <c r="F29" s="2968"/>
      <c r="G29" s="2968"/>
      <c r="H29" s="2968"/>
      <c r="I29" s="2968"/>
      <c r="J29" s="2968"/>
      <c r="K29" s="2968"/>
      <c r="L29" s="2968"/>
      <c r="M29" s="2968"/>
      <c r="N29" s="2969"/>
      <c r="O29" s="2967"/>
      <c r="P29" s="2967" t="n">
        <v>2.595</v>
      </c>
      <c r="Q29" s="2967" t="n">
        <v>2.615</v>
      </c>
      <c r="R29" s="2967" t="n">
        <v>3</v>
      </c>
      <c r="S29" s="2967" t="n">
        <v>3.735</v>
      </c>
      <c r="T29" s="2967" t="n">
        <v>3.795</v>
      </c>
      <c r="U29" s="2967" t="n">
        <v>3.535</v>
      </c>
      <c r="V29" s="2967" t="n">
        <v>3.335</v>
      </c>
      <c r="W29" s="2967" t="n">
        <v>2.905</v>
      </c>
      <c r="X29" s="2967" t="n">
        <v>2.78</v>
      </c>
      <c r="Y29" s="2967" t="n">
        <v>2.83</v>
      </c>
      <c r="Z29" s="2967" t="n">
        <v>2.62</v>
      </c>
      <c r="AA29" s="2967" t="n">
        <v>2.37</v>
      </c>
    </row>
    <row r="30" customFormat="false" ht="15.75" hidden="false" customHeight="false" outlineLevel="0" collapsed="false">
      <c r="A30" s="2966" t="s">
        <v>830</v>
      </c>
      <c r="B30" s="2968"/>
      <c r="C30" s="2968"/>
      <c r="D30" s="2968"/>
      <c r="E30" s="2968"/>
      <c r="F30" s="2968"/>
      <c r="G30" s="2968" t="n">
        <v>1.18051105559116</v>
      </c>
      <c r="H30" s="2968" t="n">
        <v>1.52567877945698</v>
      </c>
      <c r="I30" s="2968" t="n">
        <v>1.60154871876103</v>
      </c>
      <c r="J30" s="2968" t="n">
        <v>1.38236289410968</v>
      </c>
      <c r="K30" s="2968" t="n">
        <v>1.33396093283125</v>
      </c>
      <c r="L30" s="2968" t="n">
        <v>1.54198676641059</v>
      </c>
      <c r="M30" s="2968" t="n">
        <v>1.93141645486684</v>
      </c>
      <c r="N30" s="2969" t="n">
        <v>2.22568021945582</v>
      </c>
      <c r="O30" s="2967" t="n">
        <v>2.825</v>
      </c>
      <c r="P30" s="2967" t="n">
        <v>2.525</v>
      </c>
      <c r="Q30" s="2967" t="n">
        <v>2.755</v>
      </c>
      <c r="R30" s="2967" t="n">
        <v>2.805</v>
      </c>
      <c r="S30" s="2967" t="n">
        <v>3.2</v>
      </c>
      <c r="T30" s="2967" t="n">
        <v>3.235</v>
      </c>
      <c r="U30" s="2967" t="n">
        <v>3.22</v>
      </c>
      <c r="V30" s="2967" t="n">
        <v>3.075</v>
      </c>
      <c r="W30" s="2967" t="n">
        <v>2.215</v>
      </c>
      <c r="X30" s="2967" t="n">
        <v>2.265</v>
      </c>
      <c r="Y30" s="2967" t="n">
        <v>2.52</v>
      </c>
      <c r="Z30" s="2967" t="n">
        <v>2.69</v>
      </c>
      <c r="AA30" s="2967" t="n">
        <v>2.305</v>
      </c>
    </row>
    <row r="31" customFormat="false" ht="15.75" hidden="false" customHeight="false" outlineLevel="0" collapsed="false">
      <c r="A31" s="2966" t="s">
        <v>825</v>
      </c>
      <c r="B31" s="2968"/>
      <c r="C31" s="2968"/>
      <c r="D31" s="2968"/>
      <c r="E31" s="2968"/>
      <c r="F31" s="2968"/>
      <c r="G31" s="2968"/>
      <c r="H31" s="2968"/>
      <c r="I31" s="2968" t="n">
        <v>1.49759880192096</v>
      </c>
      <c r="J31" s="2968" t="n">
        <v>1.34819892144086</v>
      </c>
      <c r="K31" s="2968" t="n">
        <v>1.24199900640079</v>
      </c>
      <c r="L31" s="2968" t="n">
        <v>1.555198755841</v>
      </c>
      <c r="M31" s="2968" t="n">
        <v>2.05739835408132</v>
      </c>
      <c r="N31" s="2969" t="n">
        <v>1.95659843472125</v>
      </c>
      <c r="O31" s="2967" t="n">
        <v>2.49</v>
      </c>
      <c r="P31" s="2967" t="n">
        <v>2.43</v>
      </c>
      <c r="Q31" s="2967" t="n">
        <v>2.75</v>
      </c>
      <c r="R31" s="2967" t="n">
        <v>3.115</v>
      </c>
      <c r="S31" s="2967" t="n">
        <v>3.625</v>
      </c>
      <c r="T31" s="2967" t="n">
        <v>3.635</v>
      </c>
      <c r="U31" s="2967" t="n">
        <v>3.725</v>
      </c>
      <c r="V31" s="2967" t="n">
        <v>3.41</v>
      </c>
      <c r="W31" s="2967" t="n">
        <v>2.57</v>
      </c>
      <c r="X31" s="2967" t="n">
        <v>2.34</v>
      </c>
      <c r="Y31" s="2967" t="n">
        <v>2.55</v>
      </c>
      <c r="Z31" s="2967" t="n">
        <v>2.715</v>
      </c>
      <c r="AA31" s="2967" t="n">
        <v>2.175</v>
      </c>
    </row>
    <row r="32" customFormat="false" ht="15.75" hidden="false" customHeight="false" outlineLevel="0" collapsed="false">
      <c r="A32" s="2966" t="s">
        <v>1315</v>
      </c>
      <c r="B32" s="2968"/>
      <c r="C32" s="2968"/>
      <c r="D32" s="2968"/>
      <c r="E32" s="2968"/>
      <c r="F32" s="2968"/>
      <c r="G32" s="2968"/>
      <c r="H32" s="2968"/>
      <c r="I32" s="2968"/>
      <c r="J32" s="2968" t="n">
        <v>0.861479310816551</v>
      </c>
      <c r="K32" s="2968" t="n">
        <v>1.03051717558626</v>
      </c>
      <c r="L32" s="2968" t="n">
        <v>1.59224272620582</v>
      </c>
      <c r="M32" s="2968" t="n">
        <v>2.27579217936626</v>
      </c>
      <c r="N32" s="2969" t="n">
        <v>2.6544218764625</v>
      </c>
      <c r="O32" s="2967" t="n">
        <v>2.525</v>
      </c>
      <c r="P32" s="2967" t="n">
        <v>1.995</v>
      </c>
      <c r="Q32" s="2967" t="n">
        <v>1.985</v>
      </c>
      <c r="R32" s="2967" t="n">
        <v>2.215</v>
      </c>
      <c r="S32" s="2967" t="n">
        <v>2.55</v>
      </c>
      <c r="T32" s="2967" t="n">
        <v>2.45</v>
      </c>
      <c r="U32" s="2967" t="n">
        <v>2.71</v>
      </c>
      <c r="V32" s="2967" t="n">
        <v>2.54</v>
      </c>
      <c r="W32" s="2967" t="n">
        <v>2.35</v>
      </c>
      <c r="X32" s="2967" t="n">
        <v>2.195</v>
      </c>
      <c r="Y32" s="2967" t="n">
        <v>2.39</v>
      </c>
      <c r="Z32" s="2967" t="n">
        <v>2.765</v>
      </c>
      <c r="AA32" s="2967" t="n">
        <v>2.175</v>
      </c>
    </row>
    <row r="33" customFormat="false" ht="15.75" hidden="false" customHeight="false" outlineLevel="0" collapsed="false">
      <c r="A33" s="2966" t="s">
        <v>1316</v>
      </c>
      <c r="B33" s="2968" t="n">
        <v>1.30555695555444</v>
      </c>
      <c r="C33" s="2968" t="n">
        <v>1.19131104695116</v>
      </c>
      <c r="D33" s="2968" t="n">
        <v>1.31542094766324</v>
      </c>
      <c r="E33" s="2968" t="n">
        <v>1.25938699249041</v>
      </c>
      <c r="F33" s="2968" t="n">
        <v>1.0926531258775</v>
      </c>
      <c r="G33" s="2968" t="n">
        <v>1.37444290044568</v>
      </c>
      <c r="H33" s="2968" t="n">
        <v>2.04375436499651</v>
      </c>
      <c r="I33" s="2968" t="n">
        <v>1.68652665077868</v>
      </c>
      <c r="J33" s="2968" t="n">
        <v>1.63630669095465</v>
      </c>
      <c r="K33" s="2968" t="n">
        <v>1.58162273470181</v>
      </c>
      <c r="L33" s="2968" t="n">
        <v>2.01396438882849</v>
      </c>
      <c r="M33" s="2968" t="n">
        <v>2.6500118799905</v>
      </c>
      <c r="N33" s="2969" t="n">
        <v>2.60819791344167</v>
      </c>
      <c r="O33" s="2967" t="n">
        <v>3.75</v>
      </c>
      <c r="P33" s="2967" t="n">
        <v>2.72</v>
      </c>
      <c r="Q33" s="2967" t="n">
        <v>3.83</v>
      </c>
      <c r="R33" s="2967" t="n">
        <v>0</v>
      </c>
      <c r="S33" s="2967" t="n">
        <v>4.73</v>
      </c>
      <c r="T33" s="2967" t="n">
        <v>4.065</v>
      </c>
      <c r="U33" s="2967" t="n">
        <v>3.61</v>
      </c>
      <c r="V33" s="2967" t="n">
        <v>3.125</v>
      </c>
      <c r="W33" s="2967" t="n">
        <v>2.59</v>
      </c>
      <c r="X33" s="2967" t="n">
        <v>2.5</v>
      </c>
      <c r="Y33" s="2967" t="n">
        <v>2.645</v>
      </c>
      <c r="Z33" s="2967" t="n">
        <v>2.69</v>
      </c>
      <c r="AA33" s="2967" t="n">
        <v>2.48</v>
      </c>
    </row>
    <row r="34" customFormat="false" ht="15.75" hidden="false" customHeight="false" outlineLevel="0" collapsed="false">
      <c r="A34" s="2966" t="s">
        <v>1317</v>
      </c>
      <c r="B34" s="2968"/>
      <c r="C34" s="2968"/>
      <c r="D34" s="2968"/>
      <c r="E34" s="2968"/>
      <c r="F34" s="2968"/>
      <c r="G34" s="2968"/>
      <c r="H34" s="2968"/>
      <c r="I34" s="2968"/>
      <c r="J34" s="2968"/>
      <c r="K34" s="2968"/>
      <c r="L34" s="2968"/>
      <c r="M34" s="2968"/>
      <c r="N34" s="2969"/>
      <c r="O34" s="2967" t="n">
        <v>3.725</v>
      </c>
      <c r="P34" s="2967" t="n">
        <v>3.28</v>
      </c>
      <c r="Q34" s="2967" t="n">
        <v>2.995</v>
      </c>
      <c r="R34" s="2967" t="n">
        <v>3.145</v>
      </c>
      <c r="S34" s="2967" t="n">
        <v>3.27</v>
      </c>
      <c r="T34" s="2967" t="n">
        <v>3.52</v>
      </c>
      <c r="U34" s="2967" t="n">
        <v>3.425</v>
      </c>
      <c r="V34" s="2967" t="n">
        <v>3.225</v>
      </c>
      <c r="W34" s="2967" t="n">
        <v>2.79</v>
      </c>
      <c r="X34" s="2967" t="n">
        <v>2.485</v>
      </c>
      <c r="Y34" s="2967" t="n">
        <v>2.57</v>
      </c>
      <c r="Z34" s="2967" t="n">
        <v>2.78</v>
      </c>
      <c r="AA34" s="2967" t="n">
        <v>2.54</v>
      </c>
    </row>
    <row r="35" customFormat="false" ht="15.75" hidden="false" customHeight="false" outlineLevel="0" collapsed="false">
      <c r="A35" s="2966" t="s">
        <v>829</v>
      </c>
      <c r="B35" s="2968" t="n">
        <v>0.927611257910994</v>
      </c>
      <c r="C35" s="2968" t="n">
        <v>1.03906716874627</v>
      </c>
      <c r="D35" s="2968" t="n">
        <v>1.12669109864712</v>
      </c>
      <c r="E35" s="2968" t="n">
        <v>1.10849311320551</v>
      </c>
      <c r="F35" s="2968" t="n">
        <v>1.04414316468547</v>
      </c>
      <c r="G35" s="2968" t="n">
        <v>1.46858282513374</v>
      </c>
      <c r="H35" s="2968" t="n">
        <v>1.65567467546026</v>
      </c>
      <c r="I35" s="2968" t="n">
        <v>1.58579873136102</v>
      </c>
      <c r="J35" s="2968" t="n">
        <v>1.64339868528105</v>
      </c>
      <c r="K35" s="2968" t="n">
        <v>1.62179870256104</v>
      </c>
      <c r="L35" s="2968" t="n">
        <v>1.7225986219211</v>
      </c>
      <c r="M35" s="2968" t="n">
        <v>2.09339832528134</v>
      </c>
      <c r="N35" s="2969" t="n">
        <v>2.11319830944135</v>
      </c>
      <c r="O35" s="2967" t="n">
        <v>2.95</v>
      </c>
      <c r="P35" s="2967" t="n">
        <v>2.88</v>
      </c>
      <c r="Q35" s="2967" t="n">
        <v>3.05</v>
      </c>
      <c r="R35" s="2967" t="n">
        <v>4.395</v>
      </c>
      <c r="S35" s="2967" t="n">
        <v>4.63</v>
      </c>
      <c r="T35" s="2967" t="n">
        <v>4.745</v>
      </c>
      <c r="U35" s="2967" t="n">
        <v>4.415</v>
      </c>
      <c r="V35" s="2967" t="n">
        <v>4.13</v>
      </c>
      <c r="W35" s="2967" t="n">
        <v>4.03</v>
      </c>
      <c r="X35" s="2967" t="n">
        <v>4.52</v>
      </c>
      <c r="Y35" s="2967"/>
      <c r="Z35" s="2967"/>
      <c r="AA35" s="2967"/>
    </row>
    <row r="36" customFormat="false" ht="15.75" hidden="false" customHeight="false" outlineLevel="0" collapsed="false">
      <c r="A36" s="2966" t="s">
        <v>828</v>
      </c>
      <c r="B36" s="2968"/>
      <c r="C36" s="2968"/>
      <c r="D36" s="2968"/>
      <c r="E36" s="2968"/>
      <c r="F36" s="2968"/>
      <c r="G36" s="2968"/>
      <c r="H36" s="2968"/>
      <c r="I36" s="2968"/>
      <c r="J36" s="2968"/>
      <c r="K36" s="2968"/>
      <c r="L36" s="2968"/>
      <c r="M36" s="2968"/>
      <c r="N36" s="2969"/>
      <c r="O36" s="2967" t="n">
        <v>4.525</v>
      </c>
      <c r="P36" s="2967" t="n">
        <v>3.535</v>
      </c>
      <c r="Q36" s="2967" t="n">
        <v>4.23</v>
      </c>
      <c r="R36" s="2967" t="n">
        <v>4.865</v>
      </c>
      <c r="S36" s="2967" t="n">
        <v>4.925</v>
      </c>
      <c r="T36" s="2967" t="n">
        <v>4.805</v>
      </c>
      <c r="U36" s="2967" t="n">
        <v>4.14</v>
      </c>
      <c r="V36" s="2967" t="n">
        <v>4</v>
      </c>
      <c r="W36" s="2967" t="n">
        <v>3.48</v>
      </c>
      <c r="X36" s="2967" t="n">
        <v>3.615</v>
      </c>
      <c r="Y36" s="2967" t="n">
        <v>4.245</v>
      </c>
      <c r="Z36" s="2967" t="n">
        <v>3.23</v>
      </c>
      <c r="AA36" s="2967" t="n">
        <v>3.34</v>
      </c>
    </row>
    <row r="37" customFormat="false" ht="15.75" hidden="false" customHeight="true" outlineLevel="0" collapsed="false">
      <c r="A37" s="2971" t="s">
        <v>1318</v>
      </c>
      <c r="B37" s="2968" t="n">
        <v>0.851363318909345</v>
      </c>
      <c r="C37" s="2968" t="n">
        <v>0.664379468496425</v>
      </c>
      <c r="D37" s="2968" t="n">
        <v>0.915965267227786</v>
      </c>
      <c r="E37" s="2968" t="n">
        <v>0.981341214927028</v>
      </c>
      <c r="F37" s="2968" t="n">
        <v>0.967103226317419</v>
      </c>
      <c r="G37" s="2968" t="n">
        <v>1.0902411278071</v>
      </c>
      <c r="H37" s="2968" t="n">
        <v>1.5669707464234</v>
      </c>
      <c r="I37" s="2968" t="n">
        <v>1.59004672796262</v>
      </c>
      <c r="J37" s="2968" t="n">
        <v>1.49014680788255</v>
      </c>
      <c r="K37" s="2968" t="n">
        <v>1.41560886751291</v>
      </c>
      <c r="L37" s="2968" t="n">
        <v>1.91635046691963</v>
      </c>
      <c r="M37" s="2968" t="n">
        <v>2.98450561239551</v>
      </c>
      <c r="N37" s="2969" t="n">
        <v>3.19294544564364</v>
      </c>
      <c r="O37" s="2967" t="n">
        <v>2.805</v>
      </c>
      <c r="P37" s="2967" t="n">
        <v>2.255</v>
      </c>
      <c r="Q37" s="2967" t="n">
        <v>2.08</v>
      </c>
      <c r="R37" s="2967" t="n">
        <v>2.47</v>
      </c>
      <c r="S37" s="2967" t="n">
        <v>3</v>
      </c>
      <c r="T37" s="2967" t="n">
        <v>3.125</v>
      </c>
      <c r="U37" s="2967" t="n">
        <v>2.975</v>
      </c>
      <c r="V37" s="2967" t="n">
        <v>2.855</v>
      </c>
      <c r="W37" s="2967"/>
      <c r="X37" s="2967"/>
      <c r="Y37" s="2967"/>
      <c r="Z37" s="2967"/>
      <c r="AA37" s="2967"/>
    </row>
    <row r="38" customFormat="false" ht="14.25" hidden="false" customHeight="true" outlineLevel="0" collapsed="false">
      <c r="A38" s="2972" t="s">
        <v>1319</v>
      </c>
      <c r="B38" s="2973"/>
      <c r="C38" s="2973"/>
      <c r="D38" s="2973"/>
      <c r="E38" s="2973"/>
      <c r="F38" s="2973"/>
      <c r="G38" s="2973"/>
      <c r="H38" s="2973"/>
      <c r="I38" s="2973"/>
      <c r="J38" s="2973"/>
      <c r="K38" s="2973"/>
      <c r="L38" s="2973"/>
      <c r="M38" s="2973"/>
      <c r="N38" s="2973"/>
      <c r="O38" s="2973"/>
      <c r="P38" s="2973"/>
      <c r="Q38" s="2973"/>
    </row>
    <row r="39" customFormat="false" ht="15" hidden="false" customHeight="true" outlineLevel="0" collapsed="false">
      <c r="A39" s="2972" t="s">
        <v>1320</v>
      </c>
      <c r="B39" s="2974"/>
      <c r="C39" s="2974"/>
      <c r="D39" s="2973"/>
      <c r="E39" s="2973"/>
      <c r="F39" s="2973"/>
      <c r="G39" s="2973"/>
      <c r="H39" s="2973"/>
      <c r="I39" s="2973"/>
      <c r="J39" s="2973"/>
      <c r="K39" s="2973"/>
      <c r="L39" s="2973"/>
      <c r="M39" s="2973"/>
      <c r="N39" s="2973"/>
      <c r="O39" s="2973"/>
      <c r="P39" s="2973"/>
      <c r="Q39" s="2973"/>
    </row>
    <row r="40" customFormat="false" ht="25.5" hidden="false" customHeight="true" outlineLevel="0" collapsed="false">
      <c r="A40" s="2962" t="s">
        <v>1321</v>
      </c>
      <c r="B40" s="2975"/>
      <c r="C40" s="2975"/>
      <c r="D40" s="2975"/>
      <c r="E40" s="2975"/>
      <c r="F40" s="2975"/>
      <c r="G40" s="2975"/>
      <c r="H40" s="2975"/>
      <c r="I40" s="2975"/>
      <c r="J40" s="2975"/>
      <c r="K40" s="2975"/>
      <c r="L40" s="2975"/>
      <c r="M40" s="2975"/>
      <c r="N40" s="2975"/>
      <c r="O40" s="2975"/>
      <c r="P40" s="2973"/>
      <c r="Q40" s="2973"/>
    </row>
    <row r="41" customFormat="false" ht="15.75" hidden="false" customHeight="false" outlineLevel="0" collapsed="false">
      <c r="A41" s="441" t="s">
        <v>1322</v>
      </c>
      <c r="B41" s="2963" t="n">
        <v>1995</v>
      </c>
      <c r="C41" s="2963" t="n">
        <v>1996</v>
      </c>
      <c r="D41" s="2963" t="n">
        <v>1997</v>
      </c>
      <c r="E41" s="2963" t="n">
        <v>1998</v>
      </c>
      <c r="F41" s="2963" t="n">
        <v>1999</v>
      </c>
      <c r="G41" s="2963" t="n">
        <v>2000</v>
      </c>
      <c r="H41" s="2963" t="n">
        <v>2001</v>
      </c>
      <c r="I41" s="2963" t="n">
        <v>2002</v>
      </c>
      <c r="J41" s="2963" t="n">
        <v>2003</v>
      </c>
      <c r="K41" s="2963" t="n">
        <v>2004</v>
      </c>
      <c r="L41" s="2963" t="n">
        <v>2005</v>
      </c>
      <c r="M41" s="2963" t="n">
        <v>2006</v>
      </c>
      <c r="N41" s="2964" t="n">
        <v>2007</v>
      </c>
      <c r="O41" s="2965" t="n">
        <v>2008</v>
      </c>
      <c r="P41" s="2963" t="n">
        <v>2009</v>
      </c>
      <c r="Q41" s="2965" t="n">
        <v>2010</v>
      </c>
      <c r="R41" s="2963" t="n">
        <v>2011</v>
      </c>
      <c r="S41" s="2965" t="n">
        <v>2012</v>
      </c>
      <c r="T41" s="2965" t="n">
        <v>2013</v>
      </c>
      <c r="U41" s="2965" t="n">
        <v>2014</v>
      </c>
      <c r="V41" s="2965" t="n">
        <v>2015</v>
      </c>
      <c r="W41" s="2965" t="n">
        <v>2016</v>
      </c>
      <c r="X41" s="2965" t="n">
        <v>2017</v>
      </c>
      <c r="Y41" s="2965" t="n">
        <v>2018</v>
      </c>
      <c r="Z41" s="2965" t="n">
        <v>2019</v>
      </c>
      <c r="AA41" s="2965" t="n">
        <v>2020</v>
      </c>
    </row>
    <row r="42" customFormat="false" ht="15.75" hidden="false" customHeight="false" outlineLevel="0" collapsed="false">
      <c r="A42" s="2966" t="s">
        <v>1301</v>
      </c>
      <c r="B42" s="2963"/>
      <c r="C42" s="2963"/>
      <c r="D42" s="2963"/>
      <c r="E42" s="2963"/>
      <c r="F42" s="2963"/>
      <c r="G42" s="2963"/>
      <c r="H42" s="2963"/>
      <c r="I42" s="2963"/>
      <c r="J42" s="2963"/>
      <c r="K42" s="2963"/>
      <c r="L42" s="2963"/>
      <c r="M42" s="2963"/>
      <c r="N42" s="2964"/>
      <c r="O42" s="2968" t="n">
        <v>3.685</v>
      </c>
      <c r="P42" s="2968" t="n">
        <v>3.295</v>
      </c>
      <c r="Q42" s="2968" t="n">
        <v>3.2</v>
      </c>
      <c r="R42" s="2968" t="n">
        <v>3.495</v>
      </c>
      <c r="S42" s="2968" t="n">
        <v>3.8</v>
      </c>
      <c r="T42" s="2968" t="n">
        <v>4.075</v>
      </c>
      <c r="U42" s="2968" t="n">
        <v>3.82</v>
      </c>
      <c r="V42" s="2968" t="n">
        <v>3.565</v>
      </c>
      <c r="W42" s="2967" t="n">
        <v>3.085</v>
      </c>
      <c r="X42" s="2967" t="n">
        <v>2.89</v>
      </c>
      <c r="Y42" s="2967" t="n">
        <v>3.1</v>
      </c>
      <c r="Z42" s="2967" t="n">
        <v>3.15</v>
      </c>
      <c r="AA42" s="2967"/>
    </row>
    <row r="43" customFormat="false" ht="15.75" hidden="false" customHeight="false" outlineLevel="0" collapsed="false">
      <c r="A43" s="2966" t="s">
        <v>1302</v>
      </c>
      <c r="B43" s="2963"/>
      <c r="C43" s="2963"/>
      <c r="D43" s="2963"/>
      <c r="E43" s="2963"/>
      <c r="F43" s="2963"/>
      <c r="G43" s="2963"/>
      <c r="H43" s="2963"/>
      <c r="I43" s="2963"/>
      <c r="J43" s="2963"/>
      <c r="K43" s="2963"/>
      <c r="L43" s="2963"/>
      <c r="M43" s="2963"/>
      <c r="N43" s="2964"/>
      <c r="O43" s="2968" t="n">
        <v>3.695</v>
      </c>
      <c r="P43" s="2968" t="n">
        <v>3.3</v>
      </c>
      <c r="Q43" s="2968" t="n">
        <v>3.2</v>
      </c>
      <c r="R43" s="2968" t="n">
        <v>3.49</v>
      </c>
      <c r="S43" s="2968" t="n">
        <v>3.795</v>
      </c>
      <c r="T43" s="2968" t="n">
        <v>4.075</v>
      </c>
      <c r="U43" s="2968" t="n">
        <v>3.815</v>
      </c>
      <c r="V43" s="2968" t="n">
        <v>3.565</v>
      </c>
      <c r="W43" s="2967" t="n">
        <v>3.13</v>
      </c>
      <c r="X43" s="2967" t="n">
        <v>2.94</v>
      </c>
      <c r="Y43" s="2967" t="n">
        <v>3.135</v>
      </c>
      <c r="Z43" s="2967" t="n">
        <v>3.195</v>
      </c>
      <c r="AA43" s="2967" t="n">
        <v>2.915</v>
      </c>
    </row>
    <row r="44" customFormat="false" ht="15.75" hidden="false" customHeight="false" outlineLevel="0" collapsed="false">
      <c r="A44" s="2966" t="s">
        <v>1303</v>
      </c>
      <c r="B44" s="2963"/>
      <c r="C44" s="2963"/>
      <c r="D44" s="2963"/>
      <c r="E44" s="2963"/>
      <c r="F44" s="2963"/>
      <c r="G44" s="2963"/>
      <c r="H44" s="2963"/>
      <c r="I44" s="2963"/>
      <c r="J44" s="2963"/>
      <c r="K44" s="2963"/>
      <c r="L44" s="2963"/>
      <c r="M44" s="2963"/>
      <c r="N44" s="2964"/>
      <c r="O44" s="2968" t="n">
        <v>3.895</v>
      </c>
      <c r="P44" s="2968" t="n">
        <v>3.485</v>
      </c>
      <c r="Q44" s="2968" t="n">
        <v>3.35</v>
      </c>
      <c r="R44" s="2968" t="n">
        <v>3.655</v>
      </c>
      <c r="S44" s="2968" t="n">
        <v>3.9</v>
      </c>
      <c r="T44" s="2968" t="n">
        <v>4.215</v>
      </c>
      <c r="U44" s="2968" t="n">
        <v>3.9</v>
      </c>
      <c r="V44" s="2968" t="n">
        <v>3.615</v>
      </c>
      <c r="W44" s="2967" t="n">
        <v>3.2</v>
      </c>
      <c r="X44" s="2967" t="n">
        <v>2.99</v>
      </c>
      <c r="Y44" s="2967" t="n">
        <v>3.175</v>
      </c>
      <c r="Z44" s="2967" t="n">
        <v>3.21</v>
      </c>
      <c r="AA44" s="2967" t="n">
        <v>2.95</v>
      </c>
    </row>
    <row r="45" customFormat="false" ht="15.75" hidden="false" customHeight="false" outlineLevel="0" collapsed="false">
      <c r="A45" s="2966" t="s">
        <v>1304</v>
      </c>
      <c r="B45" s="2968" t="n">
        <v>1.47544082</v>
      </c>
      <c r="C45" s="2968" t="n">
        <v>1.426012859</v>
      </c>
      <c r="D45" s="2968" t="n">
        <v>1.527442778</v>
      </c>
      <c r="E45" s="2968" t="n">
        <v>1.475728819</v>
      </c>
      <c r="F45" s="2968" t="n">
        <v>1.248497001</v>
      </c>
      <c r="G45" s="2968" t="n">
        <v>1.744666604</v>
      </c>
      <c r="H45" s="2968" t="n">
        <v>2.158306273</v>
      </c>
      <c r="I45" s="2968" t="n">
        <v>1.859398512</v>
      </c>
      <c r="J45" s="2968" t="n">
        <v>1.942558446</v>
      </c>
      <c r="K45" s="2968" t="n">
        <v>1.884706492</v>
      </c>
      <c r="L45" s="2968" t="n">
        <v>1.997998402</v>
      </c>
      <c r="M45" s="2968" t="n">
        <v>2.6243979</v>
      </c>
      <c r="N45" s="2969" t="n">
        <v>2.415598068</v>
      </c>
      <c r="O45" s="2968" t="n">
        <v>3.585</v>
      </c>
      <c r="P45" s="2968" t="n">
        <v>3.155</v>
      </c>
      <c r="Q45" s="2968" t="n">
        <v>2.9</v>
      </c>
      <c r="R45" s="2968" t="n">
        <v>3.3</v>
      </c>
      <c r="S45" s="2968" t="n">
        <v>3.47</v>
      </c>
      <c r="T45" s="2968" t="n">
        <v>3.705</v>
      </c>
      <c r="U45" s="2968" t="n">
        <v>3.04</v>
      </c>
      <c r="V45" s="2968" t="n">
        <v>2.9</v>
      </c>
      <c r="W45" s="2967" t="n">
        <v>2.57</v>
      </c>
      <c r="X45" s="2967" t="n">
        <v>2.32</v>
      </c>
      <c r="Y45" s="2967" t="n">
        <v>2.415</v>
      </c>
      <c r="Z45" s="2967" t="n">
        <v>2.34</v>
      </c>
      <c r="AA45" s="2967" t="n">
        <v>2.08</v>
      </c>
    </row>
    <row r="46" customFormat="false" ht="15.75" hidden="false" customHeight="false" outlineLevel="0" collapsed="false">
      <c r="A46" s="2966" t="s">
        <v>1305</v>
      </c>
      <c r="B46" s="2968"/>
      <c r="C46" s="2968"/>
      <c r="D46" s="2968"/>
      <c r="E46" s="2968"/>
      <c r="F46" s="2968"/>
      <c r="G46" s="2968"/>
      <c r="H46" s="2968"/>
      <c r="I46" s="2968"/>
      <c r="J46" s="2968"/>
      <c r="K46" s="2968" t="n">
        <v>1.273138981</v>
      </c>
      <c r="L46" s="2968" t="n">
        <v>1.342564926</v>
      </c>
      <c r="M46" s="2968" t="n">
        <v>1.645108684</v>
      </c>
      <c r="N46" s="2969" t="n">
        <v>1.855870515</v>
      </c>
      <c r="O46" s="2968" t="n">
        <v>2.365</v>
      </c>
      <c r="P46" s="2968" t="n">
        <v>2.645</v>
      </c>
      <c r="Q46" s="2968" t="n">
        <v>2.715</v>
      </c>
      <c r="R46" s="2968" t="n">
        <v>3.025</v>
      </c>
      <c r="S46" s="2968" t="n">
        <v>3.8</v>
      </c>
      <c r="T46" s="2968" t="n">
        <v>3.55</v>
      </c>
      <c r="U46" s="2968" t="n">
        <v>3.465</v>
      </c>
      <c r="V46" s="2968" t="n">
        <v>2.95</v>
      </c>
      <c r="W46" s="2967" t="n">
        <v>2.11</v>
      </c>
      <c r="X46" s="2967" t="n">
        <v>2.355</v>
      </c>
      <c r="Y46" s="2967" t="n">
        <v>2.725</v>
      </c>
      <c r="Z46" s="2967" t="n">
        <v>2.935</v>
      </c>
      <c r="AA46" s="2967" t="n">
        <v>2.165</v>
      </c>
    </row>
    <row r="47" customFormat="false" ht="15.75" hidden="false" customHeight="false" outlineLevel="0" collapsed="false">
      <c r="A47" s="2966" t="s">
        <v>1306</v>
      </c>
      <c r="B47" s="2968"/>
      <c r="C47" s="2968"/>
      <c r="D47" s="2968"/>
      <c r="E47" s="2968"/>
      <c r="F47" s="2968"/>
      <c r="G47" s="2968" t="n">
        <v>1.14985708</v>
      </c>
      <c r="H47" s="2968" t="n">
        <v>1.465774827</v>
      </c>
      <c r="I47" s="2968" t="n">
        <v>1.666906666</v>
      </c>
      <c r="J47" s="2968" t="n">
        <v>1.548574761</v>
      </c>
      <c r="K47" s="2968" t="n">
        <v>1.506418795</v>
      </c>
      <c r="L47" s="2968" t="n">
        <v>1.869280505</v>
      </c>
      <c r="M47" s="2968" t="n">
        <v>2.70010584</v>
      </c>
      <c r="N47" s="2969" t="n">
        <v>2.326030139</v>
      </c>
      <c r="O47" s="2968" t="n">
        <v>3.565</v>
      </c>
      <c r="P47" s="2968" t="n">
        <v>3.035</v>
      </c>
      <c r="Q47" s="2968" t="n">
        <v>3.35</v>
      </c>
      <c r="R47" s="2968" t="n">
        <v>3.29</v>
      </c>
      <c r="S47" s="2968" t="n">
        <v>3.365</v>
      </c>
      <c r="T47" s="2968" t="n">
        <v>3.34</v>
      </c>
      <c r="U47" s="2968" t="n">
        <v>3.095</v>
      </c>
      <c r="V47" s="2968" t="n">
        <v>2.955</v>
      </c>
      <c r="W47" s="2967" t="n">
        <v>2.6</v>
      </c>
      <c r="X47" s="2967" t="n">
        <v>2.415</v>
      </c>
      <c r="Y47" s="2967" t="n">
        <v>2.615</v>
      </c>
      <c r="Z47" s="2967" t="n">
        <v>2.895</v>
      </c>
      <c r="AA47" s="2967" t="n">
        <v>2.53</v>
      </c>
    </row>
    <row r="48" customFormat="false" ht="15.75" hidden="false" customHeight="false" outlineLevel="0" collapsed="false">
      <c r="A48" s="2966" t="s">
        <v>824</v>
      </c>
      <c r="B48" s="2968" t="n">
        <v>1.319218945</v>
      </c>
      <c r="C48" s="2968" t="n">
        <v>1.340026928</v>
      </c>
      <c r="D48" s="2968" t="n">
        <v>1.503412797</v>
      </c>
      <c r="E48" s="2968" t="n">
        <v>1.366306907</v>
      </c>
      <c r="F48" s="2968" t="n">
        <v>1.282282974</v>
      </c>
      <c r="G48" s="2968" t="n">
        <v>2.053096358</v>
      </c>
      <c r="H48" s="2968" t="n">
        <v>2.279320177</v>
      </c>
      <c r="I48" s="2968" t="n">
        <v>1.906234475</v>
      </c>
      <c r="J48" s="2968" t="n">
        <v>2.02454838</v>
      </c>
      <c r="K48" s="2968" t="n">
        <v>2.034322373</v>
      </c>
      <c r="L48" s="2968" t="n">
        <v>2.380120096</v>
      </c>
      <c r="M48" s="2968" t="n">
        <v>2.690097848</v>
      </c>
      <c r="N48" s="2969" t="n">
        <v>2.375872099</v>
      </c>
      <c r="O48" s="2968" t="n">
        <v>3.27</v>
      </c>
      <c r="P48" s="2968" t="n">
        <v>2.685</v>
      </c>
      <c r="Q48" s="2968" t="n">
        <v>3.585</v>
      </c>
      <c r="R48" s="2968" t="n">
        <v>4.175</v>
      </c>
      <c r="S48" s="2968" t="n">
        <v>4.175</v>
      </c>
      <c r="T48" s="2968" t="n">
        <v>4.48</v>
      </c>
      <c r="U48" s="2968" t="n">
        <v>3.725</v>
      </c>
      <c r="V48" s="2968" t="n">
        <v>3.56</v>
      </c>
      <c r="W48" s="2967" t="n">
        <v>3.17</v>
      </c>
      <c r="X48" s="2967" t="n">
        <v>3.34</v>
      </c>
      <c r="Y48" s="2967" t="n">
        <v>3.785</v>
      </c>
      <c r="Z48" s="2967" t="n">
        <v>3.195</v>
      </c>
      <c r="AA48" s="2967" t="n">
        <v>2.785</v>
      </c>
    </row>
    <row r="49" customFormat="false" ht="15.75" hidden="false" customHeight="false" outlineLevel="0" collapsed="false">
      <c r="A49" s="2966" t="s">
        <v>276</v>
      </c>
      <c r="B49" s="2968" t="n">
        <v>1.844224525</v>
      </c>
      <c r="C49" s="2968" t="n">
        <v>1.826116539</v>
      </c>
      <c r="D49" s="2968" t="n">
        <v>2.008456393</v>
      </c>
      <c r="E49" s="2968" t="n">
        <v>1.941730447</v>
      </c>
      <c r="F49" s="2968" t="n">
        <v>1.731130615</v>
      </c>
      <c r="G49" s="2968" t="n">
        <v>2.183020254</v>
      </c>
      <c r="H49" s="2968" t="n">
        <v>3.011307591</v>
      </c>
      <c r="I49" s="2968" t="n">
        <v>2.658597873</v>
      </c>
      <c r="J49" s="2968" t="n">
        <v>2.902677678</v>
      </c>
      <c r="K49" s="2968" t="n">
        <v>2.806377755</v>
      </c>
      <c r="L49" s="2968" t="n">
        <v>3.326397339</v>
      </c>
      <c r="M49" s="2968" t="n">
        <v>4.269596584</v>
      </c>
      <c r="N49" s="2969" t="n">
        <v>4.427996458</v>
      </c>
      <c r="O49" s="2968" t="n">
        <v>4.715</v>
      </c>
      <c r="P49" s="2968" t="n">
        <v>3.885</v>
      </c>
      <c r="Q49" s="2968" t="n">
        <v>3.815</v>
      </c>
      <c r="R49" s="2968" t="n">
        <v>4.035</v>
      </c>
      <c r="S49" s="2968" t="n">
        <v>3.79</v>
      </c>
      <c r="T49" s="2968" t="n">
        <v>4.785</v>
      </c>
      <c r="U49" s="2968" t="n">
        <v>4.25</v>
      </c>
      <c r="V49" s="2968" t="n">
        <v>3.86</v>
      </c>
      <c r="W49" s="2967" t="n">
        <v>3.355</v>
      </c>
      <c r="X49" s="2967" t="n">
        <v>3.12</v>
      </c>
      <c r="Y49" s="2967" t="n">
        <v>3.16</v>
      </c>
      <c r="Z49" s="2967" t="n">
        <v>3.09</v>
      </c>
      <c r="AA49" s="2967" t="n">
        <v>2.89</v>
      </c>
    </row>
    <row r="50" customFormat="false" ht="15.75" hidden="false" customHeight="false" outlineLevel="0" collapsed="false">
      <c r="A50" s="2966" t="s">
        <v>1307</v>
      </c>
      <c r="B50" s="2968"/>
      <c r="C50" s="2968"/>
      <c r="D50" s="2968"/>
      <c r="E50" s="2968"/>
      <c r="F50" s="2968"/>
      <c r="G50" s="2968"/>
      <c r="H50" s="2968"/>
      <c r="I50" s="2968"/>
      <c r="J50" s="2968"/>
      <c r="K50" s="2968"/>
      <c r="L50" s="2968"/>
      <c r="M50" s="2968"/>
      <c r="N50" s="2969"/>
      <c r="O50" s="2968" t="n">
        <v>2.83</v>
      </c>
      <c r="P50" s="2968" t="n">
        <v>2.5</v>
      </c>
      <c r="Q50" s="2968" t="n">
        <v>2.855</v>
      </c>
      <c r="R50" s="2968" t="n">
        <v>2.94</v>
      </c>
      <c r="S50" s="2968" t="n">
        <v>3.63</v>
      </c>
      <c r="T50" s="2968" t="n">
        <v>3.645</v>
      </c>
      <c r="U50" s="2968" t="n">
        <v>3.61</v>
      </c>
      <c r="V50" s="2968" t="n">
        <v>3.155</v>
      </c>
      <c r="W50" s="2967" t="n">
        <v>2.385</v>
      </c>
      <c r="X50" s="2967" t="n">
        <v>2.765</v>
      </c>
      <c r="Y50" s="2967" t="n">
        <v>3.155</v>
      </c>
      <c r="Z50" s="2967" t="n">
        <v>3.38</v>
      </c>
      <c r="AA50" s="2967" t="n">
        <v>2.705</v>
      </c>
    </row>
    <row r="51" customFormat="false" ht="15.75" hidden="false" customHeight="false" outlineLevel="0" collapsed="false">
      <c r="A51" s="2966" t="s">
        <v>823</v>
      </c>
      <c r="B51" s="2968"/>
      <c r="C51" s="2968"/>
      <c r="D51" s="2968"/>
      <c r="E51" s="2968"/>
      <c r="F51" s="2968"/>
      <c r="G51" s="2968"/>
      <c r="H51" s="2968"/>
      <c r="I51" s="2968"/>
      <c r="J51" s="2968"/>
      <c r="K51" s="2968"/>
      <c r="L51" s="2968"/>
      <c r="M51" s="2968"/>
      <c r="N51" s="2969"/>
      <c r="O51" s="2968" t="n">
        <v>3.97</v>
      </c>
      <c r="P51" s="2968" t="n">
        <v>2.99</v>
      </c>
      <c r="Q51" s="2968" t="n">
        <v>2.995</v>
      </c>
      <c r="R51" s="2968" t="n">
        <v>3.845</v>
      </c>
      <c r="S51" s="2968" t="n">
        <v>4.01</v>
      </c>
      <c r="T51" s="2968" t="n">
        <v>4.49</v>
      </c>
      <c r="U51" s="2968" t="n">
        <v>4.145</v>
      </c>
      <c r="V51" s="2968" t="n">
        <v>3.845</v>
      </c>
      <c r="W51" s="2967" t="n">
        <v>3.335</v>
      </c>
      <c r="X51" s="2967" t="n">
        <v>3.275</v>
      </c>
      <c r="Y51" s="2967" t="n">
        <v>3.65</v>
      </c>
      <c r="Z51" s="2967" t="n">
        <v>3.32</v>
      </c>
      <c r="AA51" s="2967" t="n">
        <v>2.975</v>
      </c>
    </row>
    <row r="52" customFormat="false" ht="15.75" hidden="false" customHeight="false" outlineLevel="0" collapsed="false">
      <c r="A52" s="2966" t="s">
        <v>1308</v>
      </c>
      <c r="B52" s="2968"/>
      <c r="C52" s="2968"/>
      <c r="D52" s="2968"/>
      <c r="E52" s="2968"/>
      <c r="F52" s="2968"/>
      <c r="G52" s="2968"/>
      <c r="H52" s="2968"/>
      <c r="I52" s="2968"/>
      <c r="J52" s="2968"/>
      <c r="K52" s="2968"/>
      <c r="L52" s="2968"/>
      <c r="M52" s="2968"/>
      <c r="N52" s="2969"/>
      <c r="O52" s="2968"/>
      <c r="P52" s="2968"/>
      <c r="Q52" s="2968"/>
      <c r="R52" s="2968"/>
      <c r="S52" s="2968" t="n">
        <v>5.79</v>
      </c>
      <c r="T52" s="2968" t="n">
        <v>5.21</v>
      </c>
      <c r="U52" s="2968" t="n">
        <v>4.795</v>
      </c>
      <c r="V52" s="2968" t="n">
        <v>3.875</v>
      </c>
      <c r="W52" s="2967" t="n">
        <v>2.895</v>
      </c>
      <c r="X52" s="2967" t="n">
        <v>2.79</v>
      </c>
      <c r="Y52" s="2967" t="n">
        <v>3.13</v>
      </c>
      <c r="Z52" s="2967" t="n">
        <v>3.385</v>
      </c>
      <c r="AA52" s="2967" t="n">
        <v>2.355</v>
      </c>
    </row>
    <row r="53" customFormat="false" ht="15.75" hidden="false" customHeight="false" outlineLevel="0" collapsed="false">
      <c r="A53" s="2966" t="s">
        <v>826</v>
      </c>
      <c r="B53" s="2968" t="n">
        <v>1.143395085</v>
      </c>
      <c r="C53" s="2968" t="n">
        <v>1.190879047</v>
      </c>
      <c r="D53" s="2968" t="n">
        <v>1.263220989</v>
      </c>
      <c r="E53" s="2968" t="n">
        <v>1.230137016</v>
      </c>
      <c r="F53" s="2968" t="n">
        <v>1.063547149</v>
      </c>
      <c r="G53" s="2968" t="n">
        <v>1.60012672</v>
      </c>
      <c r="H53" s="2968" t="n">
        <v>1.846996522</v>
      </c>
      <c r="I53" s="2968" t="n">
        <v>1.556998754</v>
      </c>
      <c r="J53" s="2968" t="n">
        <v>1.705930635</v>
      </c>
      <c r="K53" s="2968" t="n">
        <v>1.586374731</v>
      </c>
      <c r="L53" s="2968" t="n">
        <v>1.717774626</v>
      </c>
      <c r="M53" s="2968" t="n">
        <v>2.555817955</v>
      </c>
      <c r="N53" s="2969" t="n">
        <v>2.51303199</v>
      </c>
      <c r="O53" s="2968" t="n">
        <v>3</v>
      </c>
      <c r="P53" s="2968" t="n">
        <v>2.92</v>
      </c>
      <c r="Q53" s="2968" t="n">
        <v>2.84</v>
      </c>
      <c r="R53" s="2968" t="n">
        <v>3.225</v>
      </c>
      <c r="S53" s="2968" t="n">
        <v>3.81</v>
      </c>
      <c r="T53" s="2968" t="n">
        <v>3.83</v>
      </c>
      <c r="U53" s="2968" t="n">
        <v>3.74</v>
      </c>
      <c r="V53" s="2968" t="n">
        <v>3.335</v>
      </c>
      <c r="W53" s="2967" t="n">
        <v>2.705</v>
      </c>
      <c r="X53" s="2967" t="n">
        <v>2.7</v>
      </c>
      <c r="Y53" s="2967" t="n">
        <v>2.945</v>
      </c>
      <c r="Z53" s="2967" t="n">
        <v>3.075</v>
      </c>
      <c r="AA53" s="2967" t="n">
        <v>2.605</v>
      </c>
    </row>
    <row r="54" customFormat="false" ht="15.75" hidden="false" customHeight="false" outlineLevel="0" collapsed="false">
      <c r="A54" s="2966" t="s">
        <v>818</v>
      </c>
      <c r="B54" s="2968" t="n">
        <v>1.272562982</v>
      </c>
      <c r="C54" s="2968" t="n">
        <v>1.302658958</v>
      </c>
      <c r="D54" s="2968" t="n">
        <v>1.372750902</v>
      </c>
      <c r="E54" s="2968" t="n">
        <v>1.365766907</v>
      </c>
      <c r="F54" s="2968" t="n">
        <v>1.316878946</v>
      </c>
      <c r="G54" s="2968" t="n">
        <v>1.726846619</v>
      </c>
      <c r="H54" s="2968" t="n">
        <v>2.09948232</v>
      </c>
      <c r="I54" s="2968" t="n">
        <v>1.8755985</v>
      </c>
      <c r="J54" s="2968" t="n">
        <v>2.001598399</v>
      </c>
      <c r="K54" s="2968" t="n">
        <v>1.983598413</v>
      </c>
      <c r="L54" s="2968" t="n">
        <v>2.39939808</v>
      </c>
      <c r="M54" s="2968" t="n">
        <v>3.007797594</v>
      </c>
      <c r="N54" s="2969" t="n">
        <v>2.773797781</v>
      </c>
      <c r="O54" s="2968" t="n">
        <v>3.615</v>
      </c>
      <c r="P54" s="2968" t="n">
        <v>3.385</v>
      </c>
      <c r="Q54" s="2968" t="n">
        <v>3.4</v>
      </c>
      <c r="R54" s="2968" t="n">
        <v>3.715</v>
      </c>
      <c r="S54" s="2968" t="n">
        <v>3.96</v>
      </c>
      <c r="T54" s="2968" t="n">
        <v>3.98</v>
      </c>
      <c r="U54" s="2968" t="n">
        <v>3.83</v>
      </c>
      <c r="V54" s="2968" t="n">
        <v>3.72</v>
      </c>
      <c r="W54" s="2967" t="n">
        <v>3.555</v>
      </c>
      <c r="X54" s="2967" t="n">
        <v>3.385</v>
      </c>
      <c r="Y54" s="2967" t="n">
        <v>3.715</v>
      </c>
      <c r="Z54" s="2967" t="n">
        <v>3.735</v>
      </c>
      <c r="AA54" s="2967" t="n">
        <v>3.445</v>
      </c>
    </row>
    <row r="55" customFormat="false" ht="15.75" hidden="false" customHeight="false" outlineLevel="0" collapsed="false">
      <c r="A55" s="2966" t="s">
        <v>1309</v>
      </c>
      <c r="B55" s="2968"/>
      <c r="C55" s="2968"/>
      <c r="D55" s="2968"/>
      <c r="E55" s="2968"/>
      <c r="F55" s="2968"/>
      <c r="G55" s="2968"/>
      <c r="H55" s="2968"/>
      <c r="I55" s="2968"/>
      <c r="J55" s="2968"/>
      <c r="K55" s="2968"/>
      <c r="L55" s="2968"/>
      <c r="M55" s="2968"/>
      <c r="N55" s="2969"/>
      <c r="O55" s="2968" t="n">
        <v>2.3</v>
      </c>
      <c r="P55" s="2968" t="n">
        <v>2.66</v>
      </c>
      <c r="Q55" s="2968" t="n">
        <v>3.67</v>
      </c>
      <c r="R55" s="2968" t="n">
        <v>4.185</v>
      </c>
      <c r="S55" s="2968" t="n">
        <v>4.445</v>
      </c>
      <c r="T55" s="2968" t="n">
        <v>4.41</v>
      </c>
      <c r="U55" s="2968" t="n">
        <v>4.085</v>
      </c>
      <c r="V55" s="2968" t="n">
        <v>3.7</v>
      </c>
      <c r="W55" s="2967" t="n">
        <v>3.01</v>
      </c>
      <c r="X55" s="2967" t="n">
        <v>2.465</v>
      </c>
      <c r="Y55" s="2967" t="n">
        <v>2.695</v>
      </c>
      <c r="Z55" s="2967" t="n">
        <v>2.995</v>
      </c>
      <c r="AA55" s="2967" t="n">
        <v>2.745</v>
      </c>
    </row>
    <row r="56" customFormat="false" ht="15.75" hidden="false" customHeight="false" outlineLevel="0" collapsed="false">
      <c r="A56" s="2966" t="s">
        <v>821</v>
      </c>
      <c r="B56" s="2968" t="n">
        <v>1.309336953</v>
      </c>
      <c r="C56" s="2968" t="n">
        <v>1.495438804</v>
      </c>
      <c r="D56" s="2968" t="n">
        <v>1.726432619</v>
      </c>
      <c r="E56" s="2968" t="n">
        <v>1.621510703</v>
      </c>
      <c r="F56" s="2968" t="n">
        <v>1.392298886</v>
      </c>
      <c r="G56" s="2968" t="n">
        <v>1.866868507</v>
      </c>
      <c r="H56" s="2968" t="n">
        <v>2.573457941</v>
      </c>
      <c r="I56" s="2968" t="n">
        <v>2.210398232</v>
      </c>
      <c r="J56" s="2968" t="n">
        <v>2.10059832</v>
      </c>
      <c r="K56" s="2968" t="n">
        <v>2.226598219</v>
      </c>
      <c r="L56" s="2968" t="n">
        <v>2.454478036</v>
      </c>
      <c r="M56" s="2968" t="n">
        <v>2.939937648</v>
      </c>
      <c r="N56" s="2969" t="n">
        <v>3.232437414</v>
      </c>
      <c r="O56" s="2968" t="n">
        <v>3.715</v>
      </c>
      <c r="P56" s="2968" t="n">
        <v>3.405</v>
      </c>
      <c r="Q56" s="2968" t="n">
        <v>2.985</v>
      </c>
      <c r="R56" s="2968" t="n">
        <v>3.31</v>
      </c>
      <c r="S56" s="2968" t="n">
        <v>4.085</v>
      </c>
      <c r="T56" s="2968" t="n">
        <v>3.96</v>
      </c>
      <c r="U56" s="2968" t="n">
        <v>3.615</v>
      </c>
      <c r="V56" s="2968" t="n">
        <v>3.365</v>
      </c>
      <c r="W56" s="2967" t="n">
        <v>2.925</v>
      </c>
      <c r="X56" s="2967" t="n">
        <v>2.62</v>
      </c>
      <c r="Y56" s="2967" t="n">
        <v>2.895</v>
      </c>
      <c r="Z56" s="2967" t="n">
        <v>3.19</v>
      </c>
      <c r="AA56" s="2967" t="n">
        <v>2.84</v>
      </c>
    </row>
    <row r="57" customFormat="false" ht="15.75" hidden="false" customHeight="false" outlineLevel="0" collapsed="false">
      <c r="A57" s="2966" t="s">
        <v>1310</v>
      </c>
      <c r="B57" s="2968"/>
      <c r="C57" s="2968"/>
      <c r="D57" s="2968"/>
      <c r="E57" s="2968"/>
      <c r="F57" s="2968"/>
      <c r="G57" s="2968"/>
      <c r="H57" s="2968"/>
      <c r="I57" s="2968"/>
      <c r="J57" s="2968"/>
      <c r="K57" s="2968" t="n">
        <v>1.272076982</v>
      </c>
      <c r="L57" s="2968" t="n">
        <v>1.251358999</v>
      </c>
      <c r="M57" s="2968" t="n">
        <v>1.549132761</v>
      </c>
      <c r="N57" s="2969" t="n">
        <v>1.905334476</v>
      </c>
      <c r="O57" s="2968" t="n">
        <v>3.405</v>
      </c>
      <c r="P57" s="2968" t="n">
        <v>3.34</v>
      </c>
      <c r="Q57" s="2968" t="n">
        <v>2.88</v>
      </c>
      <c r="R57" s="2968" t="n">
        <v>3.13</v>
      </c>
      <c r="S57" s="2968" t="n">
        <v>3.84</v>
      </c>
      <c r="T57" s="2968" t="n">
        <v>3.73</v>
      </c>
      <c r="U57" s="2968" t="n">
        <v>3.53</v>
      </c>
      <c r="V57" s="2968" t="n">
        <v>3.205</v>
      </c>
      <c r="W57" s="2967" t="n">
        <v>2.575</v>
      </c>
      <c r="X57" s="2967" t="n">
        <v>2.775</v>
      </c>
      <c r="Y57" s="2967" t="n">
        <v>3.12</v>
      </c>
      <c r="Z57" s="2967" t="n">
        <v>2.96</v>
      </c>
      <c r="AA57" s="2967" t="n">
        <v>2.345</v>
      </c>
    </row>
    <row r="58" customFormat="false" ht="15.75" hidden="false" customHeight="false" outlineLevel="0" collapsed="false">
      <c r="A58" s="2966" t="s">
        <v>1311</v>
      </c>
      <c r="B58" s="2968"/>
      <c r="C58" s="2968"/>
      <c r="D58" s="2968"/>
      <c r="E58" s="2968"/>
      <c r="F58" s="2968"/>
      <c r="G58" s="2968"/>
      <c r="H58" s="2968"/>
      <c r="I58" s="2968"/>
      <c r="J58" s="2968" t="n">
        <v>1.446118843</v>
      </c>
      <c r="K58" s="2968" t="n">
        <v>1.359520912</v>
      </c>
      <c r="L58" s="2968" t="n">
        <v>1.250099</v>
      </c>
      <c r="M58" s="2968" t="n">
        <v>1.710934631</v>
      </c>
      <c r="N58" s="2969" t="n">
        <v>2.169124265</v>
      </c>
      <c r="O58" s="2968" t="n">
        <v>3.765</v>
      </c>
      <c r="P58" s="2968" t="n">
        <v>2.93</v>
      </c>
      <c r="Q58" s="2968" t="n">
        <v>3.295</v>
      </c>
      <c r="R58" s="2968" t="n">
        <v>3.905</v>
      </c>
      <c r="S58" s="2968" t="n">
        <v>4.55</v>
      </c>
      <c r="T58" s="2968" t="n">
        <v>4.24</v>
      </c>
      <c r="U58" s="2968" t="n">
        <v>3.94</v>
      </c>
      <c r="V58" s="2968" t="n">
        <v>2.49</v>
      </c>
      <c r="W58" s="2967" t="n">
        <v>2.565</v>
      </c>
      <c r="X58" s="2967" t="n">
        <v>2.885</v>
      </c>
      <c r="Y58" s="2967" t="n">
        <v>3.565</v>
      </c>
      <c r="Z58" s="2967" t="n">
        <v>3.01</v>
      </c>
      <c r="AA58" s="2967" t="n">
        <v>2.135</v>
      </c>
    </row>
    <row r="59" customFormat="false" ht="15.75" hidden="false" customHeight="false" outlineLevel="0" collapsed="false">
      <c r="A59" s="2966" t="s">
        <v>1312</v>
      </c>
      <c r="B59" s="2968" t="n">
        <v>1.606768715</v>
      </c>
      <c r="C59" s="2968" t="n">
        <v>1.778308577</v>
      </c>
      <c r="D59" s="2968" t="n">
        <v>1.844746524</v>
      </c>
      <c r="E59" s="2968" t="n">
        <v>1.78801057</v>
      </c>
      <c r="F59" s="2968" t="n">
        <v>1.6255067</v>
      </c>
      <c r="G59" s="2968" t="n">
        <v>1.991338407</v>
      </c>
      <c r="H59" s="2968" t="n">
        <v>2.497336002</v>
      </c>
      <c r="I59" s="2968" t="n">
        <v>2.125798299</v>
      </c>
      <c r="J59" s="2968" t="n">
        <v>2.229136217</v>
      </c>
      <c r="K59" s="2968" t="n">
        <v>2.138398289</v>
      </c>
      <c r="L59" s="2968" t="n">
        <v>2.610933911</v>
      </c>
      <c r="M59" s="2968" t="n">
        <v>3.321123343</v>
      </c>
      <c r="N59" s="2969" t="n">
        <v>3.3754833</v>
      </c>
      <c r="O59" s="2968" t="n">
        <v>3.93</v>
      </c>
      <c r="P59" s="2968" t="n">
        <v>3.825</v>
      </c>
      <c r="Q59" s="2968" t="n">
        <v>3.955</v>
      </c>
      <c r="R59" s="2968" t="n">
        <v>4.59</v>
      </c>
      <c r="S59" s="2968" t="n">
        <v>5.105</v>
      </c>
      <c r="T59" s="2968" t="n">
        <v>4.795</v>
      </c>
      <c r="U59" s="2968" t="n">
        <v>4.1</v>
      </c>
      <c r="V59" s="2968" t="n">
        <v>3.835</v>
      </c>
      <c r="W59" s="2967" t="n">
        <v>3.41</v>
      </c>
      <c r="X59" s="2967" t="n">
        <v>3.185</v>
      </c>
      <c r="Y59" s="2967" t="n">
        <v>3.255</v>
      </c>
      <c r="Z59" s="2967" t="n">
        <v>3.09</v>
      </c>
      <c r="AA59" s="2967" t="n">
        <v>2.935</v>
      </c>
    </row>
    <row r="60" customFormat="false" ht="15.75" hidden="false" customHeight="false" outlineLevel="0" collapsed="false">
      <c r="A60" s="2966" t="s">
        <v>1313</v>
      </c>
      <c r="B60" s="2968" t="n">
        <v>0.89956728</v>
      </c>
      <c r="C60" s="2968" t="n">
        <v>0.863207309</v>
      </c>
      <c r="D60" s="2968" t="n">
        <v>1.094129125</v>
      </c>
      <c r="E60" s="2968" t="n">
        <v>1.143305085</v>
      </c>
      <c r="F60" s="2968" t="n">
        <v>1.02488318</v>
      </c>
      <c r="G60" s="2968" t="n">
        <v>1.026215179</v>
      </c>
      <c r="H60" s="2968" t="n">
        <v>1.601872719</v>
      </c>
      <c r="I60" s="2968" t="n">
        <v>1.795984563</v>
      </c>
      <c r="J60" s="2968" t="n">
        <v>1.788946569</v>
      </c>
      <c r="K60" s="2968" t="n">
        <v>2.084056333</v>
      </c>
      <c r="L60" s="2968" t="n">
        <v>2.277412178</v>
      </c>
      <c r="M60" s="2968" t="n">
        <v>2.921037663</v>
      </c>
      <c r="N60" s="2969" t="n">
        <v>3.540435168</v>
      </c>
      <c r="O60" s="2968" t="n">
        <v>3.855</v>
      </c>
      <c r="P60" s="2968" t="n">
        <v>3.665</v>
      </c>
      <c r="Q60" s="2968" t="n">
        <v>3.285</v>
      </c>
      <c r="R60" s="2968" t="n">
        <v>3.74</v>
      </c>
      <c r="S60" s="2968" t="n">
        <v>4.515</v>
      </c>
      <c r="T60" s="2968" t="n">
        <v>4.46</v>
      </c>
      <c r="U60" s="2968" t="n">
        <v>3.935</v>
      </c>
      <c r="V60" s="2968" t="n">
        <v>3.525</v>
      </c>
      <c r="W60" s="2967" t="n">
        <v>2.96</v>
      </c>
      <c r="X60" s="2967" t="n">
        <v>2.535</v>
      </c>
      <c r="Y60" s="2967" t="n">
        <v>2.64</v>
      </c>
      <c r="Z60" s="2967" t="n">
        <v>2.815</v>
      </c>
      <c r="AA60" s="2967" t="n">
        <v>2.435</v>
      </c>
    </row>
    <row r="61" customFormat="false" ht="15.75" hidden="false" customHeight="false" outlineLevel="0" collapsed="false">
      <c r="A61" s="2966" t="s">
        <v>1314</v>
      </c>
      <c r="B61" s="2968" t="n">
        <v>1.344256925</v>
      </c>
      <c r="C61" s="2968" t="n">
        <v>1.395412884</v>
      </c>
      <c r="D61" s="2968" t="n">
        <v>1.457386834</v>
      </c>
      <c r="E61" s="2968" t="n">
        <v>1.432312854</v>
      </c>
      <c r="F61" s="2968" t="n">
        <v>1.316698947</v>
      </c>
      <c r="G61" s="2968" t="n">
        <v>1.814128549</v>
      </c>
      <c r="H61" s="2968" t="n">
        <v>2.11224431</v>
      </c>
      <c r="I61" s="2968"/>
      <c r="J61" s="2968"/>
      <c r="K61" s="2968" t="n">
        <v>2.428198057</v>
      </c>
      <c r="L61" s="2968" t="n">
        <v>2.784597772</v>
      </c>
      <c r="M61" s="2968" t="n">
        <v>3.43799725</v>
      </c>
      <c r="N61" s="2969" t="n">
        <v>3.506397195</v>
      </c>
      <c r="O61" s="2968" t="n">
        <v>3.735</v>
      </c>
      <c r="P61" s="2968" t="n">
        <v>3.725</v>
      </c>
      <c r="Q61" s="2968" t="n">
        <v>3.225</v>
      </c>
      <c r="R61" s="2968" t="n">
        <v>3.415</v>
      </c>
      <c r="S61" s="2968" t="n">
        <v>3.635</v>
      </c>
      <c r="T61" s="2968" t="n">
        <v>3.82</v>
      </c>
      <c r="U61" s="2968" t="n">
        <v>3.73</v>
      </c>
      <c r="V61" s="2968" t="n">
        <v>3.55</v>
      </c>
      <c r="W61" s="2967" t="n">
        <v>3.345</v>
      </c>
      <c r="X61" s="2967" t="n">
        <v>3.17</v>
      </c>
      <c r="Y61" s="2967" t="n">
        <v>3.405</v>
      </c>
      <c r="Z61" s="2967" t="n">
        <v>3.355</v>
      </c>
      <c r="AA61" s="2967" t="n">
        <v>3.445</v>
      </c>
    </row>
    <row r="62" customFormat="false" ht="15.75" hidden="false" customHeight="false" outlineLevel="0" collapsed="false">
      <c r="A62" s="2966" t="s">
        <v>827</v>
      </c>
      <c r="B62" s="2968"/>
      <c r="C62" s="2968"/>
      <c r="D62" s="2968"/>
      <c r="E62" s="2968"/>
      <c r="F62" s="2968"/>
      <c r="G62" s="2968"/>
      <c r="H62" s="2968"/>
      <c r="I62" s="2968"/>
      <c r="J62" s="2968"/>
      <c r="K62" s="2968"/>
      <c r="L62" s="2968"/>
      <c r="M62" s="2968"/>
      <c r="N62" s="2969"/>
      <c r="O62" s="2968"/>
      <c r="P62" s="2968" t="n">
        <v>3.315</v>
      </c>
      <c r="Q62" s="2968" t="n">
        <v>3.515</v>
      </c>
      <c r="R62" s="2968" t="n">
        <v>3.585</v>
      </c>
      <c r="S62" s="2968" t="n">
        <v>4.34</v>
      </c>
      <c r="T62" s="2968" t="n">
        <v>4.325</v>
      </c>
      <c r="U62" s="2968" t="n">
        <v>4.14</v>
      </c>
      <c r="V62" s="2968" t="n">
        <v>3.87</v>
      </c>
      <c r="W62" s="2967" t="n">
        <v>3.495</v>
      </c>
      <c r="X62" s="2967" t="n">
        <v>3.34</v>
      </c>
      <c r="Y62" s="2967" t="n">
        <v>3.32</v>
      </c>
      <c r="Z62" s="2967" t="n">
        <v>3.185</v>
      </c>
      <c r="AA62" s="2967" t="n">
        <v>3.015</v>
      </c>
    </row>
    <row r="63" customFormat="false" ht="15.75" hidden="false" customHeight="false" outlineLevel="0" collapsed="false">
      <c r="A63" s="2966" t="s">
        <v>830</v>
      </c>
      <c r="B63" s="2968"/>
      <c r="C63" s="2968"/>
      <c r="D63" s="2968"/>
      <c r="E63" s="2968"/>
      <c r="F63" s="2968"/>
      <c r="G63" s="2968" t="n">
        <v>2.18692625</v>
      </c>
      <c r="H63" s="2968" t="n">
        <v>2.073346341</v>
      </c>
      <c r="I63" s="2968" t="n">
        <v>2.094910324</v>
      </c>
      <c r="J63" s="2968" t="n">
        <v>2.013838389</v>
      </c>
      <c r="K63" s="2968" t="n">
        <v>1.621960702</v>
      </c>
      <c r="L63" s="2968" t="n">
        <v>1.953088438</v>
      </c>
      <c r="M63" s="2968" t="n">
        <v>2.446342043</v>
      </c>
      <c r="N63" s="2969" t="n">
        <v>2.736177811</v>
      </c>
      <c r="O63" s="2968" t="n">
        <v>3.185</v>
      </c>
      <c r="P63" s="2968" t="n">
        <v>2.895</v>
      </c>
      <c r="Q63" s="2968" t="n">
        <v>3.135</v>
      </c>
      <c r="R63" s="2968" t="n">
        <v>3.23</v>
      </c>
      <c r="S63" s="2968" t="n">
        <v>3.56</v>
      </c>
      <c r="T63" s="2968" t="n">
        <v>3.63</v>
      </c>
      <c r="U63" s="2968" t="n">
        <v>3.7</v>
      </c>
      <c r="V63" s="2968" t="n">
        <v>3.56</v>
      </c>
      <c r="W63" s="2967" t="n">
        <v>2.655</v>
      </c>
      <c r="X63" s="2967" t="n">
        <v>2.745</v>
      </c>
      <c r="Y63" s="2967" t="n">
        <v>3.08</v>
      </c>
      <c r="Z63" s="2967" t="n">
        <v>3.415</v>
      </c>
      <c r="AA63" s="2967" t="n">
        <v>2.94</v>
      </c>
    </row>
    <row r="64" customFormat="false" ht="15.75" hidden="false" customHeight="false" outlineLevel="0" collapsed="false">
      <c r="A64" s="2966" t="s">
        <v>825</v>
      </c>
      <c r="B64" s="2968"/>
      <c r="C64" s="2968"/>
      <c r="D64" s="2968"/>
      <c r="E64" s="2968"/>
      <c r="F64" s="2968"/>
      <c r="G64" s="2968"/>
      <c r="H64" s="2968" t="n">
        <v>2.467366026</v>
      </c>
      <c r="I64" s="2968" t="n">
        <v>2.172598262</v>
      </c>
      <c r="J64" s="2968" t="n">
        <v>2.188798249</v>
      </c>
      <c r="K64" s="2968" t="n">
        <v>2.044798364</v>
      </c>
      <c r="L64" s="2968" t="n">
        <v>2.311198151</v>
      </c>
      <c r="M64" s="2968" t="n">
        <v>2.734197813</v>
      </c>
      <c r="N64" s="2969" t="n">
        <v>2.690997847</v>
      </c>
      <c r="O64" s="2968" t="n">
        <v>3.225</v>
      </c>
      <c r="P64" s="2968" t="n">
        <v>3.065</v>
      </c>
      <c r="Q64" s="2968" t="n">
        <v>3.04</v>
      </c>
      <c r="R64" s="2968" t="n">
        <v>3.595</v>
      </c>
      <c r="S64" s="2968" t="n">
        <v>4.1</v>
      </c>
      <c r="T64" s="2968" t="n">
        <v>4.2</v>
      </c>
      <c r="U64" s="2968" t="n">
        <v>4.355</v>
      </c>
      <c r="V64" s="2968" t="n">
        <v>3.975</v>
      </c>
      <c r="W64" s="2967" t="n">
        <v>3.08</v>
      </c>
      <c r="X64" s="2967" t="n">
        <v>2.75</v>
      </c>
      <c r="Y64" s="2967" t="n">
        <v>2.84</v>
      </c>
      <c r="Z64" s="2967" t="n">
        <v>3.195</v>
      </c>
      <c r="AA64" s="2967" t="n">
        <v>2.625</v>
      </c>
    </row>
    <row r="65" customFormat="false" ht="15.75" hidden="false" customHeight="false" outlineLevel="0" collapsed="false">
      <c r="A65" s="2966" t="s">
        <v>1315</v>
      </c>
      <c r="B65" s="2968"/>
      <c r="C65" s="2968"/>
      <c r="D65" s="2968"/>
      <c r="E65" s="2968"/>
      <c r="F65" s="2968"/>
      <c r="G65" s="2968"/>
      <c r="H65" s="2968"/>
      <c r="I65" s="2968"/>
      <c r="J65" s="2968" t="n">
        <v>0.874079301</v>
      </c>
      <c r="K65" s="2968" t="n">
        <v>1.071287143</v>
      </c>
      <c r="L65" s="2968" t="n">
        <v>1.608064714</v>
      </c>
      <c r="M65" s="2968" t="n">
        <v>2.324158141</v>
      </c>
      <c r="N65" s="2969" t="n">
        <v>2.732433814</v>
      </c>
      <c r="O65" s="2968" t="n">
        <v>2.8</v>
      </c>
      <c r="P65" s="2968" t="n">
        <v>2.24</v>
      </c>
      <c r="Q65" s="2968" t="n">
        <v>2.215</v>
      </c>
      <c r="R65" s="2968" t="n">
        <v>2.375</v>
      </c>
      <c r="S65" s="2968" t="n">
        <v>2.63</v>
      </c>
      <c r="T65" s="2968" t="n">
        <v>2.84</v>
      </c>
      <c r="U65" s="2968" t="n">
        <v>3.035</v>
      </c>
      <c r="V65" s="2968" t="n">
        <v>2.95</v>
      </c>
      <c r="W65" s="2967" t="n">
        <v>2.7</v>
      </c>
      <c r="X65" s="2967" t="n">
        <v>2.56</v>
      </c>
      <c r="Y65" s="2967" t="n">
        <v>2.7</v>
      </c>
      <c r="Z65" s="2967" t="n">
        <v>3.165</v>
      </c>
      <c r="AA65" s="2967" t="n">
        <v>2.72</v>
      </c>
    </row>
    <row r="66" customFormat="false" ht="15.75" hidden="false" customHeight="false" outlineLevel="0" collapsed="false">
      <c r="A66" s="2966" t="s">
        <v>1316</v>
      </c>
      <c r="B66" s="2968" t="n">
        <v>1.422520862</v>
      </c>
      <c r="C66" s="2968" t="n">
        <v>1.295548964</v>
      </c>
      <c r="D66" s="2968" t="n">
        <v>1.424356861</v>
      </c>
      <c r="E66" s="2968" t="n">
        <v>2.011516391</v>
      </c>
      <c r="F66" s="2968" t="n">
        <v>1.642246686</v>
      </c>
      <c r="G66" s="2968" t="n">
        <v>2.094478324</v>
      </c>
      <c r="H66" s="2968" t="n">
        <v>3.077385538</v>
      </c>
      <c r="I66" s="2968" t="n">
        <v>2.483476013</v>
      </c>
      <c r="J66" s="2968" t="n">
        <v>1.877812498</v>
      </c>
      <c r="K66" s="2968" t="n">
        <v>1.791286567</v>
      </c>
      <c r="L66" s="2968" t="n">
        <v>2.246812203</v>
      </c>
      <c r="M66" s="2968" t="n">
        <v>2.893461685</v>
      </c>
      <c r="N66" s="2969" t="n">
        <v>2.86199771</v>
      </c>
      <c r="O66" s="2968" t="n">
        <v>4.1</v>
      </c>
      <c r="P66" s="2968" t="n">
        <v>3.915</v>
      </c>
      <c r="Q66" s="2968" t="n">
        <v>4.25</v>
      </c>
      <c r="R66" s="2968" t="n">
        <v>4.825</v>
      </c>
      <c r="S66" s="2968" t="n">
        <v>5.64</v>
      </c>
      <c r="T66" s="2968" t="n">
        <v>4.87</v>
      </c>
      <c r="U66" s="2968" t="n">
        <v>4.345</v>
      </c>
      <c r="V66" s="2968" t="n">
        <v>3.735</v>
      </c>
      <c r="W66" s="2967" t="n">
        <v>3.355</v>
      </c>
      <c r="X66" s="2967" t="n">
        <v>3.145</v>
      </c>
      <c r="Y66" s="2967" t="n">
        <v>3.305</v>
      </c>
      <c r="Z66" s="2967" t="n">
        <v>3.49</v>
      </c>
      <c r="AA66" s="2967" t="n">
        <v>3.05</v>
      </c>
    </row>
    <row r="67" customFormat="false" ht="14.65" hidden="false" customHeight="true" outlineLevel="0" collapsed="false">
      <c r="A67" s="2966" t="s">
        <v>1317</v>
      </c>
      <c r="B67" s="2968"/>
      <c r="C67" s="2968"/>
      <c r="D67" s="2968"/>
      <c r="E67" s="2968"/>
      <c r="F67" s="2968"/>
      <c r="G67" s="2968"/>
      <c r="H67" s="2968"/>
      <c r="I67" s="2968"/>
      <c r="J67" s="2968"/>
      <c r="K67" s="2968" t="n">
        <v>1.93793245</v>
      </c>
      <c r="L67" s="2968" t="n">
        <v>1.868182505</v>
      </c>
      <c r="M67" s="2968" t="n">
        <v>2.691177847</v>
      </c>
      <c r="N67" s="2969" t="n">
        <v>2.855067716</v>
      </c>
      <c r="O67" s="2968" t="n">
        <v>4.03</v>
      </c>
      <c r="P67" s="2968" t="n">
        <v>3.64</v>
      </c>
      <c r="Q67" s="2968" t="n">
        <v>3.48</v>
      </c>
      <c r="R67" s="2968" t="n">
        <v>3.77</v>
      </c>
      <c r="S67" s="2968" t="n">
        <v>4.04</v>
      </c>
      <c r="T67" s="2968" t="n">
        <v>3.78</v>
      </c>
      <c r="U67" s="2968" t="n">
        <v>3.73</v>
      </c>
      <c r="V67" s="2968" t="n">
        <v>3.47</v>
      </c>
      <c r="W67" s="2967" t="n">
        <v>3.085</v>
      </c>
      <c r="X67" s="2967" t="n">
        <v>2.865</v>
      </c>
      <c r="Y67" s="2967" t="n">
        <v>2.985</v>
      </c>
      <c r="Z67" s="2967" t="n">
        <v>3.495</v>
      </c>
      <c r="AA67" s="2967" t="n">
        <v>3.13</v>
      </c>
    </row>
    <row r="68" customFormat="false" ht="14.65" hidden="false" customHeight="true" outlineLevel="0" collapsed="false">
      <c r="A68" s="2966" t="s">
        <v>829</v>
      </c>
      <c r="B68" s="2968" t="n">
        <v>1.410190872</v>
      </c>
      <c r="C68" s="2968" t="n">
        <v>1.368196905</v>
      </c>
      <c r="D68" s="2968" t="n">
        <v>1.421728863</v>
      </c>
      <c r="E68" s="2968" t="n">
        <v>1.315366948</v>
      </c>
      <c r="F68" s="2968" t="n">
        <v>1.156769075</v>
      </c>
      <c r="G68" s="2968" t="n">
        <v>1.945402444</v>
      </c>
      <c r="H68" s="2968" t="n">
        <v>2.677713858</v>
      </c>
      <c r="I68" s="2968" t="n">
        <v>2.413798069</v>
      </c>
      <c r="J68" s="2968" t="n">
        <v>2.471398023</v>
      </c>
      <c r="K68" s="2968" t="n">
        <v>2.44979804</v>
      </c>
      <c r="L68" s="2968" t="n">
        <v>2.55059796</v>
      </c>
      <c r="M68" s="2968" t="n">
        <v>2.838597729</v>
      </c>
      <c r="N68" s="2969" t="n">
        <v>2.91239767</v>
      </c>
      <c r="O68" s="2968" t="n">
        <v>3.095</v>
      </c>
      <c r="P68" s="2968" t="n">
        <v>2.97</v>
      </c>
      <c r="Q68" s="2968" t="n">
        <v>3.155</v>
      </c>
      <c r="R68" s="2968" t="n">
        <v>4.39</v>
      </c>
      <c r="S68" s="2968" t="n">
        <v>4.745</v>
      </c>
      <c r="T68" s="2968" t="n">
        <v>4.765</v>
      </c>
      <c r="U68" s="2968" t="n">
        <v>4.66</v>
      </c>
      <c r="V68" s="2968" t="n">
        <v>4.34</v>
      </c>
      <c r="W68" s="2967" t="n">
        <v>4.27</v>
      </c>
      <c r="X68" s="2967" t="n">
        <v>4.975</v>
      </c>
      <c r="Y68" s="2967" t="n">
        <v>5.735</v>
      </c>
      <c r="Z68" s="2967" t="n">
        <v>5.91</v>
      </c>
      <c r="AA68" s="2967" t="n">
        <v>5.015</v>
      </c>
    </row>
    <row r="69" customFormat="false" ht="18.75" hidden="false" customHeight="true" outlineLevel="0" collapsed="false">
      <c r="A69" s="2966" t="s">
        <v>828</v>
      </c>
      <c r="B69" s="2968"/>
      <c r="C69" s="2968" t="n">
        <v>1.707766634</v>
      </c>
      <c r="D69" s="2968" t="n">
        <v>1.93721245</v>
      </c>
      <c r="E69" s="2968" t="n">
        <v>1.835098532</v>
      </c>
      <c r="F69" s="2968" t="n">
        <v>1.693312645</v>
      </c>
      <c r="G69" s="2968" t="n">
        <v>2.431960054</v>
      </c>
      <c r="H69" s="2968" t="n">
        <v>3.500889199</v>
      </c>
      <c r="I69" s="2968" t="n">
        <v>3.330051336</v>
      </c>
      <c r="J69" s="2968" t="n">
        <v>2.70024984</v>
      </c>
      <c r="K69" s="2968" t="n">
        <v>2.852889718</v>
      </c>
      <c r="L69" s="2968" t="n">
        <v>3.574077141</v>
      </c>
      <c r="M69" s="2968" t="n">
        <v>4.519922384</v>
      </c>
      <c r="N69" s="2969" t="n">
        <v>4.397144482</v>
      </c>
      <c r="O69" s="2968" t="n">
        <v>5.175</v>
      </c>
      <c r="P69" s="2968" t="n">
        <v>4.1</v>
      </c>
      <c r="Q69" s="2968" t="n">
        <v>4.585</v>
      </c>
      <c r="R69" s="2968" t="n">
        <v>5.32</v>
      </c>
      <c r="S69" s="2968" t="n">
        <v>5.44</v>
      </c>
      <c r="T69" s="2968" t="n">
        <v>5.5</v>
      </c>
      <c r="U69" s="2968" t="n">
        <v>4.7</v>
      </c>
      <c r="V69" s="2968" t="n">
        <v>4.335</v>
      </c>
      <c r="W69" s="2967" t="n">
        <v>3.785</v>
      </c>
      <c r="X69" s="2967" t="n">
        <v>4.395</v>
      </c>
      <c r="Y69" s="2967" t="n">
        <v>4.81</v>
      </c>
      <c r="Z69" s="2967" t="n">
        <v>3.77</v>
      </c>
      <c r="AA69" s="2967" t="n">
        <v>3.915</v>
      </c>
    </row>
    <row r="70" customFormat="false" ht="14.65" hidden="false" customHeight="true" outlineLevel="0" collapsed="false">
      <c r="A70" s="2971" t="s">
        <v>1318</v>
      </c>
      <c r="B70" s="2968" t="n">
        <v>1.120427104</v>
      </c>
      <c r="C70" s="2968" t="n">
        <v>0.857087314</v>
      </c>
      <c r="D70" s="2968" t="n">
        <v>1.094903124</v>
      </c>
      <c r="E70" s="2968" t="n">
        <v>1.155311076</v>
      </c>
      <c r="F70" s="2968" t="n">
        <v>1.171925062</v>
      </c>
      <c r="G70" s="2968" t="n">
        <v>1.26212299</v>
      </c>
      <c r="H70" s="2968" t="n">
        <v>1.777534578</v>
      </c>
      <c r="I70" s="2968" t="n">
        <v>2.035780371</v>
      </c>
      <c r="J70" s="2968" t="n">
        <v>1.651426679</v>
      </c>
      <c r="K70" s="2968" t="n">
        <v>1.76290059</v>
      </c>
      <c r="L70" s="2968" t="n">
        <v>2.307526154</v>
      </c>
      <c r="M70" s="2968" t="n">
        <v>3.509853192</v>
      </c>
      <c r="N70" s="2969" t="n">
        <v>3.907616874</v>
      </c>
      <c r="O70" s="2968" t="n">
        <v>2.955</v>
      </c>
      <c r="P70" s="2968" t="n">
        <v>2.535</v>
      </c>
      <c r="Q70" s="2968" t="n">
        <v>2.27</v>
      </c>
      <c r="R70" s="2968" t="n">
        <v>2.615</v>
      </c>
      <c r="S70" s="2968" t="n">
        <v>3.31</v>
      </c>
      <c r="T70" s="2968" t="n">
        <v>3.545</v>
      </c>
      <c r="U70" s="2968" t="n">
        <v>3.585</v>
      </c>
      <c r="V70" s="2968" t="n">
        <v>3.54</v>
      </c>
      <c r="W70" s="2967" t="n">
        <v>5.515</v>
      </c>
      <c r="X70" s="2967" t="n">
        <v>4.915</v>
      </c>
      <c r="Y70" s="2967" t="n">
        <v>5.43</v>
      </c>
      <c r="Z70" s="2967" t="n">
        <v>5.33</v>
      </c>
      <c r="AA70" s="2967" t="n">
        <v>5.445</v>
      </c>
    </row>
    <row r="71" customFormat="false" ht="14.65" hidden="false" customHeight="true" outlineLevel="0" collapsed="false">
      <c r="A71" s="2972" t="s">
        <v>1323</v>
      </c>
      <c r="P71" s="2976"/>
      <c r="T71" s="1169"/>
    </row>
    <row r="72" customFormat="false" ht="12.75" hidden="false" customHeight="true" outlineLevel="0" collapsed="false">
      <c r="A72" s="2972" t="s">
        <v>1324</v>
      </c>
      <c r="U72" s="123" t="s">
        <v>553</v>
      </c>
    </row>
    <row r="73" customFormat="false" ht="2.85" hidden="true" customHeight="true" outlineLevel="0" collapsed="false">
      <c r="A73" s="2977" t="s">
        <v>1325</v>
      </c>
      <c r="B73" s="2978" t="s">
        <v>1326</v>
      </c>
    </row>
    <row r="74" customFormat="false" ht="13.7" hidden="false" customHeight="true" outlineLevel="0" collapsed="false"/>
    <row r="75" s="2071" customFormat="true" ht="14.65" hidden="false" customHeight="true" outlineLevel="0" collapsed="false">
      <c r="A75" s="2071" t="s">
        <v>1327</v>
      </c>
    </row>
    <row r="76" s="2071" customFormat="true" ht="14.65" hidden="false" customHeight="true" outlineLevel="0" collapsed="false">
      <c r="A76" s="2979"/>
    </row>
    <row r="77" s="2071" customFormat="true" ht="14.65" hidden="false" customHeight="true" outlineLevel="0" collapsed="false">
      <c r="T77" s="123"/>
    </row>
    <row r="78" customFormat="false" ht="15.75" hidden="false" customHeight="false" outlineLevel="0" collapsed="false">
      <c r="A78" s="2071"/>
      <c r="B78" s="2980"/>
      <c r="C78" s="2980"/>
      <c r="D78" s="2980"/>
      <c r="E78" s="2980"/>
      <c r="F78" s="2980"/>
      <c r="G78" s="2980"/>
      <c r="H78" s="2980"/>
      <c r="I78" s="2071"/>
      <c r="J78" s="2071"/>
      <c r="K78" s="2071"/>
      <c r="L78" s="2071"/>
      <c r="M78" s="2071"/>
      <c r="N78" s="2071"/>
      <c r="O78" s="2071"/>
      <c r="P78" s="2071"/>
      <c r="Q78" s="2071"/>
      <c r="R78" s="2071"/>
      <c r="S78" s="2071"/>
    </row>
    <row r="79" customFormat="false" ht="15.75" hidden="false" customHeight="false" outlineLevel="0" collapsed="false">
      <c r="A79" s="2071"/>
      <c r="B79" s="2980"/>
      <c r="C79" s="2980"/>
      <c r="D79" s="2980"/>
      <c r="E79" s="2980"/>
      <c r="F79" s="2980"/>
      <c r="G79" s="2980"/>
      <c r="H79" s="2980"/>
      <c r="I79" s="2071"/>
      <c r="J79" s="2071"/>
      <c r="K79" s="2071"/>
      <c r="L79" s="2071"/>
      <c r="M79" s="2071"/>
      <c r="N79" s="2071"/>
      <c r="O79" s="2071"/>
      <c r="P79" s="2071"/>
      <c r="Q79" s="2071"/>
      <c r="R79" s="2071"/>
      <c r="S79" s="2071"/>
    </row>
    <row r="80" customFormat="false" ht="15.75" hidden="false" customHeight="false" outlineLevel="0" collapsed="false">
      <c r="A80" s="2981"/>
    </row>
    <row r="105" customFormat="false" ht="15.75" hidden="false" customHeight="false" outlineLevel="0" collapsed="false">
      <c r="A105" s="2978"/>
      <c r="B105" s="2978"/>
      <c r="C105" s="2978"/>
    </row>
  </sheetData>
  <mergeCells count="5">
    <mergeCell ref="B2:X2"/>
    <mergeCell ref="Y2:AA2"/>
    <mergeCell ref="B3:X3"/>
    <mergeCell ref="Y3:AA3"/>
    <mergeCell ref="Y4:AA4"/>
  </mergeCells>
  <printOptions headings="false" gridLines="false" gridLinesSet="true" horizontalCentered="true" verticalCentered="true"/>
  <pageMargins left="0.669444444444444" right="0.551388888888889" top="0.157638888888889" bottom="0.354166666666667"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9CC00"/>
    <pageSetUpPr fitToPage="true"/>
  </sheetPr>
  <dimension ref="A1:AA100"/>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1" ySplit="9" topLeftCell="B10" activePane="bottomRight" state="frozen"/>
      <selection pane="topLeft" activeCell="A1" activeCellId="0" sqref="A1"/>
      <selection pane="topRight" activeCell="B1" activeCellId="0" sqref="B1"/>
      <selection pane="bottomLeft" activeCell="A10" activeCellId="0" sqref="A10"/>
      <selection pane="bottomRight" activeCell="A7" activeCellId="1" sqref="AD8:AF76 A7"/>
    </sheetView>
  </sheetViews>
  <sheetFormatPr defaultColWidth="6.51171875" defaultRowHeight="15.75" zeroHeight="false" outlineLevelRow="0" outlineLevelCol="0"/>
  <cols>
    <col collapsed="false" customWidth="true" hidden="false" outlineLevel="0" max="1" min="1" style="123" width="14.37"/>
    <col collapsed="false" customWidth="true" hidden="false" outlineLevel="0" max="19" min="2" style="123" width="5.63"/>
    <col collapsed="false" customWidth="false" hidden="false" outlineLevel="0" max="1024" min="20" style="123" width="6.5"/>
  </cols>
  <sheetData>
    <row r="1" s="130" customFormat="true" ht="13.15" hidden="false" customHeight="true" outlineLevel="0" collapsed="false">
      <c r="A1" s="2982"/>
      <c r="B1" s="2951"/>
      <c r="C1" s="2952"/>
      <c r="D1" s="2952"/>
      <c r="E1" s="2952"/>
      <c r="F1" s="2952"/>
      <c r="G1" s="2952"/>
      <c r="H1" s="2952"/>
      <c r="I1" s="2952"/>
      <c r="J1" s="2952"/>
      <c r="K1" s="2952"/>
      <c r="L1" s="2952"/>
      <c r="M1" s="2952"/>
      <c r="N1" s="2952"/>
      <c r="O1" s="2952"/>
      <c r="P1" s="2952"/>
      <c r="Q1" s="2952"/>
      <c r="R1" s="2952"/>
      <c r="S1" s="2952"/>
      <c r="T1" s="2952"/>
      <c r="U1" s="2952"/>
      <c r="V1" s="2952"/>
      <c r="W1" s="2952"/>
      <c r="X1" s="2952"/>
      <c r="Y1" s="2954"/>
      <c r="Z1" s="221"/>
      <c r="AA1" s="222"/>
    </row>
    <row r="2" s="130" customFormat="true" ht="18" hidden="false" customHeight="true" outlineLevel="0" collapsed="false">
      <c r="A2" s="1005"/>
      <c r="B2" s="2955" t="s">
        <v>1293</v>
      </c>
      <c r="C2" s="2955"/>
      <c r="D2" s="2955"/>
      <c r="E2" s="2955"/>
      <c r="F2" s="2955"/>
      <c r="G2" s="2955"/>
      <c r="H2" s="2955"/>
      <c r="I2" s="2955"/>
      <c r="J2" s="2955"/>
      <c r="K2" s="2955"/>
      <c r="L2" s="2955"/>
      <c r="M2" s="2955"/>
      <c r="N2" s="2955"/>
      <c r="O2" s="2955"/>
      <c r="P2" s="2955"/>
      <c r="Q2" s="2955"/>
      <c r="R2" s="2955"/>
      <c r="S2" s="2955"/>
      <c r="T2" s="2955"/>
      <c r="U2" s="2955"/>
      <c r="V2" s="2955"/>
      <c r="W2" s="2955"/>
      <c r="X2" s="2955"/>
      <c r="Y2" s="101" t="s">
        <v>75</v>
      </c>
      <c r="Z2" s="101"/>
      <c r="AA2" s="101"/>
    </row>
    <row r="3" s="130" customFormat="true" ht="18" hidden="false" customHeight="true" outlineLevel="0" collapsed="false">
      <c r="A3" s="1005"/>
      <c r="B3" s="2955" t="s">
        <v>1328</v>
      </c>
      <c r="C3" s="2955"/>
      <c r="D3" s="2955"/>
      <c r="E3" s="2955"/>
      <c r="F3" s="2955"/>
      <c r="G3" s="2955"/>
      <c r="H3" s="2955"/>
      <c r="I3" s="2955"/>
      <c r="J3" s="2955"/>
      <c r="K3" s="2955"/>
      <c r="L3" s="2955"/>
      <c r="M3" s="2955"/>
      <c r="N3" s="2955"/>
      <c r="O3" s="2955"/>
      <c r="P3" s="2955"/>
      <c r="Q3" s="2955"/>
      <c r="R3" s="2955"/>
      <c r="S3" s="2955"/>
      <c r="T3" s="2955"/>
      <c r="U3" s="2955"/>
      <c r="V3" s="2955"/>
      <c r="W3" s="2955"/>
      <c r="X3" s="2955"/>
      <c r="Y3" s="101" t="s">
        <v>1329</v>
      </c>
      <c r="Z3" s="101"/>
      <c r="AA3" s="101"/>
    </row>
    <row r="4" s="130" customFormat="true" ht="18" hidden="false" customHeight="true" outlineLevel="0" collapsed="false">
      <c r="A4" s="1005"/>
      <c r="B4" s="2955"/>
      <c r="C4" s="2956"/>
      <c r="D4" s="2956"/>
      <c r="E4" s="2956"/>
      <c r="F4" s="2956"/>
      <c r="G4" s="2956"/>
      <c r="H4" s="2956"/>
      <c r="I4" s="2956"/>
      <c r="J4" s="2956"/>
      <c r="K4" s="2956"/>
      <c r="L4" s="2956"/>
      <c r="M4" s="2956"/>
      <c r="N4" s="2956"/>
      <c r="O4" s="2956"/>
      <c r="P4" s="2956"/>
      <c r="Q4" s="2956"/>
      <c r="R4" s="2956"/>
      <c r="S4" s="2956"/>
      <c r="T4" s="2956"/>
      <c r="U4" s="2956"/>
      <c r="V4" s="2956"/>
      <c r="W4" s="2956"/>
      <c r="X4" s="2956"/>
      <c r="Y4" s="105" t="s">
        <v>1330</v>
      </c>
      <c r="Z4" s="105"/>
      <c r="AA4" s="105"/>
    </row>
    <row r="5" s="130" customFormat="true" ht="13.15" hidden="false" customHeight="true" outlineLevel="0" collapsed="false">
      <c r="A5" s="2983"/>
      <c r="B5" s="2984"/>
      <c r="C5" s="2959"/>
      <c r="D5" s="2959"/>
      <c r="E5" s="2959"/>
      <c r="F5" s="2959"/>
      <c r="G5" s="2959"/>
      <c r="H5" s="2959"/>
      <c r="I5" s="2959"/>
      <c r="J5" s="2959"/>
      <c r="K5" s="2959"/>
      <c r="L5" s="2959"/>
      <c r="M5" s="2959"/>
      <c r="N5" s="2959"/>
      <c r="O5" s="2959"/>
      <c r="P5" s="2959"/>
      <c r="Q5" s="2959"/>
      <c r="R5" s="2959"/>
      <c r="S5" s="2959"/>
      <c r="T5" s="2959"/>
      <c r="U5" s="2959"/>
      <c r="V5" s="2959"/>
      <c r="W5" s="2959"/>
      <c r="X5" s="2959"/>
      <c r="Y5" s="2961"/>
      <c r="Z5" s="385"/>
      <c r="AA5" s="238"/>
    </row>
    <row r="6" customFormat="false" ht="8.1" hidden="false" customHeight="true" outlineLevel="0" collapsed="false">
      <c r="B6" s="240"/>
    </row>
    <row r="7" customFormat="false" ht="8.1" hidden="false" customHeight="true" outlineLevel="0" collapsed="false">
      <c r="B7" s="240"/>
    </row>
    <row r="8" customFormat="false" ht="14.65" hidden="false" customHeight="true" outlineLevel="0" collapsed="false">
      <c r="A8" s="2962" t="s">
        <v>1331</v>
      </c>
      <c r="B8" s="762"/>
      <c r="C8" s="407"/>
      <c r="D8" s="407"/>
      <c r="E8" s="407"/>
      <c r="F8" s="407"/>
      <c r="G8" s="407"/>
      <c r="H8" s="407"/>
      <c r="I8" s="407"/>
      <c r="J8" s="407"/>
      <c r="K8" s="407"/>
      <c r="L8" s="407"/>
      <c r="M8" s="407"/>
      <c r="N8" s="407"/>
      <c r="O8" s="407"/>
    </row>
    <row r="9" customFormat="false" ht="14.65" hidden="false" customHeight="true" outlineLevel="0" collapsed="false">
      <c r="A9" s="2971"/>
      <c r="B9" s="243" t="n">
        <v>1995</v>
      </c>
      <c r="C9" s="243" t="n">
        <v>1996</v>
      </c>
      <c r="D9" s="243" t="n">
        <v>1997</v>
      </c>
      <c r="E9" s="243" t="n">
        <v>1998</v>
      </c>
      <c r="F9" s="243" t="n">
        <v>1999</v>
      </c>
      <c r="G9" s="243" t="n">
        <v>2000</v>
      </c>
      <c r="H9" s="243" t="n">
        <v>2001</v>
      </c>
      <c r="I9" s="243" t="n">
        <v>2002</v>
      </c>
      <c r="J9" s="243" t="n">
        <v>2003</v>
      </c>
      <c r="K9" s="243" t="n">
        <v>2004</v>
      </c>
      <c r="L9" s="243" t="n">
        <v>2005</v>
      </c>
      <c r="M9" s="243" t="n">
        <v>2006</v>
      </c>
      <c r="N9" s="2985" t="n">
        <v>2007</v>
      </c>
      <c r="O9" s="1197" t="n">
        <v>2008</v>
      </c>
      <c r="P9" s="243" t="n">
        <v>2009</v>
      </c>
      <c r="Q9" s="1197" t="n">
        <v>2010</v>
      </c>
      <c r="R9" s="243" t="n">
        <v>2011</v>
      </c>
      <c r="S9" s="1197" t="n">
        <v>2012</v>
      </c>
      <c r="T9" s="1197" t="n">
        <v>2013</v>
      </c>
      <c r="U9" s="243" t="n">
        <v>2014</v>
      </c>
      <c r="V9" s="1197" t="n">
        <v>2015</v>
      </c>
      <c r="W9" s="243" t="n">
        <v>2016</v>
      </c>
      <c r="X9" s="1197" t="n">
        <v>2017</v>
      </c>
      <c r="Y9" s="243" t="n">
        <v>2018</v>
      </c>
      <c r="Z9" s="1197" t="n">
        <v>2019</v>
      </c>
      <c r="AA9" s="1197" t="n">
        <v>2020</v>
      </c>
    </row>
    <row r="10" customFormat="false" ht="14.65" hidden="false" customHeight="true" outlineLevel="0" collapsed="false">
      <c r="A10" s="2971" t="s">
        <v>1332</v>
      </c>
      <c r="B10" s="243"/>
      <c r="C10" s="243"/>
      <c r="D10" s="243"/>
      <c r="E10" s="243"/>
      <c r="F10" s="243"/>
      <c r="G10" s="243"/>
      <c r="H10" s="243"/>
      <c r="I10" s="243"/>
      <c r="J10" s="243"/>
      <c r="K10" s="243"/>
      <c r="L10" s="243"/>
      <c r="M10" s="243"/>
      <c r="N10" s="2985"/>
      <c r="O10" s="2986" t="n">
        <v>10.035</v>
      </c>
      <c r="P10" s="2986" t="n">
        <v>10.45</v>
      </c>
      <c r="Q10" s="2986" t="n">
        <v>10.445</v>
      </c>
      <c r="R10" s="2986" t="n">
        <v>11.1</v>
      </c>
      <c r="S10" s="2986" t="n">
        <v>11.535</v>
      </c>
      <c r="T10" s="2986" t="n">
        <v>11.875</v>
      </c>
      <c r="U10" s="2986" t="n">
        <v>12.195</v>
      </c>
      <c r="V10" s="2986" t="n">
        <v>11.92</v>
      </c>
      <c r="W10" s="2986" t="n">
        <v>11.42</v>
      </c>
      <c r="X10" s="2986" t="n">
        <v>11.245</v>
      </c>
      <c r="Y10" s="2986" t="n">
        <v>11.415</v>
      </c>
      <c r="Z10" s="2986" t="n">
        <v>12.39</v>
      </c>
      <c r="AA10" s="2986"/>
    </row>
    <row r="11" customFormat="false" ht="14.65" hidden="false" customHeight="true" outlineLevel="0" collapsed="false">
      <c r="A11" s="2971" t="s">
        <v>1302</v>
      </c>
      <c r="B11" s="243"/>
      <c r="C11" s="243"/>
      <c r="D11" s="243"/>
      <c r="E11" s="243"/>
      <c r="F11" s="243"/>
      <c r="G11" s="243"/>
      <c r="H11" s="243"/>
      <c r="I11" s="243"/>
      <c r="J11" s="243"/>
      <c r="K11" s="243"/>
      <c r="L11" s="243"/>
      <c r="M11" s="243"/>
      <c r="N11" s="2985"/>
      <c r="O11" s="2986" t="n">
        <v>10.04</v>
      </c>
      <c r="P11" s="2986" t="n">
        <v>10.455</v>
      </c>
      <c r="Q11" s="2986" t="n">
        <v>10.455</v>
      </c>
      <c r="R11" s="2986" t="n">
        <v>11.1</v>
      </c>
      <c r="S11" s="2986" t="n">
        <v>11.54</v>
      </c>
      <c r="T11" s="2986" t="n">
        <v>11.885</v>
      </c>
      <c r="U11" s="2986" t="n">
        <v>12.205</v>
      </c>
      <c r="V11" s="2986" t="n">
        <v>11.58</v>
      </c>
      <c r="W11" s="2986" t="n">
        <v>11.22</v>
      </c>
      <c r="X11" s="2986" t="n">
        <v>11.11</v>
      </c>
      <c r="Y11" s="2986"/>
      <c r="Z11" s="2986" t="n">
        <v>12.055</v>
      </c>
      <c r="AA11" s="2986" t="n">
        <v>12.545</v>
      </c>
    </row>
    <row r="12" customFormat="false" ht="14.65" hidden="false" customHeight="true" outlineLevel="0" collapsed="false">
      <c r="A12" s="2971" t="s">
        <v>1303</v>
      </c>
      <c r="B12" s="243"/>
      <c r="C12" s="243"/>
      <c r="D12" s="243"/>
      <c r="E12" s="243"/>
      <c r="F12" s="243"/>
      <c r="G12" s="243"/>
      <c r="H12" s="243"/>
      <c r="I12" s="243"/>
      <c r="J12" s="243"/>
      <c r="K12" s="243"/>
      <c r="L12" s="243"/>
      <c r="M12" s="243"/>
      <c r="N12" s="2985"/>
      <c r="O12" s="2986" t="n">
        <v>10.27</v>
      </c>
      <c r="P12" s="2986" t="n">
        <v>10.87</v>
      </c>
      <c r="Q12" s="2986" t="n">
        <v>10.84</v>
      </c>
      <c r="R12" s="2986" t="n">
        <v>11.665</v>
      </c>
      <c r="S12" s="2986" t="n">
        <v>12.165</v>
      </c>
      <c r="T12" s="2986" t="n">
        <v>12.64</v>
      </c>
      <c r="U12" s="2986" t="n">
        <v>13.1</v>
      </c>
      <c r="V12" s="2986" t="n">
        <v>12.45</v>
      </c>
      <c r="W12" s="2986" t="n">
        <v>12.06</v>
      </c>
      <c r="X12" s="2986" t="n">
        <v>11.915</v>
      </c>
      <c r="Y12" s="2986" t="n">
        <v>11.905</v>
      </c>
      <c r="Z12" s="2986" t="n">
        <v>12.955</v>
      </c>
      <c r="AA12" s="2986" t="n">
        <v>13.485</v>
      </c>
    </row>
    <row r="13" customFormat="false" ht="14.1" hidden="false" customHeight="true" outlineLevel="0" collapsed="false">
      <c r="A13" s="1713" t="s">
        <v>1304</v>
      </c>
      <c r="B13" s="2987" t="n">
        <v>7.785</v>
      </c>
      <c r="C13" s="2987" t="n">
        <v>7.69</v>
      </c>
      <c r="D13" s="2987" t="n">
        <v>7.46</v>
      </c>
      <c r="E13" s="2987" t="n">
        <v>7.51</v>
      </c>
      <c r="F13" s="2987" t="n">
        <v>7.375</v>
      </c>
      <c r="G13" s="2987" t="n">
        <v>7.475</v>
      </c>
      <c r="H13" s="2987" t="n">
        <v>7.605</v>
      </c>
      <c r="I13" s="2987" t="n">
        <v>7.6</v>
      </c>
      <c r="J13" s="2987" t="n">
        <v>7.55</v>
      </c>
      <c r="K13" s="2987" t="n">
        <v>7.73</v>
      </c>
      <c r="L13" s="2987" t="n">
        <v>8.06</v>
      </c>
      <c r="M13" s="2987" t="n">
        <v>10.095</v>
      </c>
      <c r="N13" s="2988" t="n">
        <v>9.61</v>
      </c>
      <c r="O13" s="2986" t="n">
        <v>10.15</v>
      </c>
      <c r="P13" s="2986" t="n">
        <v>10.95</v>
      </c>
      <c r="Q13" s="2986" t="n">
        <v>10.555</v>
      </c>
      <c r="R13" s="2986" t="n">
        <v>11.225</v>
      </c>
      <c r="S13" s="2986" t="n">
        <v>10.915</v>
      </c>
      <c r="T13" s="2986" t="n">
        <v>10.885</v>
      </c>
      <c r="U13" s="2986" t="n">
        <v>10.9</v>
      </c>
      <c r="V13" s="2986" t="n">
        <v>10.905</v>
      </c>
      <c r="W13" s="2986" t="n">
        <v>11.365</v>
      </c>
      <c r="X13" s="2986" t="n">
        <v>10.955</v>
      </c>
      <c r="Y13" s="2986" t="n">
        <v>11.185</v>
      </c>
      <c r="Z13" s="2986" t="n">
        <v>11.51</v>
      </c>
      <c r="AA13" s="2986" t="n">
        <v>11.78</v>
      </c>
    </row>
    <row r="14" customFormat="false" ht="14.1" hidden="false" customHeight="true" outlineLevel="0" collapsed="false">
      <c r="A14" s="1713" t="s">
        <v>1305</v>
      </c>
      <c r="B14" s="2987"/>
      <c r="C14" s="2987"/>
      <c r="D14" s="2987"/>
      <c r="E14" s="2987"/>
      <c r="F14" s="2987"/>
      <c r="G14" s="2987"/>
      <c r="H14" s="2987"/>
      <c r="I14" s="2987"/>
      <c r="J14" s="2987"/>
      <c r="K14" s="2987" t="n">
        <v>4.09</v>
      </c>
      <c r="L14" s="2987" t="n">
        <v>4.265</v>
      </c>
      <c r="M14" s="2987" t="n">
        <v>4.55</v>
      </c>
      <c r="N14" s="2988" t="n">
        <v>4.905</v>
      </c>
      <c r="O14" s="2986" t="n">
        <v>6.055</v>
      </c>
      <c r="P14" s="2986" t="n">
        <v>6.44</v>
      </c>
      <c r="Q14" s="2986" t="n">
        <v>6.565</v>
      </c>
      <c r="R14" s="2986" t="n">
        <v>6.575</v>
      </c>
      <c r="S14" s="2986" t="n">
        <v>7.35</v>
      </c>
      <c r="T14" s="2986" t="n">
        <v>7.695</v>
      </c>
      <c r="U14" s="2986" t="n">
        <v>7.515</v>
      </c>
      <c r="V14" s="2986" t="n">
        <v>7.37</v>
      </c>
      <c r="W14" s="2986" t="n">
        <v>8.95</v>
      </c>
      <c r="X14" s="2986" t="n">
        <v>7.765</v>
      </c>
      <c r="Y14" s="2986" t="n">
        <v>8.28</v>
      </c>
      <c r="Z14" s="2986" t="n">
        <v>8.87</v>
      </c>
      <c r="AA14" s="2986" t="n">
        <v>8.295</v>
      </c>
    </row>
    <row r="15" customFormat="false" ht="14.1" hidden="false" customHeight="true" outlineLevel="0" collapsed="false">
      <c r="A15" s="1713" t="s">
        <v>1306</v>
      </c>
      <c r="B15" s="2987"/>
      <c r="C15" s="2987"/>
      <c r="D15" s="2987"/>
      <c r="E15" s="2987"/>
      <c r="F15" s="2987"/>
      <c r="G15" s="2987" t="n">
        <v>4.215</v>
      </c>
      <c r="H15" s="2987" t="n">
        <v>4.33</v>
      </c>
      <c r="I15" s="2987" t="n">
        <v>4.845</v>
      </c>
      <c r="J15" s="2987" t="n">
        <v>4.455</v>
      </c>
      <c r="K15" s="2987" t="n">
        <v>4.915</v>
      </c>
      <c r="L15" s="2987" t="n">
        <v>5.92</v>
      </c>
      <c r="M15" s="2987" t="n">
        <v>7.365</v>
      </c>
      <c r="N15" s="2988" t="n">
        <v>7.705</v>
      </c>
      <c r="O15" s="2986" t="n">
        <v>11.14</v>
      </c>
      <c r="P15" s="2986" t="n">
        <v>10.955</v>
      </c>
      <c r="Q15" s="2986" t="n">
        <v>10.57</v>
      </c>
      <c r="R15" s="2986" t="n">
        <v>10.95</v>
      </c>
      <c r="S15" s="2986" t="n">
        <v>10.34</v>
      </c>
      <c r="T15" s="2986" t="n">
        <v>10.065</v>
      </c>
      <c r="U15" s="2986" t="n">
        <v>8.24</v>
      </c>
      <c r="V15" s="2986" t="n">
        <v>7.775</v>
      </c>
      <c r="W15" s="2986" t="n">
        <v>7.31</v>
      </c>
      <c r="X15" s="2986" t="n">
        <v>6.99</v>
      </c>
      <c r="Y15" s="2986" t="n">
        <v>7.27</v>
      </c>
      <c r="Z15" s="2986" t="n">
        <v>7.76</v>
      </c>
      <c r="AA15" s="2986" t="n">
        <v>8.44</v>
      </c>
    </row>
    <row r="16" customFormat="false" ht="14.1" hidden="false" customHeight="true" outlineLevel="0" collapsed="false">
      <c r="A16" s="1713" t="s">
        <v>824</v>
      </c>
      <c r="B16" s="2987" t="n">
        <v>5.055</v>
      </c>
      <c r="C16" s="2987" t="n">
        <v>5.515</v>
      </c>
      <c r="D16" s="2987" t="n">
        <v>5.435</v>
      </c>
      <c r="E16" s="2987" t="n">
        <v>5.83</v>
      </c>
      <c r="F16" s="2987" t="n">
        <v>5.635</v>
      </c>
      <c r="G16" s="2987" t="n">
        <v>5.67</v>
      </c>
      <c r="H16" s="2987" t="n">
        <v>6.29</v>
      </c>
      <c r="I16" s="2987" t="n">
        <v>6.87</v>
      </c>
      <c r="J16" s="2987" t="n">
        <v>7.58</v>
      </c>
      <c r="K16" s="2987" t="n">
        <v>7.035</v>
      </c>
      <c r="L16" s="2987" t="n">
        <v>7.19</v>
      </c>
      <c r="M16" s="2987" t="n">
        <v>8.65</v>
      </c>
      <c r="N16" s="2988" t="n">
        <v>7.425</v>
      </c>
      <c r="O16" s="2986" t="n">
        <v>9.655</v>
      </c>
      <c r="P16" s="2986" t="n">
        <v>8.915</v>
      </c>
      <c r="Q16" s="2986" t="n">
        <v>9.515</v>
      </c>
      <c r="R16" s="2986" t="n">
        <v>9.595</v>
      </c>
      <c r="S16" s="2986" t="n">
        <v>9.795</v>
      </c>
      <c r="T16" s="2986" t="n">
        <v>10.125</v>
      </c>
      <c r="U16" s="2986" t="n">
        <v>9.555</v>
      </c>
      <c r="V16" s="2986" t="n">
        <v>8.99</v>
      </c>
      <c r="W16" s="2986" t="n">
        <v>9.42</v>
      </c>
      <c r="X16" s="2986" t="n">
        <v>8.455</v>
      </c>
      <c r="Y16" s="2986" t="n">
        <v>7.975</v>
      </c>
      <c r="Z16" s="2986" t="n">
        <v>7.07</v>
      </c>
      <c r="AA16" s="2986" t="n">
        <v>6.49</v>
      </c>
    </row>
    <row r="17" customFormat="false" ht="14.1" hidden="false" customHeight="true" outlineLevel="0" collapsed="false">
      <c r="A17" s="1713" t="s">
        <v>232</v>
      </c>
      <c r="B17" s="2987" t="n">
        <v>10.095</v>
      </c>
      <c r="C17" s="2987" t="n">
        <v>8.915</v>
      </c>
      <c r="D17" s="2987" t="n">
        <v>8.375</v>
      </c>
      <c r="E17" s="2987" t="n">
        <v>8.27</v>
      </c>
      <c r="F17" s="2987" t="n">
        <v>8.035</v>
      </c>
      <c r="G17" s="2987" t="n">
        <v>7.035</v>
      </c>
      <c r="H17" s="2987" t="n">
        <v>7.18</v>
      </c>
      <c r="I17" s="2987" t="n">
        <v>7.085</v>
      </c>
      <c r="J17" s="2987" t="n">
        <v>8.415</v>
      </c>
      <c r="K17" s="2987" t="n">
        <v>8.575</v>
      </c>
      <c r="L17" s="2987" t="n">
        <v>9.175</v>
      </c>
      <c r="M17" s="2987" t="n">
        <v>10.08</v>
      </c>
      <c r="N17" s="2988" t="n">
        <v>10.69</v>
      </c>
      <c r="O17" s="2986" t="n">
        <v>10.655</v>
      </c>
      <c r="P17" s="2986" t="n">
        <v>11.33</v>
      </c>
      <c r="Q17" s="2986" t="n">
        <v>11.55</v>
      </c>
      <c r="R17" s="2986" t="n">
        <v>12.455</v>
      </c>
      <c r="S17" s="2986" t="n">
        <v>12.87</v>
      </c>
      <c r="T17" s="2986" t="n">
        <v>14.345</v>
      </c>
      <c r="U17" s="2986" t="n">
        <v>15.53</v>
      </c>
      <c r="V17" s="2986" t="n">
        <v>15.01</v>
      </c>
      <c r="W17" s="2986" t="n">
        <v>14.985</v>
      </c>
      <c r="X17" s="2986" t="n">
        <v>15.165</v>
      </c>
      <c r="Y17" s="2986" t="n">
        <v>15.075</v>
      </c>
      <c r="Z17" s="2986" t="n">
        <v>15.825</v>
      </c>
      <c r="AA17" s="2986" t="n">
        <v>17.995</v>
      </c>
    </row>
    <row r="18" customFormat="false" ht="14.1" hidden="false" customHeight="true" outlineLevel="0" collapsed="false">
      <c r="A18" s="1713" t="s">
        <v>1307</v>
      </c>
      <c r="B18" s="2987"/>
      <c r="C18" s="2987"/>
      <c r="D18" s="2987"/>
      <c r="E18" s="2987"/>
      <c r="F18" s="2987"/>
      <c r="G18" s="2987"/>
      <c r="H18" s="2987"/>
      <c r="I18" s="2987" t="n">
        <v>4.65</v>
      </c>
      <c r="J18" s="2987" t="n">
        <v>4.55</v>
      </c>
      <c r="K18" s="2987" t="n">
        <v>4.635</v>
      </c>
      <c r="L18" s="2987" t="n">
        <v>4.715</v>
      </c>
      <c r="M18" s="2987" t="n">
        <v>5.185</v>
      </c>
      <c r="N18" s="2988" t="n">
        <v>5.385</v>
      </c>
      <c r="O18" s="2986" t="n">
        <v>5.84</v>
      </c>
      <c r="P18" s="2986" t="n">
        <v>6.44</v>
      </c>
      <c r="Q18" s="2986" t="n">
        <v>7.105</v>
      </c>
      <c r="R18" s="2986" t="n">
        <v>7.345</v>
      </c>
      <c r="S18" s="2986" t="n">
        <v>8.01</v>
      </c>
      <c r="T18" s="2986" t="n">
        <v>9.72</v>
      </c>
      <c r="U18" s="2986" t="n">
        <v>9.235</v>
      </c>
      <c r="V18" s="2986" t="n">
        <v>9.235</v>
      </c>
      <c r="W18" s="2986" t="n">
        <v>8.87</v>
      </c>
      <c r="X18" s="2986" t="n">
        <v>8.58</v>
      </c>
      <c r="Y18" s="2986" t="n">
        <v>8.945</v>
      </c>
      <c r="Z18" s="2986" t="n">
        <v>9.17</v>
      </c>
      <c r="AA18" s="2986" t="n">
        <v>8.48</v>
      </c>
    </row>
    <row r="19" customFormat="false" ht="14.1" hidden="false" customHeight="true" outlineLevel="0" collapsed="false">
      <c r="A19" s="1713" t="s">
        <v>823</v>
      </c>
      <c r="B19" s="2987" t="n">
        <v>6.2</v>
      </c>
      <c r="C19" s="2987" t="n">
        <v>6.32</v>
      </c>
      <c r="D19" s="2987" t="n">
        <v>6.985</v>
      </c>
      <c r="E19" s="2987" t="n">
        <v>6.63</v>
      </c>
      <c r="F19" s="2987" t="n">
        <v>6.62</v>
      </c>
      <c r="G19" s="2987" t="n">
        <v>6.62</v>
      </c>
      <c r="H19" s="2987" t="n">
        <v>6.62</v>
      </c>
      <c r="I19" s="2987" t="n">
        <v>8.02</v>
      </c>
      <c r="J19" s="2987" t="n">
        <v>7.76</v>
      </c>
      <c r="K19" s="2987" t="n">
        <v>8.12</v>
      </c>
      <c r="L19" s="2987" t="n">
        <v>9.3</v>
      </c>
      <c r="M19" s="2987" t="n">
        <v>10.11</v>
      </c>
      <c r="N19" s="2988" t="n">
        <v>11.25</v>
      </c>
      <c r="O19" s="2986" t="n">
        <v>13.605</v>
      </c>
      <c r="P19" s="2986" t="n">
        <v>11.905</v>
      </c>
      <c r="Q19" s="2986" t="n">
        <v>11.27</v>
      </c>
      <c r="R19" s="2986" t="n">
        <v>12.245</v>
      </c>
      <c r="S19" s="2986" t="n">
        <v>13.565</v>
      </c>
      <c r="T19" s="2986" t="n">
        <v>13.68</v>
      </c>
      <c r="U19" s="2986" t="n">
        <v>13.61</v>
      </c>
      <c r="V19" s="2986" t="n">
        <v>13.87</v>
      </c>
      <c r="W19" s="2986" t="n">
        <v>12.86</v>
      </c>
      <c r="X19" s="2986" t="n">
        <v>12.39</v>
      </c>
      <c r="Y19" s="2986" t="n">
        <v>13.35</v>
      </c>
      <c r="Z19" s="2986" t="n">
        <v>13.395</v>
      </c>
      <c r="AA19" s="2986" t="n">
        <v>14.06</v>
      </c>
    </row>
    <row r="20" customFormat="false" ht="14.1" hidden="false" customHeight="true" outlineLevel="0" collapsed="false">
      <c r="A20" s="1713" t="s">
        <v>1308</v>
      </c>
      <c r="B20" s="2987" t="n">
        <v>5.76</v>
      </c>
      <c r="C20" s="2987" t="n">
        <v>5.79</v>
      </c>
      <c r="D20" s="2987" t="n">
        <v>5.755</v>
      </c>
      <c r="E20" s="2987" t="n">
        <v>5.73</v>
      </c>
      <c r="F20" s="2987" t="n">
        <v>5.825</v>
      </c>
      <c r="G20" s="2987" t="n">
        <v>5.66</v>
      </c>
      <c r="H20" s="2987" t="n">
        <v>5.81</v>
      </c>
      <c r="I20" s="2987" t="n">
        <v>5.9</v>
      </c>
      <c r="J20" s="2987" t="n">
        <v>6.14</v>
      </c>
      <c r="K20" s="2987" t="n">
        <v>6.3</v>
      </c>
      <c r="L20" s="2987" t="n">
        <v>6.45</v>
      </c>
      <c r="M20" s="2987" t="n">
        <v>6.68</v>
      </c>
      <c r="N20" s="2988" t="n">
        <v>7.12</v>
      </c>
      <c r="O20" s="2986" t="n">
        <v>8.905</v>
      </c>
      <c r="P20" s="2986" t="n">
        <v>9.42</v>
      </c>
      <c r="Q20" s="2986" t="n">
        <v>9.86</v>
      </c>
      <c r="R20" s="2986" t="n">
        <v>10.785</v>
      </c>
      <c r="S20" s="2986" t="n">
        <v>12.025</v>
      </c>
      <c r="T20" s="2986" t="n">
        <v>12.435</v>
      </c>
      <c r="U20" s="2986" t="n">
        <v>13.17</v>
      </c>
      <c r="V20" s="2986" t="n">
        <v>12.21</v>
      </c>
      <c r="W20" s="2986" t="n">
        <v>11.44</v>
      </c>
      <c r="X20" s="2986" t="n">
        <v>11.315</v>
      </c>
      <c r="Y20" s="2986" t="n">
        <v>10.44</v>
      </c>
      <c r="Z20" s="2986" t="n">
        <v>10.79</v>
      </c>
      <c r="AA20" s="2986" t="n">
        <v>10.675</v>
      </c>
    </row>
    <row r="21" customFormat="false" ht="14.1" hidden="false" customHeight="true" outlineLevel="0" collapsed="false">
      <c r="A21" s="1713" t="s">
        <v>826</v>
      </c>
      <c r="B21" s="2987" t="n">
        <v>7.39</v>
      </c>
      <c r="C21" s="2987" t="n">
        <v>7.505</v>
      </c>
      <c r="D21" s="2987" t="n">
        <v>6.96</v>
      </c>
      <c r="E21" s="2987" t="n">
        <v>6.51</v>
      </c>
      <c r="F21" s="2987" t="n">
        <v>6.56</v>
      </c>
      <c r="G21" s="2987" t="n">
        <v>6.68</v>
      </c>
      <c r="H21" s="2987" t="n">
        <v>5.78</v>
      </c>
      <c r="I21" s="2987" t="n">
        <v>5.47</v>
      </c>
      <c r="J21" s="2987" t="n">
        <v>5.55</v>
      </c>
      <c r="K21" s="2987" t="n">
        <v>5.66</v>
      </c>
      <c r="L21" s="2987" t="n">
        <v>7.21</v>
      </c>
      <c r="M21" s="2987" t="n">
        <v>7.8</v>
      </c>
      <c r="N21" s="2988" t="n">
        <v>7.74</v>
      </c>
      <c r="O21" s="2986" t="n">
        <v>10.145</v>
      </c>
      <c r="P21" s="2986" t="n">
        <v>11.37</v>
      </c>
      <c r="Q21" s="2986" t="n">
        <v>11.3</v>
      </c>
      <c r="R21" s="2986" t="n">
        <v>11.465</v>
      </c>
      <c r="S21" s="2986" t="n">
        <v>12.05</v>
      </c>
      <c r="T21" s="2986" t="n">
        <v>12.13</v>
      </c>
      <c r="U21" s="2986" t="n">
        <v>12.065</v>
      </c>
      <c r="V21" s="2986" t="n">
        <v>11.53</v>
      </c>
      <c r="W21" s="2986" t="n">
        <v>10.67</v>
      </c>
      <c r="X21" s="2986" t="n">
        <v>10.465</v>
      </c>
      <c r="Y21" s="2986" t="n">
        <v>10.785</v>
      </c>
      <c r="Z21" s="2986" t="n">
        <v>11.26</v>
      </c>
      <c r="AA21" s="2986" t="n">
        <v>11.255</v>
      </c>
    </row>
    <row r="22" customFormat="false" ht="14.1" hidden="false" customHeight="true" outlineLevel="0" collapsed="false">
      <c r="A22" s="1713" t="s">
        <v>818</v>
      </c>
      <c r="B22" s="2987" t="n">
        <v>6.515</v>
      </c>
      <c r="C22" s="2987" t="n">
        <v>6.475</v>
      </c>
      <c r="D22" s="2987" t="n">
        <v>6.12</v>
      </c>
      <c r="E22" s="2987" t="n">
        <v>5.87</v>
      </c>
      <c r="F22" s="2987" t="n">
        <v>5.75</v>
      </c>
      <c r="G22" s="2987" t="n">
        <v>5.57</v>
      </c>
      <c r="H22" s="2987" t="n">
        <v>5.55</v>
      </c>
      <c r="I22" s="2987" t="n">
        <v>5.62</v>
      </c>
      <c r="J22" s="2987" t="n">
        <v>5.62</v>
      </c>
      <c r="K22" s="2987" t="n">
        <v>5.78</v>
      </c>
      <c r="L22" s="2987" t="n">
        <v>5.78</v>
      </c>
      <c r="M22" s="2987" t="n">
        <v>5.78</v>
      </c>
      <c r="N22" s="2988" t="n">
        <v>5.87</v>
      </c>
      <c r="O22" s="2986" t="n">
        <v>6.34</v>
      </c>
      <c r="P22" s="2986" t="n">
        <v>6.865</v>
      </c>
      <c r="Q22" s="2986" t="n">
        <v>7.47</v>
      </c>
      <c r="R22" s="2986" t="n">
        <v>8.285</v>
      </c>
      <c r="S22" s="2986" t="n">
        <v>8.72</v>
      </c>
      <c r="T22" s="2986" t="n">
        <v>9.115</v>
      </c>
      <c r="U22" s="2986" t="n">
        <v>9.62</v>
      </c>
      <c r="V22" s="2986" t="n">
        <v>9.89</v>
      </c>
      <c r="W22" s="2986" t="n">
        <v>9.325</v>
      </c>
      <c r="X22" s="2986" t="n">
        <v>9.49</v>
      </c>
      <c r="Y22" s="2986" t="n">
        <v>9.355</v>
      </c>
      <c r="Z22" s="2986" t="n">
        <v>10.24</v>
      </c>
      <c r="AA22" s="2986" t="n">
        <v>10.055</v>
      </c>
    </row>
    <row r="23" customFormat="false" ht="14.1" hidden="false" customHeight="true" outlineLevel="0" collapsed="false">
      <c r="A23" s="1713" t="s">
        <v>1309</v>
      </c>
      <c r="B23" s="2987"/>
      <c r="C23" s="2987"/>
      <c r="D23" s="2987"/>
      <c r="E23" s="2987"/>
      <c r="F23" s="2987"/>
      <c r="G23" s="2987"/>
      <c r="H23" s="2987"/>
      <c r="I23" s="2987"/>
      <c r="J23" s="2987"/>
      <c r="K23" s="2987"/>
      <c r="L23" s="2987"/>
      <c r="M23" s="2987"/>
      <c r="N23" s="2988"/>
      <c r="O23" s="2986" t="n">
        <v>8.515</v>
      </c>
      <c r="P23" s="2986" t="n">
        <v>8.855</v>
      </c>
      <c r="Q23" s="2986" t="n">
        <v>9.215</v>
      </c>
      <c r="R23" s="2986" t="n">
        <v>9</v>
      </c>
      <c r="S23" s="2986" t="n">
        <v>9.195</v>
      </c>
      <c r="T23" s="2986" t="n">
        <v>9.465</v>
      </c>
      <c r="U23" s="2986" t="n">
        <v>9.37</v>
      </c>
      <c r="V23" s="2986" t="n">
        <v>9.24</v>
      </c>
      <c r="W23" s="2986" t="n">
        <v>8.9</v>
      </c>
      <c r="X23" s="2986" t="n">
        <v>8.97</v>
      </c>
      <c r="Y23" s="2986" t="n">
        <v>10.035</v>
      </c>
      <c r="Z23" s="2986" t="n">
        <v>10.445</v>
      </c>
      <c r="AA23" s="2986" t="n">
        <v>10.33</v>
      </c>
    </row>
    <row r="24" customFormat="false" ht="14.1" hidden="false" customHeight="true" outlineLevel="0" collapsed="false">
      <c r="A24" s="1713" t="s">
        <v>821</v>
      </c>
      <c r="B24" s="2987" t="n">
        <v>8.38</v>
      </c>
      <c r="C24" s="2987" t="n">
        <v>8.845</v>
      </c>
      <c r="D24" s="2987" t="n">
        <v>9.55</v>
      </c>
      <c r="E24" s="2987" t="n">
        <v>9.58</v>
      </c>
      <c r="F24" s="2987" t="n">
        <v>9.01</v>
      </c>
      <c r="G24" s="2987" t="n">
        <v>9.865</v>
      </c>
      <c r="H24" s="2987" t="n">
        <v>10.665</v>
      </c>
      <c r="I24" s="2987" t="n">
        <v>10.34</v>
      </c>
      <c r="J24" s="2987" t="n">
        <v>10.685</v>
      </c>
      <c r="K24" s="2987" t="n">
        <v>10.61</v>
      </c>
      <c r="L24" s="2987" t="n">
        <v>11.085</v>
      </c>
      <c r="M24" s="2987" t="n">
        <v>13.02</v>
      </c>
      <c r="N24" s="2988" t="n">
        <v>14.04</v>
      </c>
      <c r="O24" s="2986" t="n">
        <v>14.425</v>
      </c>
      <c r="P24" s="2986" t="n">
        <v>14.505</v>
      </c>
      <c r="Q24" s="2986" t="n">
        <v>14.16</v>
      </c>
      <c r="R24" s="2986" t="n">
        <v>15.915</v>
      </c>
      <c r="S24" s="2986" t="n">
        <v>17.13</v>
      </c>
      <c r="T24" s="2986" t="n">
        <v>16.99</v>
      </c>
      <c r="U24" s="2986" t="n">
        <v>17.275</v>
      </c>
      <c r="V24" s="2986" t="n">
        <v>16.025</v>
      </c>
      <c r="W24" s="2986" t="n">
        <v>15.41</v>
      </c>
      <c r="X24" s="2986" t="n">
        <v>14.63</v>
      </c>
      <c r="Y24" s="2986" t="n">
        <v>14.285</v>
      </c>
      <c r="Z24" s="2986" t="n">
        <v>16.315</v>
      </c>
      <c r="AA24" s="2986" t="n">
        <v>15.085</v>
      </c>
    </row>
    <row r="25" customFormat="false" ht="14.1" hidden="false" customHeight="true" outlineLevel="0" collapsed="false">
      <c r="A25" s="1713" t="s">
        <v>1333</v>
      </c>
      <c r="B25" s="2987"/>
      <c r="C25" s="2987"/>
      <c r="D25" s="2987"/>
      <c r="E25" s="2987"/>
      <c r="F25" s="2987"/>
      <c r="G25" s="2987"/>
      <c r="H25" s="2987"/>
      <c r="I25" s="2987"/>
      <c r="J25" s="2987"/>
      <c r="K25" s="2987"/>
      <c r="L25" s="2987"/>
      <c r="M25" s="2987"/>
      <c r="N25" s="2988"/>
      <c r="O25" s="2986" t="n">
        <v>16.17</v>
      </c>
      <c r="P25" s="2986" t="n">
        <v>13.4</v>
      </c>
      <c r="Q25" s="2986" t="n">
        <v>16.175</v>
      </c>
      <c r="R25" s="2986" t="n">
        <v>18.915</v>
      </c>
      <c r="S25" s="2986" t="n">
        <v>22.905</v>
      </c>
      <c r="T25" s="2986" t="n">
        <v>20.45</v>
      </c>
      <c r="U25" s="2986" t="n">
        <v>18.255</v>
      </c>
      <c r="V25" s="2986" t="n">
        <v>14.025</v>
      </c>
      <c r="W25" s="2986" t="n">
        <v>11.715</v>
      </c>
      <c r="X25" s="2986" t="n">
        <v>14.03</v>
      </c>
      <c r="Y25" s="2986" t="n">
        <v>16.08</v>
      </c>
      <c r="Z25" s="2986" t="n">
        <v>17.095</v>
      </c>
      <c r="AA25" s="2986" t="n">
        <v>14.06</v>
      </c>
    </row>
    <row r="26" customFormat="false" ht="14.1" hidden="false" customHeight="true" outlineLevel="0" collapsed="false">
      <c r="A26" s="1713" t="s">
        <v>1310</v>
      </c>
      <c r="B26" s="2987"/>
      <c r="C26" s="2987"/>
      <c r="D26" s="2987"/>
      <c r="E26" s="2987"/>
      <c r="F26" s="2987"/>
      <c r="G26" s="2987"/>
      <c r="H26" s="2987"/>
      <c r="I26" s="2987"/>
      <c r="J26" s="2987"/>
      <c r="K26" s="2987" t="n">
        <v>4.07</v>
      </c>
      <c r="L26" s="2987" t="n">
        <v>4.09</v>
      </c>
      <c r="M26" s="2987" t="n">
        <v>4.26</v>
      </c>
      <c r="N26" s="2988" t="n">
        <v>4.83</v>
      </c>
      <c r="O26" s="2986" t="n">
        <v>7.285</v>
      </c>
      <c r="P26" s="2986" t="n">
        <v>8.945</v>
      </c>
      <c r="Q26" s="2986" t="n">
        <v>8.985</v>
      </c>
      <c r="R26" s="2986" t="n">
        <v>10.425</v>
      </c>
      <c r="S26" s="2986" t="n">
        <v>11.065</v>
      </c>
      <c r="T26" s="2986" t="n">
        <v>11.385</v>
      </c>
      <c r="U26" s="2986" t="n">
        <v>11.77</v>
      </c>
      <c r="V26" s="2986" t="n">
        <v>11.805</v>
      </c>
      <c r="W26" s="2986" t="n">
        <v>11.83</v>
      </c>
      <c r="X26" s="2986" t="n">
        <v>11.69</v>
      </c>
      <c r="Y26" s="2986" t="n">
        <v>10.43</v>
      </c>
      <c r="Z26" s="2986" t="n">
        <v>10.52</v>
      </c>
      <c r="AA26" s="2986" t="n">
        <v>10.425</v>
      </c>
    </row>
    <row r="27" customFormat="false" ht="14.1" hidden="false" customHeight="true" outlineLevel="0" collapsed="false">
      <c r="A27" s="1713" t="s">
        <v>1311</v>
      </c>
      <c r="B27" s="2987"/>
      <c r="C27" s="2987"/>
      <c r="D27" s="2987"/>
      <c r="E27" s="2987"/>
      <c r="F27" s="2987"/>
      <c r="G27" s="2987"/>
      <c r="H27" s="2987"/>
      <c r="I27" s="2987"/>
      <c r="J27" s="2987" t="n">
        <v>5.095</v>
      </c>
      <c r="K27" s="2987" t="n">
        <v>5.1</v>
      </c>
      <c r="L27" s="2987" t="n">
        <v>4.98</v>
      </c>
      <c r="M27" s="2987" t="n">
        <v>4.98</v>
      </c>
      <c r="N27" s="2988" t="n">
        <v>5.48</v>
      </c>
      <c r="O27" s="2986" t="n">
        <v>8.335</v>
      </c>
      <c r="P27" s="2986" t="n">
        <v>8.57</v>
      </c>
      <c r="Q27" s="2986" t="n">
        <v>10.205</v>
      </c>
      <c r="R27" s="2986" t="n">
        <v>10.435</v>
      </c>
      <c r="S27" s="2986" t="n">
        <v>11.415</v>
      </c>
      <c r="T27" s="2986" t="n">
        <v>12.29</v>
      </c>
      <c r="U27" s="2986" t="n">
        <v>11.695</v>
      </c>
      <c r="V27" s="2986" t="n">
        <v>9.93</v>
      </c>
      <c r="W27" s="2986" t="n">
        <v>9.11</v>
      </c>
      <c r="X27" s="2986" t="n">
        <v>8.31</v>
      </c>
      <c r="Y27" s="2986" t="n">
        <v>8.685</v>
      </c>
      <c r="Z27" s="2986" t="n">
        <v>9.26</v>
      </c>
      <c r="AA27" s="2986" t="n">
        <v>9.845</v>
      </c>
    </row>
    <row r="28" s="96" customFormat="true" ht="14.1" hidden="false" customHeight="true" outlineLevel="0" collapsed="false">
      <c r="A28" s="1713" t="s">
        <v>1312</v>
      </c>
      <c r="B28" s="2987" t="n">
        <v>7.57</v>
      </c>
      <c r="C28" s="2987" t="n">
        <v>7.47</v>
      </c>
      <c r="D28" s="2987" t="n">
        <v>7.31</v>
      </c>
      <c r="E28" s="2987" t="n">
        <v>7.255</v>
      </c>
      <c r="F28" s="2987" t="n">
        <v>7.33</v>
      </c>
      <c r="G28" s="2987" t="n">
        <v>7.02</v>
      </c>
      <c r="H28" s="2987" t="n">
        <v>6.79</v>
      </c>
      <c r="I28" s="2987" t="n">
        <v>7.09</v>
      </c>
      <c r="J28" s="2987" t="n">
        <v>7.35</v>
      </c>
      <c r="K28" s="2987" t="n">
        <v>7.58</v>
      </c>
      <c r="L28" s="2987" t="n">
        <v>8.51</v>
      </c>
      <c r="M28" s="2987" t="n">
        <v>8.95</v>
      </c>
      <c r="N28" s="2988" t="n">
        <v>9.95</v>
      </c>
      <c r="O28" s="2986" t="n">
        <v>9.775</v>
      </c>
      <c r="P28" s="2986" t="n">
        <v>11.575</v>
      </c>
      <c r="Q28" s="2986" t="n">
        <v>10.205</v>
      </c>
      <c r="R28" s="2986" t="n">
        <v>10.015</v>
      </c>
      <c r="S28" s="2986" t="n">
        <v>10.315</v>
      </c>
      <c r="T28" s="2986" t="n">
        <v>9.92</v>
      </c>
      <c r="U28" s="2986" t="n">
        <v>9.97</v>
      </c>
      <c r="V28" s="2986" t="n">
        <v>9.105</v>
      </c>
      <c r="W28" s="2986" t="n">
        <v>8.655</v>
      </c>
      <c r="X28" s="2986" t="n">
        <v>7.915</v>
      </c>
      <c r="Y28" s="2986" t="n">
        <v>8.395</v>
      </c>
      <c r="Z28" s="2986" t="n">
        <v>9.005</v>
      </c>
      <c r="AA28" s="2986" t="n">
        <v>9.33</v>
      </c>
    </row>
    <row r="29" customFormat="false" ht="14.1" hidden="false" customHeight="true" outlineLevel="0" collapsed="false">
      <c r="A29" s="1713" t="s">
        <v>1313</v>
      </c>
      <c r="B29" s="2987" t="n">
        <v>3.16</v>
      </c>
      <c r="C29" s="2987" t="n">
        <v>3.6</v>
      </c>
      <c r="D29" s="2987" t="n">
        <v>4.63</v>
      </c>
      <c r="E29" s="2987" t="n">
        <v>4.845</v>
      </c>
      <c r="F29" s="2987" t="n">
        <v>4.975</v>
      </c>
      <c r="G29" s="2987" t="n">
        <v>5.05</v>
      </c>
      <c r="H29" s="2987" t="n">
        <v>5.37</v>
      </c>
      <c r="I29" s="2987" t="n">
        <v>5.915</v>
      </c>
      <c r="J29" s="2987" t="n">
        <v>6.035</v>
      </c>
      <c r="K29" s="2987" t="n">
        <v>6.8</v>
      </c>
      <c r="L29" s="2987" t="n">
        <v>7.35</v>
      </c>
      <c r="M29" s="2987" t="n">
        <v>7.09</v>
      </c>
      <c r="N29" s="2988" t="n">
        <v>8.945</v>
      </c>
      <c r="O29" s="2986" t="n">
        <v>11.8</v>
      </c>
      <c r="P29" s="2986" t="n">
        <v>12.69</v>
      </c>
      <c r="Q29" s="2986" t="n">
        <v>10.565</v>
      </c>
      <c r="R29" s="2986" t="n">
        <v>9.965</v>
      </c>
      <c r="S29" s="2986" t="n">
        <v>9.735</v>
      </c>
      <c r="T29" s="2986" t="n">
        <v>9.715</v>
      </c>
      <c r="U29" s="2986" t="n">
        <v>9.065</v>
      </c>
      <c r="V29" s="2986" t="n">
        <v>8.685</v>
      </c>
      <c r="W29" s="2986" t="n">
        <v>8.005</v>
      </c>
      <c r="X29" s="2986" t="n">
        <v>7.755</v>
      </c>
      <c r="Y29" s="2986" t="n">
        <v>8.31</v>
      </c>
      <c r="Z29" s="2986" t="n">
        <v>10.055</v>
      </c>
      <c r="AA29" s="2986" t="n">
        <v>9.675</v>
      </c>
    </row>
    <row r="30" customFormat="false" ht="14.1" hidden="false" customHeight="true" outlineLevel="0" collapsed="false">
      <c r="A30" s="1713" t="s">
        <v>1334</v>
      </c>
      <c r="B30" s="2987"/>
      <c r="C30" s="2987"/>
      <c r="D30" s="2987"/>
      <c r="E30" s="2987"/>
      <c r="F30" s="2987"/>
      <c r="G30" s="2987"/>
      <c r="H30" s="2987"/>
      <c r="I30" s="2987"/>
      <c r="J30" s="2987"/>
      <c r="K30" s="2987"/>
      <c r="L30" s="2987"/>
      <c r="M30" s="2987"/>
      <c r="N30" s="2988"/>
      <c r="O30" s="2986" t="n">
        <v>14.2</v>
      </c>
      <c r="P30" s="2986" t="n">
        <v>13.985</v>
      </c>
      <c r="Q30" s="2986" t="n">
        <v>17.65</v>
      </c>
      <c r="R30" s="2986" t="n">
        <v>17.9</v>
      </c>
      <c r="S30" s="2986" t="n">
        <v>18</v>
      </c>
      <c r="T30" s="2986" t="n">
        <v>17.85</v>
      </c>
      <c r="U30" s="2986" t="n">
        <v>17.75</v>
      </c>
      <c r="V30" s="2986" t="n">
        <v>15.02</v>
      </c>
      <c r="W30" s="2986" t="n">
        <v>14.105</v>
      </c>
      <c r="X30" s="2986" t="n">
        <v>13.575</v>
      </c>
      <c r="Y30" s="2986" t="n">
        <v>13.49</v>
      </c>
      <c r="Z30" s="2986" t="n">
        <v>13.5</v>
      </c>
      <c r="AA30" s="2986" t="n">
        <v>13.45</v>
      </c>
    </row>
    <row r="31" customFormat="false" ht="14.1" hidden="false" customHeight="true" outlineLevel="0" collapsed="false">
      <c r="A31" s="1713" t="s">
        <v>1314</v>
      </c>
      <c r="B31" s="2987" t="n">
        <v>6.025</v>
      </c>
      <c r="C31" s="2987" t="n">
        <v>5.985</v>
      </c>
      <c r="D31" s="2987" t="n">
        <v>5.695</v>
      </c>
      <c r="E31" s="2987" t="n">
        <v>5.695</v>
      </c>
      <c r="F31" s="2987" t="n">
        <v>5.905</v>
      </c>
      <c r="G31" s="2987" t="n">
        <v>6.66</v>
      </c>
      <c r="H31" s="2987" t="n">
        <v>6.95</v>
      </c>
      <c r="I31" s="2987"/>
      <c r="J31" s="2987"/>
      <c r="K31" s="2987"/>
      <c r="L31" s="2987" t="n">
        <v>8.995</v>
      </c>
      <c r="M31" s="2987" t="n">
        <v>9.75</v>
      </c>
      <c r="N31" s="2988" t="n">
        <v>10.3</v>
      </c>
      <c r="O31" s="2986" t="n">
        <v>10.445</v>
      </c>
      <c r="P31" s="2986" t="n">
        <v>10.855</v>
      </c>
      <c r="Q31" s="2986" t="n">
        <v>9.91</v>
      </c>
      <c r="R31" s="2986" t="n">
        <v>9.685</v>
      </c>
      <c r="S31" s="2986" t="n">
        <v>9.67</v>
      </c>
      <c r="T31" s="2986" t="n">
        <v>9.45</v>
      </c>
      <c r="U31" s="2986" t="n">
        <v>9.11</v>
      </c>
      <c r="V31" s="2986" t="n">
        <v>8.74</v>
      </c>
      <c r="W31" s="2986" t="n">
        <v>8.31</v>
      </c>
      <c r="X31" s="2986" t="n">
        <v>7.93</v>
      </c>
      <c r="Y31" s="2986" t="n">
        <v>8.36</v>
      </c>
      <c r="Z31" s="2986" t="n">
        <v>9.2</v>
      </c>
      <c r="AA31" s="2986" t="n">
        <v>10.51</v>
      </c>
    </row>
    <row r="32" customFormat="false" ht="14.1" hidden="false" customHeight="true" outlineLevel="0" collapsed="false">
      <c r="A32" s="1713" t="s">
        <v>827</v>
      </c>
      <c r="B32" s="2987" t="n">
        <v>8.145</v>
      </c>
      <c r="C32" s="2987" t="n">
        <v>8.345</v>
      </c>
      <c r="D32" s="2987" t="n">
        <v>8.32</v>
      </c>
      <c r="E32" s="2987" t="n">
        <v>8.275</v>
      </c>
      <c r="F32" s="2987" t="n">
        <v>8.285</v>
      </c>
      <c r="G32" s="2987"/>
      <c r="H32" s="2987"/>
      <c r="I32" s="2987"/>
      <c r="J32" s="2987" t="n">
        <v>7.01</v>
      </c>
      <c r="K32" s="2987" t="n">
        <v>7.53</v>
      </c>
      <c r="L32" s="2987" t="n">
        <v>8.155</v>
      </c>
      <c r="M32" s="2987" t="n">
        <v>8.555</v>
      </c>
      <c r="N32" s="2988" t="n">
        <v>9.45</v>
      </c>
      <c r="O32" s="2986" t="n">
        <v>10.68</v>
      </c>
      <c r="P32" s="2986" t="n">
        <v>11.73</v>
      </c>
      <c r="Q32" s="2986" t="n">
        <v>11.275</v>
      </c>
      <c r="R32" s="2986" t="n">
        <v>11.27</v>
      </c>
      <c r="S32" s="2986" t="n">
        <v>11.09</v>
      </c>
      <c r="T32" s="2986" t="n">
        <v>11.11</v>
      </c>
      <c r="U32" s="2986" t="n">
        <v>10.72</v>
      </c>
      <c r="V32" s="2986" t="n">
        <v>10.43</v>
      </c>
      <c r="W32" s="2986" t="n">
        <v>10.15</v>
      </c>
      <c r="X32" s="2986" t="n">
        <v>9.635</v>
      </c>
      <c r="Y32" s="2986" t="n">
        <v>10.045</v>
      </c>
      <c r="Z32" s="2986" t="n">
        <v>10.82</v>
      </c>
      <c r="AA32" s="2986" t="n">
        <v>11.875</v>
      </c>
    </row>
    <row r="33" customFormat="false" ht="14.1" hidden="false" customHeight="true" outlineLevel="0" collapsed="false">
      <c r="A33" s="1713" t="s">
        <v>830</v>
      </c>
      <c r="B33" s="2987"/>
      <c r="C33" s="2987"/>
      <c r="D33" s="2987"/>
      <c r="E33" s="2987"/>
      <c r="F33" s="2987"/>
      <c r="G33" s="2987" t="n">
        <v>4.44</v>
      </c>
      <c r="H33" s="2987" t="n">
        <v>5.365</v>
      </c>
      <c r="I33" s="2987" t="n">
        <v>5.655</v>
      </c>
      <c r="J33" s="2987" t="n">
        <v>5.66</v>
      </c>
      <c r="K33" s="2987" t="n">
        <v>5.01</v>
      </c>
      <c r="L33" s="2987" t="n">
        <v>5.495</v>
      </c>
      <c r="M33" s="2987" t="n">
        <v>5.84</v>
      </c>
      <c r="N33" s="2988" t="n">
        <v>6.085</v>
      </c>
      <c r="O33" s="2986" t="n">
        <v>8.955</v>
      </c>
      <c r="P33" s="2986" t="n">
        <v>9.175</v>
      </c>
      <c r="Q33" s="2986" t="n">
        <v>9.83</v>
      </c>
      <c r="R33" s="2986" t="n">
        <v>9.775</v>
      </c>
      <c r="S33" s="2986" t="n">
        <v>9.365</v>
      </c>
      <c r="T33" s="2986" t="n">
        <v>9.045</v>
      </c>
      <c r="U33" s="2986" t="n">
        <v>8.29</v>
      </c>
      <c r="V33" s="2986" t="n">
        <v>8.715</v>
      </c>
      <c r="W33" s="2986" t="n">
        <v>8.115</v>
      </c>
      <c r="X33" s="2986" t="n">
        <v>8.64</v>
      </c>
      <c r="Y33" s="2986" t="n">
        <v>8.8</v>
      </c>
      <c r="Z33" s="2986" t="n">
        <v>9.155</v>
      </c>
      <c r="AA33" s="2986" t="n">
        <v>10.815</v>
      </c>
    </row>
    <row r="34" customFormat="false" ht="14.1" hidden="false" customHeight="true" outlineLevel="0" collapsed="false">
      <c r="A34" s="1713" t="s">
        <v>825</v>
      </c>
      <c r="B34" s="2987" t="n">
        <v>7.99</v>
      </c>
      <c r="C34" s="2987" t="n">
        <v>7.55</v>
      </c>
      <c r="D34" s="2987" t="n">
        <v>7.4</v>
      </c>
      <c r="E34" s="2987" t="n">
        <v>7.125</v>
      </c>
      <c r="F34" s="2987" t="n">
        <v>6.46</v>
      </c>
      <c r="G34" s="2987" t="n">
        <v>6.43</v>
      </c>
      <c r="H34" s="2987" t="n">
        <v>6.51</v>
      </c>
      <c r="I34" s="2987" t="n">
        <v>6.65</v>
      </c>
      <c r="J34" s="2987" t="n">
        <v>6.725</v>
      </c>
      <c r="K34" s="2987" t="n">
        <v>6.84</v>
      </c>
      <c r="L34" s="2987" t="n">
        <v>7.24</v>
      </c>
      <c r="M34" s="2987" t="n">
        <v>8.105</v>
      </c>
      <c r="N34" s="2988" t="n">
        <v>8.6</v>
      </c>
      <c r="O34" s="2986" t="n">
        <v>8.98</v>
      </c>
      <c r="P34" s="2986" t="n">
        <v>9.435</v>
      </c>
      <c r="Q34" s="2986" t="n">
        <v>9.275</v>
      </c>
      <c r="R34" s="2986" t="n">
        <v>10.01</v>
      </c>
      <c r="S34" s="2986" t="n">
        <v>11.46</v>
      </c>
      <c r="T34" s="2986" t="n">
        <v>11.455</v>
      </c>
      <c r="U34" s="2986" t="n">
        <v>11.745</v>
      </c>
      <c r="V34" s="2986" t="n">
        <v>11.47</v>
      </c>
      <c r="W34" s="2986" t="n">
        <v>11.285</v>
      </c>
      <c r="X34" s="2986" t="n">
        <v>11.46</v>
      </c>
      <c r="Y34" s="2986" t="n">
        <v>11.465</v>
      </c>
      <c r="Z34" s="2986" t="n">
        <v>11.605</v>
      </c>
      <c r="AA34" s="2986" t="n">
        <v>11.195</v>
      </c>
    </row>
    <row r="35" customFormat="false" ht="14.1" hidden="false" customHeight="true" outlineLevel="0" collapsed="false">
      <c r="A35" s="1713" t="s">
        <v>1315</v>
      </c>
      <c r="B35" s="2987"/>
      <c r="C35" s="2987"/>
      <c r="D35" s="2987"/>
      <c r="E35" s="2987"/>
      <c r="F35" s="2987"/>
      <c r="G35" s="2987"/>
      <c r="H35" s="2987"/>
      <c r="I35" s="2987"/>
      <c r="J35" s="2987" t="n">
        <v>4.425</v>
      </c>
      <c r="K35" s="2987" t="n">
        <v>5.38</v>
      </c>
      <c r="L35" s="2987" t="n">
        <v>8.215</v>
      </c>
      <c r="M35" s="2987" t="n">
        <v>7.82</v>
      </c>
      <c r="N35" s="2988" t="n">
        <v>9.155</v>
      </c>
      <c r="O35" s="2986" t="n">
        <v>9.18</v>
      </c>
      <c r="P35" s="2986" t="n">
        <v>8.195</v>
      </c>
      <c r="Q35" s="2986" t="n">
        <v>8.29</v>
      </c>
      <c r="R35" s="2986" t="n">
        <v>8.03</v>
      </c>
      <c r="S35" s="2986" t="n">
        <v>7.985</v>
      </c>
      <c r="T35" s="2986" t="n">
        <v>8.62</v>
      </c>
      <c r="U35" s="2986" t="n">
        <v>8.42</v>
      </c>
      <c r="V35" s="2986" t="n">
        <v>8.16</v>
      </c>
      <c r="W35" s="2986" t="n">
        <v>7.655</v>
      </c>
      <c r="X35" s="2986" t="n">
        <v>7.775</v>
      </c>
      <c r="Y35" s="2986" t="n">
        <v>8.485</v>
      </c>
      <c r="Z35" s="2986" t="n">
        <v>9.72</v>
      </c>
      <c r="AA35" s="2986" t="n">
        <v>10.41</v>
      </c>
    </row>
    <row r="36" customFormat="false" ht="14.1" hidden="false" customHeight="true" outlineLevel="0" collapsed="false">
      <c r="A36" s="1713" t="s">
        <v>1316</v>
      </c>
      <c r="B36" s="2987" t="n">
        <v>5.96</v>
      </c>
      <c r="C36" s="2987" t="n">
        <v>6.035</v>
      </c>
      <c r="D36" s="2987" t="n">
        <v>6.64</v>
      </c>
      <c r="E36" s="2987" t="n">
        <v>7.36</v>
      </c>
      <c r="F36" s="2987" t="n">
        <v>6.995</v>
      </c>
      <c r="G36" s="2987" t="n">
        <v>6.07</v>
      </c>
      <c r="H36" s="2987" t="n">
        <v>5.97</v>
      </c>
      <c r="I36" s="2987" t="n">
        <v>5.885</v>
      </c>
      <c r="J36" s="2987" t="n">
        <v>5.775</v>
      </c>
      <c r="K36" s="2987" t="n">
        <v>5.685</v>
      </c>
      <c r="L36" s="2987" t="n">
        <v>6.11</v>
      </c>
      <c r="M36" s="2987" t="n">
        <v>6.425</v>
      </c>
      <c r="N36" s="2988" t="n">
        <v>7.515</v>
      </c>
      <c r="O36" s="2986" t="n">
        <v>9.585</v>
      </c>
      <c r="P36" s="2986" t="n">
        <v>9.955</v>
      </c>
      <c r="Q36" s="2986" t="n">
        <v>9.99</v>
      </c>
      <c r="R36" s="2986" t="n">
        <v>9.755</v>
      </c>
      <c r="S36" s="2986" t="n">
        <v>9.445</v>
      </c>
      <c r="T36" s="2986" t="n">
        <v>9.56</v>
      </c>
      <c r="U36" s="2986" t="n">
        <v>8.565</v>
      </c>
      <c r="V36" s="2986" t="n">
        <v>8.485</v>
      </c>
      <c r="W36" s="2986" t="n">
        <v>8.395</v>
      </c>
      <c r="X36" s="2986" t="n">
        <v>7.84</v>
      </c>
      <c r="Y36" s="2986" t="n">
        <v>8.63</v>
      </c>
      <c r="Z36" s="2986" t="n">
        <v>9.56</v>
      </c>
      <c r="AA36" s="2986" t="n">
        <v>9.8</v>
      </c>
    </row>
    <row r="37" customFormat="false" ht="14.1" hidden="false" customHeight="true" outlineLevel="0" collapsed="false">
      <c r="A37" s="1713" t="s">
        <v>1317</v>
      </c>
      <c r="B37" s="2987"/>
      <c r="C37" s="2987"/>
      <c r="D37" s="2987"/>
      <c r="E37" s="2987"/>
      <c r="F37" s="2987"/>
      <c r="G37" s="2987"/>
      <c r="H37" s="2987"/>
      <c r="I37" s="2987"/>
      <c r="J37" s="2987"/>
      <c r="K37" s="2987" t="n">
        <v>6.9</v>
      </c>
      <c r="L37" s="2987" t="n">
        <v>6.985</v>
      </c>
      <c r="M37" s="2987" t="n">
        <v>7.63</v>
      </c>
      <c r="N37" s="2988" t="n">
        <v>9.52</v>
      </c>
      <c r="O37" s="2986" t="n">
        <v>12.43</v>
      </c>
      <c r="P37" s="2986" t="n">
        <v>14.13</v>
      </c>
      <c r="Q37" s="2986" t="n">
        <v>11.86</v>
      </c>
      <c r="R37" s="2986" t="n">
        <v>12.685</v>
      </c>
      <c r="S37" s="2986" t="n">
        <v>12.935</v>
      </c>
      <c r="T37" s="2986" t="n">
        <v>12.775</v>
      </c>
      <c r="U37" s="2986" t="n">
        <v>11.63</v>
      </c>
      <c r="V37" s="2986" t="n">
        <v>11.24</v>
      </c>
      <c r="W37" s="2986" t="n">
        <v>11.02</v>
      </c>
      <c r="X37" s="2986" t="n">
        <v>11.155</v>
      </c>
      <c r="Y37" s="2986" t="n">
        <v>11.835</v>
      </c>
      <c r="Z37" s="2986" t="n">
        <v>12.86</v>
      </c>
      <c r="AA37" s="2986" t="n">
        <v>13.185</v>
      </c>
    </row>
    <row r="38" customFormat="false" ht="14.1" hidden="false" customHeight="true" outlineLevel="0" collapsed="false">
      <c r="A38" s="1713" t="s">
        <v>829</v>
      </c>
      <c r="B38" s="2987" t="n">
        <v>4.565</v>
      </c>
      <c r="C38" s="2987" t="n">
        <v>4.775</v>
      </c>
      <c r="D38" s="2987" t="n">
        <v>4.46</v>
      </c>
      <c r="E38" s="2987" t="n">
        <v>4.425</v>
      </c>
      <c r="F38" s="2987" t="n">
        <v>4.29</v>
      </c>
      <c r="G38" s="2987" t="n">
        <v>4.195</v>
      </c>
      <c r="H38" s="2987" t="n">
        <v>4.195</v>
      </c>
      <c r="I38" s="2987" t="n">
        <v>4.455</v>
      </c>
      <c r="J38" s="2987" t="n">
        <v>5.935</v>
      </c>
      <c r="K38" s="2987" t="n">
        <v>5.76</v>
      </c>
      <c r="L38" s="2987" t="n">
        <v>5.605</v>
      </c>
      <c r="M38" s="2987" t="n">
        <v>5.76</v>
      </c>
      <c r="N38" s="2988" t="n">
        <v>5.65</v>
      </c>
      <c r="O38" s="2986" t="n">
        <v>6.57</v>
      </c>
      <c r="P38" s="2986" t="n">
        <v>6.86</v>
      </c>
      <c r="Q38" s="2986" t="n">
        <v>6.88</v>
      </c>
      <c r="R38" s="2986" t="n">
        <v>7.53</v>
      </c>
      <c r="S38" s="2986" t="n">
        <v>7.495</v>
      </c>
      <c r="T38" s="2986" t="n">
        <v>7.49</v>
      </c>
      <c r="U38" s="2986" t="n">
        <v>7.28</v>
      </c>
      <c r="V38" s="2986" t="n">
        <v>7.065</v>
      </c>
      <c r="W38" s="2986" t="n">
        <v>6.895</v>
      </c>
      <c r="X38" s="2986" t="n">
        <v>6.715</v>
      </c>
      <c r="Y38" s="2986" t="n">
        <v>6.94</v>
      </c>
      <c r="Z38" s="2986" t="n">
        <v>7.09</v>
      </c>
      <c r="AA38" s="2986" t="n">
        <v>7.27</v>
      </c>
    </row>
    <row r="39" customFormat="false" ht="14.1" hidden="false" customHeight="true" outlineLevel="0" collapsed="false">
      <c r="A39" s="1713" t="s">
        <v>828</v>
      </c>
      <c r="B39" s="2987"/>
      <c r="C39" s="2987" t="n">
        <v>4.19</v>
      </c>
      <c r="D39" s="2987" t="n">
        <v>4.26</v>
      </c>
      <c r="E39" s="2987" t="n">
        <v>3.8</v>
      </c>
      <c r="F39" s="2987" t="n">
        <v>3.5</v>
      </c>
      <c r="G39" s="2987" t="n">
        <v>3.815</v>
      </c>
      <c r="H39" s="2987" t="n">
        <v>3.44</v>
      </c>
      <c r="I39" s="2987" t="n">
        <v>3.06</v>
      </c>
      <c r="J39" s="2987" t="n">
        <v>5.395</v>
      </c>
      <c r="K39" s="2987" t="n">
        <v>5.325</v>
      </c>
      <c r="L39" s="2987" t="n">
        <v>5.06</v>
      </c>
      <c r="M39" s="2987" t="n">
        <v>6.5</v>
      </c>
      <c r="N39" s="2988" t="n">
        <v>6.31</v>
      </c>
      <c r="O39" s="2986" t="n">
        <v>7.33</v>
      </c>
      <c r="P39" s="2986" t="n">
        <v>6.78</v>
      </c>
      <c r="Q39" s="2986" t="n">
        <v>8.23</v>
      </c>
      <c r="R39" s="2986" t="n">
        <v>8.605</v>
      </c>
      <c r="S39" s="2986" t="n">
        <v>7.925</v>
      </c>
      <c r="T39" s="2986" t="n">
        <v>7.755</v>
      </c>
      <c r="U39" s="2986" t="n">
        <v>6.87</v>
      </c>
      <c r="V39" s="2986" t="n">
        <v>6.06</v>
      </c>
      <c r="W39" s="2986" t="n">
        <v>6.36</v>
      </c>
      <c r="X39" s="2986" t="n">
        <v>6.475</v>
      </c>
      <c r="Y39" s="2986" t="n">
        <v>7.055</v>
      </c>
      <c r="Z39" s="2986" t="n">
        <v>7.33</v>
      </c>
      <c r="AA39" s="2986" t="n">
        <v>6.165</v>
      </c>
    </row>
    <row r="40" customFormat="false" ht="14.1" hidden="false" customHeight="true" outlineLevel="0" collapsed="false">
      <c r="A40" s="2971" t="s">
        <v>1318</v>
      </c>
      <c r="B40" s="2987" t="n">
        <v>5.695</v>
      </c>
      <c r="C40" s="2987" t="n">
        <v>5.43</v>
      </c>
      <c r="D40" s="2987" t="n">
        <v>5.96</v>
      </c>
      <c r="E40" s="2987" t="n">
        <v>6.02</v>
      </c>
      <c r="F40" s="2987" t="n">
        <v>6.055</v>
      </c>
      <c r="G40" s="2987" t="n">
        <v>6.825</v>
      </c>
      <c r="H40" s="2987" t="n">
        <v>6.775</v>
      </c>
      <c r="I40" s="2987" t="n">
        <v>6.175</v>
      </c>
      <c r="J40" s="2987" t="n">
        <v>5.285</v>
      </c>
      <c r="K40" s="2987" t="n">
        <v>5.245</v>
      </c>
      <c r="L40" s="2987" t="n">
        <v>6.29</v>
      </c>
      <c r="M40" s="2987" t="n">
        <v>8.585</v>
      </c>
      <c r="N40" s="2988" t="n">
        <v>9.74</v>
      </c>
      <c r="O40" s="2986" t="n">
        <v>10.325</v>
      </c>
      <c r="P40" s="2986" t="n">
        <v>10.645</v>
      </c>
      <c r="Q40" s="2986" t="n">
        <v>9.945</v>
      </c>
      <c r="R40" s="2986" t="n">
        <v>10.13</v>
      </c>
      <c r="S40" s="2986" t="n">
        <v>11.68</v>
      </c>
      <c r="T40" s="2986" t="n">
        <v>11.805</v>
      </c>
      <c r="U40" s="2986" t="n">
        <v>13.135</v>
      </c>
      <c r="V40" s="2986" t="n">
        <v>15.045</v>
      </c>
      <c r="W40" s="2986" t="n">
        <v>13.275</v>
      </c>
      <c r="X40" s="2986" t="n">
        <v>12.55</v>
      </c>
      <c r="Y40" s="2986" t="n">
        <v>13.8</v>
      </c>
      <c r="Z40" s="2986" t="n">
        <v>15.395</v>
      </c>
      <c r="AA40" s="2986" t="n">
        <v>16.48</v>
      </c>
    </row>
    <row r="41" customFormat="false" ht="14.1" hidden="false" customHeight="true" outlineLevel="0" collapsed="false">
      <c r="A41" s="2971" t="s">
        <v>1335</v>
      </c>
      <c r="B41" s="2987"/>
      <c r="C41" s="2987"/>
      <c r="D41" s="2987"/>
      <c r="E41" s="2987"/>
      <c r="F41" s="2987"/>
      <c r="G41" s="2987"/>
      <c r="H41" s="2987"/>
      <c r="I41" s="2987"/>
      <c r="J41" s="2987"/>
      <c r="K41" s="2987"/>
      <c r="L41" s="2987"/>
      <c r="M41" s="2987"/>
      <c r="N41" s="2988"/>
      <c r="O41" s="2986"/>
      <c r="P41" s="2986"/>
      <c r="Q41" s="2986"/>
      <c r="R41" s="2986"/>
      <c r="S41" s="2986"/>
      <c r="T41" s="2986"/>
      <c r="U41" s="2986"/>
      <c r="V41" s="2986"/>
      <c r="W41" s="2986" t="n">
        <v>6.94</v>
      </c>
      <c r="X41" s="2986" t="n">
        <v>7.95</v>
      </c>
      <c r="Y41" s="2986"/>
      <c r="Z41" s="2986" t="n">
        <v>5.8</v>
      </c>
      <c r="AA41" s="2986" t="n">
        <v>7.265</v>
      </c>
    </row>
    <row r="42" customFormat="false" ht="14.1" hidden="false" customHeight="true" outlineLevel="0" collapsed="false">
      <c r="A42" s="2971" t="s">
        <v>1336</v>
      </c>
      <c r="B42" s="2987"/>
      <c r="C42" s="2987"/>
      <c r="D42" s="2987"/>
      <c r="E42" s="2987"/>
      <c r="F42" s="2987"/>
      <c r="G42" s="2987"/>
      <c r="H42" s="2987"/>
      <c r="I42" s="2987"/>
      <c r="J42" s="2987"/>
      <c r="K42" s="2987"/>
      <c r="L42" s="2987"/>
      <c r="M42" s="2987"/>
      <c r="N42" s="2988"/>
      <c r="O42" s="2986"/>
      <c r="P42" s="2986"/>
      <c r="Q42" s="2986"/>
      <c r="R42" s="2986"/>
      <c r="S42" s="2986"/>
      <c r="T42" s="2986"/>
      <c r="U42" s="2986" t="n">
        <v>13.915</v>
      </c>
      <c r="V42" s="2986" t="n">
        <v>16.215</v>
      </c>
      <c r="W42" s="2986" t="n">
        <v>14.71</v>
      </c>
      <c r="X42" s="2986" t="n">
        <v>10.345</v>
      </c>
      <c r="Y42" s="2986"/>
      <c r="Z42" s="2986" t="n">
        <v>9.685</v>
      </c>
      <c r="AA42" s="2986" t="n">
        <v>10.275</v>
      </c>
    </row>
    <row r="43" customFormat="false" ht="14.1" hidden="false" customHeight="true" outlineLevel="0" collapsed="false">
      <c r="A43" s="1713" t="s">
        <v>835</v>
      </c>
      <c r="B43" s="2987" t="n">
        <v>3.375</v>
      </c>
      <c r="C43" s="2987" t="n">
        <v>3.75</v>
      </c>
      <c r="D43" s="2987" t="n">
        <v>3.97</v>
      </c>
      <c r="E43" s="2987" t="n">
        <v>3.66</v>
      </c>
      <c r="F43" s="2987" t="n">
        <v>3.425</v>
      </c>
      <c r="G43" s="2987" t="n">
        <v>3.365</v>
      </c>
      <c r="H43" s="2987" t="n">
        <v>3.8</v>
      </c>
      <c r="I43" s="2987" t="n">
        <v>4.23</v>
      </c>
      <c r="J43" s="2987" t="n">
        <v>5.365</v>
      </c>
      <c r="K43" s="2987" t="n">
        <v>5.715</v>
      </c>
      <c r="L43" s="2987" t="n">
        <v>6.635</v>
      </c>
      <c r="M43" s="2987" t="n">
        <v>6.985</v>
      </c>
      <c r="N43" s="2988" t="n">
        <v>7.41</v>
      </c>
      <c r="O43" s="2986"/>
      <c r="P43" s="2986"/>
      <c r="Q43" s="2986"/>
      <c r="R43" s="2986" t="n">
        <v>10.07</v>
      </c>
      <c r="S43" s="2986" t="n">
        <v>8.92</v>
      </c>
      <c r="T43" s="2989" t="n">
        <v>9.165</v>
      </c>
      <c r="U43" s="2986" t="n">
        <v>8.03</v>
      </c>
      <c r="V43" s="2986" t="n">
        <v>7.275</v>
      </c>
      <c r="W43" s="2986" t="n">
        <v>7.785</v>
      </c>
      <c r="X43" s="2986" t="n">
        <v>7.07</v>
      </c>
      <c r="Y43" s="2986" t="n">
        <v>8.25</v>
      </c>
      <c r="Z43" s="2986" t="n">
        <v>8.29</v>
      </c>
      <c r="AA43" s="2986" t="n">
        <v>4.955</v>
      </c>
    </row>
    <row r="44" customFormat="false" ht="18" hidden="false" customHeight="true" outlineLevel="0" collapsed="false">
      <c r="B44" s="2990"/>
      <c r="C44" s="2990"/>
      <c r="D44" s="2990"/>
      <c r="E44" s="2990"/>
      <c r="F44" s="407"/>
      <c r="G44" s="407"/>
      <c r="H44" s="407"/>
      <c r="I44" s="407"/>
      <c r="J44" s="407"/>
      <c r="K44" s="407"/>
      <c r="L44" s="407"/>
      <c r="M44" s="407"/>
      <c r="N44" s="407"/>
      <c r="O44" s="407"/>
      <c r="P44" s="240"/>
      <c r="Q44" s="240"/>
      <c r="R44" s="2991"/>
      <c r="S44" s="241"/>
      <c r="T44" s="2991"/>
      <c r="U44" s="241"/>
      <c r="V44" s="241"/>
      <c r="W44" s="241"/>
      <c r="X44" s="2992"/>
    </row>
    <row r="45" customFormat="false" ht="15" hidden="false" customHeight="true" outlineLevel="0" collapsed="false">
      <c r="A45" s="2993" t="s">
        <v>1337</v>
      </c>
      <c r="B45" s="2990"/>
      <c r="C45" s="2990"/>
      <c r="D45" s="2990"/>
      <c r="E45" s="2990"/>
      <c r="F45" s="407"/>
      <c r="G45" s="407"/>
      <c r="H45" s="407"/>
      <c r="I45" s="407"/>
      <c r="J45" s="407"/>
      <c r="K45" s="407"/>
      <c r="L45" s="407"/>
      <c r="M45" s="407"/>
      <c r="N45" s="407"/>
      <c r="O45" s="407"/>
    </row>
    <row r="46" customFormat="false" ht="15" hidden="false" customHeight="true" outlineLevel="0" collapsed="false">
      <c r="A46" s="2993" t="s">
        <v>1338</v>
      </c>
      <c r="B46" s="2990"/>
      <c r="C46" s="2990"/>
      <c r="D46" s="2990"/>
      <c r="E46" s="2990"/>
      <c r="F46" s="407"/>
      <c r="G46" s="407"/>
      <c r="H46" s="407"/>
      <c r="I46" s="407"/>
      <c r="J46" s="407"/>
      <c r="K46" s="407"/>
      <c r="L46" s="407"/>
      <c r="M46" s="407"/>
      <c r="N46" s="407"/>
      <c r="O46" s="407"/>
    </row>
    <row r="47" customFormat="false" ht="6" hidden="false" customHeight="true" outlineLevel="0" collapsed="false">
      <c r="B47" s="2990"/>
      <c r="C47" s="2990"/>
      <c r="D47" s="2990"/>
      <c r="E47" s="2990"/>
      <c r="F47" s="407"/>
      <c r="G47" s="407"/>
      <c r="H47" s="407"/>
      <c r="I47" s="407"/>
      <c r="J47" s="407"/>
      <c r="K47" s="407"/>
      <c r="L47" s="407"/>
      <c r="M47" s="407"/>
      <c r="N47" s="407"/>
      <c r="O47" s="407"/>
    </row>
    <row r="48" customFormat="false" ht="14.65" hidden="false" customHeight="true" outlineLevel="0" collapsed="false">
      <c r="A48" s="2962" t="s">
        <v>1339</v>
      </c>
      <c r="B48" s="631"/>
      <c r="C48" s="631"/>
      <c r="D48" s="631"/>
      <c r="E48" s="631"/>
      <c r="F48" s="631"/>
      <c r="G48" s="631"/>
      <c r="H48" s="631"/>
      <c r="I48" s="631"/>
      <c r="J48" s="631"/>
      <c r="K48" s="631"/>
      <c r="L48" s="631"/>
      <c r="M48" s="631"/>
      <c r="N48" s="631"/>
      <c r="O48" s="631"/>
    </row>
    <row r="49" s="96" customFormat="true" ht="14.65" hidden="false" customHeight="true" outlineLevel="0" collapsed="false">
      <c r="A49" s="2971"/>
      <c r="B49" s="243" t="n">
        <v>1995</v>
      </c>
      <c r="C49" s="243" t="n">
        <v>1996</v>
      </c>
      <c r="D49" s="243" t="n">
        <v>1997</v>
      </c>
      <c r="E49" s="243" t="n">
        <v>1998</v>
      </c>
      <c r="F49" s="243" t="n">
        <v>1999</v>
      </c>
      <c r="G49" s="243" t="n">
        <v>2000</v>
      </c>
      <c r="H49" s="243" t="n">
        <v>2001</v>
      </c>
      <c r="I49" s="243" t="n">
        <v>2002</v>
      </c>
      <c r="J49" s="243" t="n">
        <v>2003</v>
      </c>
      <c r="K49" s="243" t="n">
        <v>2004</v>
      </c>
      <c r="L49" s="243" t="n">
        <v>2005</v>
      </c>
      <c r="M49" s="243" t="n">
        <v>2006</v>
      </c>
      <c r="N49" s="2985" t="n">
        <v>2007</v>
      </c>
      <c r="O49" s="1197" t="n">
        <v>2008</v>
      </c>
      <c r="P49" s="243" t="n">
        <v>2009</v>
      </c>
      <c r="Q49" s="1197" t="n">
        <v>2010</v>
      </c>
      <c r="R49" s="243" t="n">
        <v>2011</v>
      </c>
      <c r="S49" s="1197" t="n">
        <v>2012</v>
      </c>
      <c r="T49" s="243" t="n">
        <v>2013</v>
      </c>
      <c r="U49" s="1197" t="n">
        <v>2014</v>
      </c>
      <c r="V49" s="1197" t="n">
        <v>2015</v>
      </c>
      <c r="W49" s="1197" t="n">
        <v>2016</v>
      </c>
      <c r="X49" s="1197" t="n">
        <v>2017</v>
      </c>
      <c r="Y49" s="1197" t="n">
        <v>2018</v>
      </c>
      <c r="Z49" s="1197" t="n">
        <v>2019</v>
      </c>
      <c r="AA49" s="1197" t="n">
        <v>2020</v>
      </c>
    </row>
    <row r="50" s="96" customFormat="true" ht="14.65" hidden="false" customHeight="true" outlineLevel="0" collapsed="false">
      <c r="A50" s="1713" t="s">
        <v>1332</v>
      </c>
      <c r="B50" s="2994"/>
      <c r="C50" s="2994"/>
      <c r="D50" s="2994"/>
      <c r="E50" s="2994"/>
      <c r="F50" s="2994"/>
      <c r="G50" s="2994"/>
      <c r="H50" s="2994"/>
      <c r="I50" s="2994"/>
      <c r="J50" s="2994"/>
      <c r="K50" s="2994"/>
      <c r="L50" s="2994"/>
      <c r="M50" s="2994"/>
      <c r="N50" s="2995"/>
      <c r="O50" s="2986" t="n">
        <v>8.345</v>
      </c>
      <c r="P50" s="2986" t="n">
        <v>8.52</v>
      </c>
      <c r="Q50" s="2986" t="n">
        <v>8.3</v>
      </c>
      <c r="R50" s="2986" t="n">
        <v>8.9</v>
      </c>
      <c r="S50" s="2986" t="n">
        <v>9.255</v>
      </c>
      <c r="T50" s="2986" t="n">
        <v>9.45</v>
      </c>
      <c r="U50" s="2986" t="n">
        <v>9.4</v>
      </c>
      <c r="V50" s="2986" t="n">
        <v>9.29</v>
      </c>
      <c r="W50" s="2986" t="n">
        <v>8.6</v>
      </c>
      <c r="X50" s="2986" t="n">
        <v>8.305</v>
      </c>
      <c r="Y50" s="2986" t="n">
        <v>8.19</v>
      </c>
      <c r="Z50" s="2986" t="n">
        <v>9.07</v>
      </c>
      <c r="AA50" s="2986"/>
    </row>
    <row r="51" s="96" customFormat="true" ht="14.65" hidden="false" customHeight="true" outlineLevel="0" collapsed="false">
      <c r="A51" s="1713" t="s">
        <v>1340</v>
      </c>
      <c r="B51" s="2994"/>
      <c r="C51" s="2994"/>
      <c r="D51" s="2994"/>
      <c r="E51" s="2994"/>
      <c r="F51" s="2994"/>
      <c r="G51" s="2994"/>
      <c r="H51" s="2994"/>
      <c r="I51" s="2994"/>
      <c r="J51" s="2994"/>
      <c r="K51" s="2994"/>
      <c r="L51" s="2994"/>
      <c r="M51" s="2994"/>
      <c r="N51" s="2995"/>
      <c r="O51" s="2986" t="n">
        <v>8.355</v>
      </c>
      <c r="P51" s="2986" t="n">
        <v>8.52</v>
      </c>
      <c r="Q51" s="2986" t="n">
        <v>8.3</v>
      </c>
      <c r="R51" s="2986" t="n">
        <v>8.91</v>
      </c>
      <c r="S51" s="2986" t="n">
        <v>9.265</v>
      </c>
      <c r="T51" s="2986" t="n">
        <v>9.46</v>
      </c>
      <c r="U51" s="2986" t="n">
        <v>9.41</v>
      </c>
      <c r="V51" s="2986" t="n">
        <v>9.3</v>
      </c>
      <c r="W51" s="2986" t="n">
        <v>8.61</v>
      </c>
      <c r="X51" s="2986" t="n">
        <v>7.915</v>
      </c>
      <c r="Y51" s="2986" t="n">
        <v>7.75</v>
      </c>
      <c r="Z51" s="2986" t="n">
        <v>8.575</v>
      </c>
      <c r="AA51" s="2986" t="n">
        <v>8.83</v>
      </c>
    </row>
    <row r="52" s="96" customFormat="true" ht="14.65" hidden="false" customHeight="true" outlineLevel="0" collapsed="false">
      <c r="A52" s="1713" t="s">
        <v>1341</v>
      </c>
      <c r="B52" s="2994"/>
      <c r="C52" s="2994"/>
      <c r="D52" s="2994"/>
      <c r="E52" s="2994"/>
      <c r="F52" s="2994"/>
      <c r="G52" s="2994"/>
      <c r="H52" s="2994"/>
      <c r="I52" s="2994"/>
      <c r="J52" s="2994"/>
      <c r="K52" s="2994"/>
      <c r="L52" s="2994"/>
      <c r="M52" s="2994"/>
      <c r="N52" s="2995"/>
      <c r="O52" s="2986" t="n">
        <v>8.535</v>
      </c>
      <c r="P52" s="2986" t="n">
        <v>8.755</v>
      </c>
      <c r="Q52" s="2986" t="n">
        <v>8.5</v>
      </c>
      <c r="R52" s="2986" t="n">
        <v>9.255</v>
      </c>
      <c r="S52" s="2986" t="n">
        <v>9.555</v>
      </c>
      <c r="T52" s="2986" t="n">
        <v>9.8</v>
      </c>
      <c r="U52" s="2986" t="n">
        <v>9.74</v>
      </c>
      <c r="V52" s="2986" t="n">
        <v>9.475</v>
      </c>
      <c r="W52" s="2986" t="n">
        <v>8.77</v>
      </c>
      <c r="X52" s="2986" t="n">
        <v>8.305</v>
      </c>
      <c r="Y52" s="2986" t="n">
        <v>8.015</v>
      </c>
      <c r="Z52" s="2986" t="n">
        <v>8.905</v>
      </c>
      <c r="AA52" s="2986" t="n">
        <v>9.19</v>
      </c>
    </row>
    <row r="53" customFormat="false" ht="14.65" hidden="false" customHeight="true" outlineLevel="0" collapsed="false">
      <c r="A53" s="1713" t="s">
        <v>1304</v>
      </c>
      <c r="B53" s="2994" t="n">
        <v>5.34</v>
      </c>
      <c r="C53" s="2994" t="n">
        <v>5.26</v>
      </c>
      <c r="D53" s="2994" t="n">
        <v>5.09</v>
      </c>
      <c r="E53" s="2994" t="n">
        <v>5.04</v>
      </c>
      <c r="F53" s="2994" t="n">
        <v>4.85</v>
      </c>
      <c r="G53" s="2994" t="n">
        <v>4.975</v>
      </c>
      <c r="H53" s="2994" t="n">
        <v>5.125</v>
      </c>
      <c r="I53" s="2994" t="n">
        <v>5.165</v>
      </c>
      <c r="J53" s="2994" t="n">
        <v>5.185</v>
      </c>
      <c r="K53" s="2994" t="n">
        <v>5.44</v>
      </c>
      <c r="L53" s="2994" t="n">
        <v>6.015</v>
      </c>
      <c r="M53" s="2994" t="n">
        <v>7.595</v>
      </c>
      <c r="N53" s="2995" t="n">
        <v>7.31</v>
      </c>
      <c r="O53" s="2986" t="n">
        <v>8.115</v>
      </c>
      <c r="P53" s="2986" t="n">
        <v>9.18</v>
      </c>
      <c r="Q53" s="2986" t="n">
        <v>8.02</v>
      </c>
      <c r="R53" s="2986" t="n">
        <v>8.71</v>
      </c>
      <c r="S53" s="2986" t="n">
        <v>8.065</v>
      </c>
      <c r="T53" s="2986" t="n">
        <v>7.65</v>
      </c>
      <c r="U53" s="2986" t="n">
        <v>7.765</v>
      </c>
      <c r="V53" s="2986" t="n">
        <v>7.715</v>
      </c>
      <c r="W53" s="2986" t="n">
        <v>7.545</v>
      </c>
      <c r="X53" s="2986" t="n">
        <v>7.13</v>
      </c>
      <c r="Y53" s="2986" t="n">
        <v>7.265</v>
      </c>
      <c r="Z53" s="2986" t="n">
        <v>8.085</v>
      </c>
      <c r="AA53" s="2986" t="n">
        <v>7.665</v>
      </c>
    </row>
    <row r="54" customFormat="false" ht="14.65" hidden="false" customHeight="true" outlineLevel="0" collapsed="false">
      <c r="A54" s="1713" t="s">
        <v>1305</v>
      </c>
      <c r="B54" s="2994"/>
      <c r="C54" s="2994"/>
      <c r="D54" s="2994"/>
      <c r="E54" s="2994"/>
      <c r="F54" s="2994"/>
      <c r="G54" s="2994"/>
      <c r="H54" s="2994"/>
      <c r="I54" s="2994"/>
      <c r="J54" s="2994"/>
      <c r="K54" s="2994" t="n">
        <v>3.705</v>
      </c>
      <c r="L54" s="2994" t="n">
        <v>3.91</v>
      </c>
      <c r="M54" s="2994" t="n">
        <v>4.115</v>
      </c>
      <c r="N54" s="2995" t="n">
        <v>4.295</v>
      </c>
      <c r="O54" s="2986" t="n">
        <v>4.625</v>
      </c>
      <c r="P54" s="2986" t="n">
        <v>5.29</v>
      </c>
      <c r="Q54" s="2986" t="n">
        <v>5.265</v>
      </c>
      <c r="R54" s="2986" t="n">
        <v>5.125</v>
      </c>
      <c r="S54" s="2986" t="n">
        <v>5.935</v>
      </c>
      <c r="T54" s="2986" t="n">
        <v>5.86</v>
      </c>
      <c r="U54" s="2986" t="n">
        <v>5.785</v>
      </c>
      <c r="V54" s="2986" t="n">
        <v>5.975</v>
      </c>
      <c r="W54" s="2986" t="n">
        <v>6.655</v>
      </c>
      <c r="X54" s="2986" t="n">
        <v>5.86</v>
      </c>
      <c r="Y54" s="2986" t="n">
        <v>6.8</v>
      </c>
      <c r="Z54" s="2986" t="n">
        <v>7.51</v>
      </c>
      <c r="AA54" s="2986" t="n">
        <v>7.28</v>
      </c>
    </row>
    <row r="55" customFormat="false" ht="14.65" hidden="false" customHeight="true" outlineLevel="0" collapsed="false">
      <c r="A55" s="1713" t="s">
        <v>831</v>
      </c>
      <c r="B55" s="2994"/>
      <c r="C55" s="2994"/>
      <c r="D55" s="2994"/>
      <c r="E55" s="2994"/>
      <c r="F55" s="2994"/>
      <c r="G55" s="2994" t="n">
        <v>3.53</v>
      </c>
      <c r="H55" s="2994" t="n">
        <v>3.76</v>
      </c>
      <c r="I55" s="2994" t="n">
        <v>3.675</v>
      </c>
      <c r="J55" s="2994" t="n">
        <v>3.945</v>
      </c>
      <c r="K55" s="2994" t="n">
        <v>3.955</v>
      </c>
      <c r="L55" s="2994" t="n">
        <v>4.84</v>
      </c>
      <c r="M55" s="2994" t="n">
        <v>6.02</v>
      </c>
      <c r="N55" s="2995" t="n">
        <v>6.725</v>
      </c>
      <c r="O55" s="2986" t="n">
        <v>8.295</v>
      </c>
      <c r="P55" s="2986" t="n">
        <v>8.925</v>
      </c>
      <c r="Q55" s="2986" t="n">
        <v>9.19</v>
      </c>
      <c r="R55" s="2986" t="n">
        <v>10.07</v>
      </c>
      <c r="S55" s="2986" t="n">
        <v>9.395</v>
      </c>
      <c r="T55" s="2986" t="n">
        <v>9.475</v>
      </c>
      <c r="U55" s="2986" t="n">
        <v>7.995</v>
      </c>
      <c r="V55" s="2986" t="n">
        <v>7.435</v>
      </c>
      <c r="W55" s="2986" t="n">
        <v>6.54</v>
      </c>
      <c r="X55" s="2986" t="n">
        <v>6.14</v>
      </c>
      <c r="Y55" s="2986" t="n">
        <v>6.41</v>
      </c>
      <c r="Z55" s="2986" t="n">
        <v>7.435</v>
      </c>
      <c r="AA55" s="2986" t="n">
        <v>7.63</v>
      </c>
    </row>
    <row r="56" customFormat="false" ht="14.65" hidden="false" customHeight="true" outlineLevel="0" collapsed="false">
      <c r="A56" s="1713" t="s">
        <v>824</v>
      </c>
      <c r="B56" s="2994"/>
      <c r="C56" s="2994"/>
      <c r="D56" s="2994"/>
      <c r="E56" s="2994"/>
      <c r="F56" s="2994"/>
      <c r="G56" s="2994"/>
      <c r="H56" s="2994"/>
      <c r="I56" s="2994"/>
      <c r="J56" s="2994"/>
      <c r="K56" s="2994"/>
      <c r="L56" s="2994"/>
      <c r="M56" s="2994"/>
      <c r="N56" s="2995"/>
      <c r="O56" s="2986" t="n">
        <v>8.875</v>
      </c>
      <c r="P56" s="2986" t="n">
        <v>7.975</v>
      </c>
      <c r="Q56" s="2986" t="n">
        <v>8.53</v>
      </c>
      <c r="R56" s="2986" t="n">
        <v>8.495</v>
      </c>
      <c r="S56" s="2986" t="n">
        <v>8.64</v>
      </c>
      <c r="T56" s="2986" t="n">
        <v>8.915</v>
      </c>
      <c r="U56" s="2986" t="n">
        <v>8.3</v>
      </c>
      <c r="V56" s="2986" t="n">
        <v>7.71</v>
      </c>
      <c r="W56" s="2986" t="n">
        <v>7.96</v>
      </c>
      <c r="X56" s="2986" t="n">
        <v>6.87</v>
      </c>
      <c r="Y56" s="2986" t="n">
        <v>7</v>
      </c>
      <c r="Z56" s="2986" t="n">
        <v>6.12</v>
      </c>
      <c r="AA56" s="2986" t="n">
        <v>5.725</v>
      </c>
    </row>
    <row r="57" customFormat="false" ht="14.65" hidden="false" customHeight="true" outlineLevel="0" collapsed="false">
      <c r="A57" s="1713" t="s">
        <v>276</v>
      </c>
      <c r="B57" s="2994" t="n">
        <v>8.95</v>
      </c>
      <c r="C57" s="2994" t="n">
        <v>8.05</v>
      </c>
      <c r="D57" s="2994" t="n">
        <v>7.435</v>
      </c>
      <c r="E57" s="2994" t="n">
        <v>7.395</v>
      </c>
      <c r="F57" s="2994" t="n">
        <v>6.87</v>
      </c>
      <c r="G57" s="2994" t="n">
        <v>5.85</v>
      </c>
      <c r="H57" s="2994" t="n">
        <v>5.46</v>
      </c>
      <c r="I57" s="2994" t="n">
        <v>5.2</v>
      </c>
      <c r="J57" s="2994" t="n">
        <v>6.65</v>
      </c>
      <c r="K57" s="2994" t="n">
        <v>7.785</v>
      </c>
      <c r="L57" s="2994" t="n">
        <v>8.585</v>
      </c>
      <c r="M57" s="2994" t="n">
        <v>9.56</v>
      </c>
      <c r="N57" s="2995" t="n">
        <v>10.03</v>
      </c>
      <c r="O57" s="2986" t="n">
        <v>8.995</v>
      </c>
      <c r="P57" s="2986" t="n">
        <v>9.215</v>
      </c>
      <c r="Q57" s="2986" t="n">
        <v>9.175</v>
      </c>
      <c r="R57" s="2986" t="n">
        <v>10.465</v>
      </c>
      <c r="S57" s="2986" t="n">
        <v>10.445</v>
      </c>
      <c r="T57" s="2986" t="n">
        <v>11.205</v>
      </c>
      <c r="U57" s="2986" t="n">
        <v>11.375</v>
      </c>
      <c r="V57" s="2986" t="n">
        <v>11.175</v>
      </c>
      <c r="W57" s="2986" t="n">
        <v>9.93</v>
      </c>
      <c r="X57" s="2986" t="n">
        <v>9.295</v>
      </c>
      <c r="Y57" s="2986" t="n">
        <v>8.695</v>
      </c>
      <c r="Z57" s="2986" t="n">
        <v>9.985</v>
      </c>
      <c r="AA57" s="2986" t="n">
        <v>12.385</v>
      </c>
    </row>
    <row r="58" customFormat="false" ht="14.65" hidden="false" customHeight="true" outlineLevel="0" collapsed="false">
      <c r="A58" s="1713" t="s">
        <v>1307</v>
      </c>
      <c r="B58" s="2994"/>
      <c r="C58" s="2994"/>
      <c r="D58" s="2994"/>
      <c r="E58" s="2994"/>
      <c r="F58" s="2994"/>
      <c r="G58" s="2994"/>
      <c r="H58" s="2994"/>
      <c r="I58" s="2994"/>
      <c r="J58" s="2994" t="n">
        <v>3.14</v>
      </c>
      <c r="K58" s="2994" t="n">
        <v>3.38</v>
      </c>
      <c r="L58" s="2994" t="n">
        <v>3.505</v>
      </c>
      <c r="M58" s="2994" t="n">
        <v>3.55</v>
      </c>
      <c r="N58" s="2995" t="n">
        <v>3.625</v>
      </c>
      <c r="O58" s="2986" t="n">
        <v>4.175</v>
      </c>
      <c r="P58" s="2986" t="n">
        <v>4.64</v>
      </c>
      <c r="Q58" s="2986" t="n">
        <v>6.26</v>
      </c>
      <c r="R58" s="2986" t="n">
        <v>6.81</v>
      </c>
      <c r="S58" s="2986" t="n">
        <v>7.12</v>
      </c>
      <c r="T58" s="2986" t="n">
        <v>8.16</v>
      </c>
      <c r="U58" s="2986" t="n">
        <v>7.52</v>
      </c>
      <c r="V58" s="2986" t="n">
        <v>7.355</v>
      </c>
      <c r="W58" s="2986" t="n">
        <v>7.18</v>
      </c>
      <c r="X58" s="2986" t="n">
        <v>7.03</v>
      </c>
      <c r="Y58" s="2986" t="n">
        <v>7.32</v>
      </c>
      <c r="Z58" s="2986" t="n">
        <v>7.57</v>
      </c>
      <c r="AA58" s="2986" t="n">
        <v>6.735</v>
      </c>
    </row>
    <row r="59" customFormat="false" ht="14.65" hidden="false" customHeight="true" outlineLevel="0" collapsed="false">
      <c r="A59" s="1713" t="s">
        <v>823</v>
      </c>
      <c r="B59" s="2994" t="n">
        <v>5</v>
      </c>
      <c r="C59" s="2994" t="n">
        <v>5.115</v>
      </c>
      <c r="D59" s="2994" t="n">
        <v>5.655</v>
      </c>
      <c r="E59" s="2994" t="n">
        <v>5.35</v>
      </c>
      <c r="F59" s="2994" t="n">
        <v>5.34</v>
      </c>
      <c r="G59" s="2994" t="n">
        <v>5.34</v>
      </c>
      <c r="H59" s="2994" t="n">
        <v>5.335</v>
      </c>
      <c r="I59" s="2994" t="n">
        <v>6.35</v>
      </c>
      <c r="J59" s="2994" t="n">
        <v>6.21</v>
      </c>
      <c r="K59" s="2994" t="n">
        <v>6.37</v>
      </c>
      <c r="L59" s="2994" t="n">
        <v>7.61</v>
      </c>
      <c r="M59" s="2994" t="n">
        <v>8.98</v>
      </c>
      <c r="N59" s="2995" t="n">
        <v>10.28</v>
      </c>
      <c r="O59" s="2986" t="n">
        <v>11.705</v>
      </c>
      <c r="P59" s="2986" t="n">
        <v>9.225</v>
      </c>
      <c r="Q59" s="2986" t="n">
        <v>7.805</v>
      </c>
      <c r="R59" s="2986" t="n">
        <v>8.125</v>
      </c>
      <c r="S59" s="2986" t="n">
        <v>10.085</v>
      </c>
      <c r="T59" s="2986" t="n">
        <v>10.375</v>
      </c>
      <c r="U59" s="2986" t="n">
        <v>9.91</v>
      </c>
      <c r="V59" s="2986" t="n">
        <v>9.865</v>
      </c>
      <c r="W59" s="2986" t="n">
        <v>8.72</v>
      </c>
      <c r="X59" s="2986" t="n">
        <v>9.105</v>
      </c>
      <c r="Y59" s="2986" t="n">
        <v>10.145</v>
      </c>
      <c r="Z59" s="2986" t="n">
        <v>9.57</v>
      </c>
      <c r="AA59" s="2986" t="n">
        <v>9.51</v>
      </c>
    </row>
    <row r="60" customFormat="false" ht="14.65" hidden="false" customHeight="true" outlineLevel="0" collapsed="false">
      <c r="A60" s="1713" t="s">
        <v>1308</v>
      </c>
      <c r="B60" s="2994" t="n">
        <v>4.51</v>
      </c>
      <c r="C60" s="2994" t="n">
        <v>4.555</v>
      </c>
      <c r="D60" s="2994" t="n">
        <v>4.525</v>
      </c>
      <c r="E60" s="2994" t="n">
        <v>4.505</v>
      </c>
      <c r="F60" s="2994" t="n">
        <v>4.575</v>
      </c>
      <c r="G60" s="2994" t="n">
        <v>4.45</v>
      </c>
      <c r="H60" s="2994" t="n">
        <v>4.57</v>
      </c>
      <c r="I60" s="2994" t="n">
        <v>4.6</v>
      </c>
      <c r="J60" s="2994" t="n">
        <v>4.83</v>
      </c>
      <c r="K60" s="2994" t="n">
        <v>4.95</v>
      </c>
      <c r="L60" s="2994" t="n">
        <v>5.07</v>
      </c>
      <c r="M60" s="2994" t="n">
        <v>5.25</v>
      </c>
      <c r="N60" s="2995" t="n">
        <v>5.6</v>
      </c>
      <c r="O60" s="2986" t="n">
        <v>6.89</v>
      </c>
      <c r="P60" s="2986" t="n">
        <v>7.34</v>
      </c>
      <c r="Q60" s="2986" t="n">
        <v>7.73</v>
      </c>
      <c r="R60" s="2986" t="n">
        <v>7.88</v>
      </c>
      <c r="S60" s="2986" t="n">
        <v>9.24</v>
      </c>
      <c r="T60" s="2986" t="n">
        <v>9.48</v>
      </c>
      <c r="U60" s="2986" t="n">
        <v>8.09</v>
      </c>
      <c r="V60" s="2986" t="n">
        <v>7.33</v>
      </c>
      <c r="W60" s="2986" t="n">
        <v>7.45</v>
      </c>
      <c r="X60" s="2986" t="n">
        <v>8.49</v>
      </c>
      <c r="Y60" s="2986" t="n">
        <v>7.665</v>
      </c>
      <c r="Z60" s="2986" t="n">
        <v>8.55</v>
      </c>
      <c r="AA60" s="2986" t="n">
        <v>8.08</v>
      </c>
    </row>
    <row r="61" customFormat="false" ht="14.65" hidden="false" customHeight="true" outlineLevel="0" collapsed="false">
      <c r="A61" s="1713" t="s">
        <v>826</v>
      </c>
      <c r="B61" s="2994" t="n">
        <v>6.245</v>
      </c>
      <c r="C61" s="2994" t="n">
        <v>6.345</v>
      </c>
      <c r="D61" s="2994" t="n">
        <v>5.875</v>
      </c>
      <c r="E61" s="2994" t="n">
        <v>5.5</v>
      </c>
      <c r="F61" s="2994" t="n">
        <v>5.54</v>
      </c>
      <c r="G61" s="2994" t="n">
        <v>5.64</v>
      </c>
      <c r="H61" s="2994" t="n">
        <v>5.05</v>
      </c>
      <c r="I61" s="2994" t="n">
        <v>4.84</v>
      </c>
      <c r="J61" s="2994" t="n">
        <v>4.94</v>
      </c>
      <c r="K61" s="2994" t="n">
        <v>5.04</v>
      </c>
      <c r="L61" s="2994" t="n">
        <v>6.1</v>
      </c>
      <c r="M61" s="2994" t="n">
        <v>6.6</v>
      </c>
      <c r="N61" s="2995" t="n">
        <v>6.575</v>
      </c>
      <c r="O61" s="2986" t="n">
        <v>7.47</v>
      </c>
      <c r="P61" s="2986" t="n">
        <v>8.285</v>
      </c>
      <c r="Q61" s="2986" t="n">
        <v>7.615</v>
      </c>
      <c r="R61" s="2986" t="n">
        <v>8.005</v>
      </c>
      <c r="S61" s="2986" t="n">
        <v>8.765</v>
      </c>
      <c r="T61" s="2986" t="n">
        <v>8.66</v>
      </c>
      <c r="U61" s="2986" t="n">
        <v>8.09</v>
      </c>
      <c r="V61" s="2986" t="n">
        <v>8.235</v>
      </c>
      <c r="W61" s="2986" t="n">
        <v>7.465</v>
      </c>
      <c r="X61" s="2986" t="n">
        <v>7.785</v>
      </c>
      <c r="Y61" s="2986" t="n">
        <v>8.79</v>
      </c>
      <c r="Z61" s="2986" t="n">
        <v>8.345</v>
      </c>
      <c r="AA61" s="2986" t="n">
        <v>7.165</v>
      </c>
    </row>
    <row r="62" customFormat="false" ht="14.65" hidden="false" customHeight="true" outlineLevel="0" collapsed="false">
      <c r="A62" s="1713" t="s">
        <v>818</v>
      </c>
      <c r="B62" s="2994"/>
      <c r="C62" s="2994"/>
      <c r="D62" s="2994"/>
      <c r="E62" s="2994"/>
      <c r="F62" s="2994"/>
      <c r="G62" s="2994"/>
      <c r="H62" s="2994"/>
      <c r="I62" s="2994"/>
      <c r="J62" s="2994"/>
      <c r="K62" s="2994"/>
      <c r="L62" s="2994"/>
      <c r="M62" s="2994"/>
      <c r="N62" s="2995"/>
      <c r="O62" s="2986" t="n">
        <v>6.125</v>
      </c>
      <c r="P62" s="2986" t="n">
        <v>6.715</v>
      </c>
      <c r="Q62" s="2986" t="n">
        <v>6.48</v>
      </c>
      <c r="R62" s="2986" t="n">
        <v>6.73</v>
      </c>
      <c r="S62" s="2986" t="n">
        <v>6.98</v>
      </c>
      <c r="T62" s="2986" t="n">
        <v>7.12</v>
      </c>
      <c r="U62" s="2986" t="n">
        <v>7.29</v>
      </c>
      <c r="V62" s="2986" t="n">
        <v>7.515</v>
      </c>
      <c r="W62" s="2986" t="n">
        <v>6.49</v>
      </c>
      <c r="X62" s="2986" t="n">
        <v>6.155</v>
      </c>
      <c r="Y62" s="2986" t="n">
        <v>6.35</v>
      </c>
      <c r="Z62" s="2986" t="n">
        <v>7.17</v>
      </c>
      <c r="AA62" s="2986" t="n">
        <v>6.975</v>
      </c>
    </row>
    <row r="63" customFormat="false" ht="14.65" hidden="false" customHeight="true" outlineLevel="0" collapsed="false">
      <c r="A63" s="1713" t="s">
        <v>1309</v>
      </c>
      <c r="B63" s="2994"/>
      <c r="C63" s="2994"/>
      <c r="D63" s="2994"/>
      <c r="E63" s="2994"/>
      <c r="F63" s="2994"/>
      <c r="G63" s="2994"/>
      <c r="H63" s="2994"/>
      <c r="I63" s="2994"/>
      <c r="J63" s="2994"/>
      <c r="K63" s="2994"/>
      <c r="L63" s="2994"/>
      <c r="M63" s="2994"/>
      <c r="N63" s="2995"/>
      <c r="O63" s="2986" t="n">
        <v>5.675</v>
      </c>
      <c r="P63" s="2986" t="n">
        <v>6.195</v>
      </c>
      <c r="Q63" s="2986" t="n">
        <v>6.715</v>
      </c>
      <c r="R63" s="2986" t="n">
        <v>6.01</v>
      </c>
      <c r="S63" s="2986" t="n">
        <v>5.965</v>
      </c>
      <c r="T63" s="2986" t="n">
        <v>6.37</v>
      </c>
      <c r="U63" s="2986" t="n">
        <v>6.485</v>
      </c>
      <c r="V63" s="2986" t="n">
        <v>6.46</v>
      </c>
      <c r="W63" s="2986" t="n">
        <v>6.4</v>
      </c>
      <c r="X63" s="2986" t="n">
        <v>6.55</v>
      </c>
      <c r="Y63" s="2986" t="n">
        <v>7.22</v>
      </c>
      <c r="Z63" s="2986" t="n">
        <v>8.455</v>
      </c>
      <c r="AA63" s="2986" t="n">
        <v>8.53</v>
      </c>
    </row>
    <row r="64" customFormat="false" ht="14.65" hidden="false" customHeight="true" outlineLevel="0" collapsed="false">
      <c r="A64" s="1713" t="s">
        <v>821</v>
      </c>
      <c r="B64" s="2994" t="n">
        <v>5.62</v>
      </c>
      <c r="C64" s="2994" t="n">
        <v>5.96</v>
      </c>
      <c r="D64" s="2994" t="n">
        <v>6.52</v>
      </c>
      <c r="E64" s="2994" t="n">
        <v>6.61</v>
      </c>
      <c r="F64" s="2994" t="n">
        <v>6.13</v>
      </c>
      <c r="G64" s="2994" t="n">
        <v>6.95</v>
      </c>
      <c r="H64" s="2994" t="n">
        <v>7.43</v>
      </c>
      <c r="I64" s="2994" t="n">
        <v>7.87</v>
      </c>
      <c r="J64" s="2994" t="n">
        <v>8.295</v>
      </c>
      <c r="K64" s="2994" t="n">
        <v>8.15</v>
      </c>
      <c r="L64" s="2994" t="n">
        <v>8.935</v>
      </c>
      <c r="M64" s="2994" t="n">
        <v>10.64</v>
      </c>
      <c r="N64" s="2995" t="n">
        <v>11.11</v>
      </c>
      <c r="O64" s="2986" t="n">
        <v>11.965</v>
      </c>
      <c r="P64" s="2986" t="n">
        <v>11.09</v>
      </c>
      <c r="Q64" s="2986" t="n">
        <v>11.065</v>
      </c>
      <c r="R64" s="2986" t="n">
        <v>12.31</v>
      </c>
      <c r="S64" s="2986" t="n">
        <v>13.29</v>
      </c>
      <c r="T64" s="2986" t="n">
        <v>13.505</v>
      </c>
      <c r="U64" s="2986" t="n">
        <v>13.62</v>
      </c>
      <c r="V64" s="2986" t="n">
        <v>12.66</v>
      </c>
      <c r="W64" s="2986" t="n">
        <v>12.425</v>
      </c>
      <c r="X64" s="2986" t="n">
        <v>11.895</v>
      </c>
      <c r="Y64" s="2986" t="n">
        <v>9.6</v>
      </c>
      <c r="Z64" s="2986" t="n">
        <v>11.355</v>
      </c>
      <c r="AA64" s="2986" t="n">
        <v>9.865</v>
      </c>
    </row>
    <row r="65" customFormat="false" ht="14.65" hidden="false" customHeight="true" outlineLevel="0" collapsed="false">
      <c r="A65" s="1713" t="s">
        <v>1333</v>
      </c>
      <c r="B65" s="2994"/>
      <c r="C65" s="2994"/>
      <c r="D65" s="2994"/>
      <c r="E65" s="2994"/>
      <c r="F65" s="2994"/>
      <c r="G65" s="2994"/>
      <c r="H65" s="2994"/>
      <c r="I65" s="2994"/>
      <c r="J65" s="2994"/>
      <c r="K65" s="2994"/>
      <c r="L65" s="2994"/>
      <c r="M65" s="2994"/>
      <c r="N65" s="2995"/>
      <c r="O65" s="2986" t="n">
        <v>13.79</v>
      </c>
      <c r="P65" s="2986" t="n">
        <v>11.13</v>
      </c>
      <c r="Q65" s="2986" t="n">
        <v>13.95</v>
      </c>
      <c r="R65" s="2986" t="n">
        <v>16.565</v>
      </c>
      <c r="S65" s="2986" t="n">
        <v>20.845</v>
      </c>
      <c r="T65" s="2986" t="n">
        <v>17.58</v>
      </c>
      <c r="U65" s="2986" t="n">
        <v>16.065</v>
      </c>
      <c r="V65" s="2986" t="n">
        <v>12.02</v>
      </c>
      <c r="W65" s="2986" t="n">
        <v>9.675</v>
      </c>
      <c r="X65" s="2986" t="n">
        <v>12.41</v>
      </c>
      <c r="Y65" s="2986" t="n">
        <v>15</v>
      </c>
      <c r="Z65" s="2986" t="n">
        <v>16.115</v>
      </c>
      <c r="AA65" s="2986" t="n">
        <v>13.31</v>
      </c>
    </row>
    <row r="66" customFormat="false" ht="14.65" hidden="false" customHeight="true" outlineLevel="0" collapsed="false">
      <c r="A66" s="1713" t="s">
        <v>1310</v>
      </c>
      <c r="B66" s="2994"/>
      <c r="C66" s="2994"/>
      <c r="D66" s="2994"/>
      <c r="E66" s="2994"/>
      <c r="F66" s="2994"/>
      <c r="G66" s="2994"/>
      <c r="H66" s="2994"/>
      <c r="I66" s="2994"/>
      <c r="J66" s="2994"/>
      <c r="K66" s="2994" t="n">
        <v>3.59</v>
      </c>
      <c r="L66" s="2994" t="n">
        <v>3.29</v>
      </c>
      <c r="M66" s="2994" t="n">
        <v>3.425</v>
      </c>
      <c r="N66" s="2995" t="n">
        <v>3.99</v>
      </c>
      <c r="O66" s="2986" t="n">
        <v>6.03</v>
      </c>
      <c r="P66" s="2986" t="n">
        <v>7.95</v>
      </c>
      <c r="Q66" s="2986" t="n">
        <v>8.2</v>
      </c>
      <c r="R66" s="2986" t="n">
        <v>9.435</v>
      </c>
      <c r="S66" s="2986" t="n">
        <v>9.625</v>
      </c>
      <c r="T66" s="2986" t="n">
        <v>10.485</v>
      </c>
      <c r="U66" s="2986" t="n">
        <v>10.58</v>
      </c>
      <c r="V66" s="2986" t="n">
        <v>9.87</v>
      </c>
      <c r="W66" s="2986" t="n">
        <v>10.015</v>
      </c>
      <c r="X66" s="2986" t="n">
        <v>9.675</v>
      </c>
      <c r="Y66" s="2986" t="n">
        <v>7.495</v>
      </c>
      <c r="Z66" s="2986" t="n">
        <v>7.85</v>
      </c>
      <c r="AA66" s="2986" t="n">
        <v>7.605</v>
      </c>
    </row>
    <row r="67" customFormat="false" ht="14.65" hidden="false" customHeight="true" outlineLevel="0" collapsed="false">
      <c r="A67" s="1713" t="s">
        <v>1311</v>
      </c>
      <c r="B67" s="2994"/>
      <c r="C67" s="2994"/>
      <c r="D67" s="2994"/>
      <c r="E67" s="2994"/>
      <c r="F67" s="2994"/>
      <c r="G67" s="2994"/>
      <c r="H67" s="2994"/>
      <c r="I67" s="2994"/>
      <c r="J67" s="2994" t="n">
        <v>4.635</v>
      </c>
      <c r="K67" s="2994" t="n">
        <v>4.475</v>
      </c>
      <c r="L67" s="2994" t="n">
        <v>5.03</v>
      </c>
      <c r="M67" s="2994" t="n">
        <v>5.02</v>
      </c>
      <c r="N67" s="2995" t="n">
        <v>5.5</v>
      </c>
      <c r="O67" s="2986" t="n">
        <v>6.645</v>
      </c>
      <c r="P67" s="2986" t="n">
        <v>6.815</v>
      </c>
      <c r="Q67" s="2986" t="n">
        <v>8.75</v>
      </c>
      <c r="R67" s="2986" t="n">
        <v>10.08</v>
      </c>
      <c r="S67" s="2986" t="n">
        <v>11.66</v>
      </c>
      <c r="T67" s="2986" t="n">
        <v>12.7</v>
      </c>
      <c r="U67" s="2986" t="n">
        <v>11.76</v>
      </c>
      <c r="V67" s="2986" t="n">
        <v>8.395</v>
      </c>
      <c r="W67" s="2986" t="n">
        <v>7.44</v>
      </c>
      <c r="X67" s="2986" t="n">
        <v>6.8</v>
      </c>
      <c r="Y67" s="2986" t="n">
        <v>7.195</v>
      </c>
      <c r="Z67" s="2986" t="n">
        <v>7.56</v>
      </c>
      <c r="AA67" s="2986" t="n">
        <v>7.78</v>
      </c>
    </row>
    <row r="68" customFormat="false" ht="14.65" hidden="false" customHeight="true" outlineLevel="0" collapsed="false">
      <c r="A68" s="1713" t="s">
        <v>1312</v>
      </c>
      <c r="B68" s="2994" t="n">
        <v>5.06</v>
      </c>
      <c r="C68" s="2994" t="n">
        <v>5.085</v>
      </c>
      <c r="D68" s="2994" t="n">
        <v>4.995</v>
      </c>
      <c r="E68" s="2994" t="n">
        <v>4.81</v>
      </c>
      <c r="F68" s="2994" t="n">
        <v>4.89</v>
      </c>
      <c r="G68" s="2994" t="n">
        <v>4.365</v>
      </c>
      <c r="H68" s="2994" t="n">
        <v>4.185</v>
      </c>
      <c r="I68" s="2994" t="n">
        <v>4.235</v>
      </c>
      <c r="J68" s="2994" t="n">
        <v>4.45</v>
      </c>
      <c r="K68" s="2994" t="n">
        <v>4.56</v>
      </c>
      <c r="L68" s="2994"/>
      <c r="M68" s="2994"/>
      <c r="N68" s="2995"/>
      <c r="O68" s="2986"/>
      <c r="P68" s="2986" t="n">
        <v>6.54</v>
      </c>
      <c r="Q68" s="2986" t="n">
        <v>6.73</v>
      </c>
      <c r="R68" s="2986" t="n">
        <v>6.18</v>
      </c>
      <c r="S68" s="2986" t="n">
        <v>6.435</v>
      </c>
      <c r="T68" s="2986" t="n">
        <v>6.155</v>
      </c>
      <c r="U68" s="2986" t="n">
        <v>5.96</v>
      </c>
      <c r="V68" s="2986" t="n">
        <v>5.465</v>
      </c>
      <c r="W68" s="2986" t="n">
        <v>4.58</v>
      </c>
      <c r="X68" s="2986" t="n">
        <v>3.965</v>
      </c>
      <c r="Y68" s="2986" t="n">
        <v>4.2</v>
      </c>
      <c r="Z68" s="2986" t="n">
        <v>4.495</v>
      </c>
      <c r="AA68" s="2986" t="n">
        <v>4.63</v>
      </c>
    </row>
    <row r="69" customFormat="false" ht="13.7" hidden="false" customHeight="true" outlineLevel="0" collapsed="false">
      <c r="A69" s="2971" t="s">
        <v>1313</v>
      </c>
      <c r="B69" s="2996" t="n">
        <v>3.155</v>
      </c>
      <c r="C69" s="2996" t="n">
        <v>3.59</v>
      </c>
      <c r="D69" s="2996" t="n">
        <v>4.625</v>
      </c>
      <c r="E69" s="2996" t="n">
        <v>4.825</v>
      </c>
      <c r="F69" s="2996" t="n">
        <v>4.535</v>
      </c>
      <c r="G69" s="2996" t="n">
        <v>4.145</v>
      </c>
      <c r="H69" s="2996" t="n">
        <v>4.405</v>
      </c>
      <c r="I69" s="2996" t="n">
        <v>4.835</v>
      </c>
      <c r="J69" s="2996" t="n">
        <v>5</v>
      </c>
      <c r="K69" s="2996" t="n">
        <v>5.05</v>
      </c>
      <c r="L69" s="2996" t="n">
        <v>5.43</v>
      </c>
      <c r="M69" s="2996" t="n">
        <v>5.415</v>
      </c>
      <c r="N69" s="2997" t="n">
        <v>7.48</v>
      </c>
      <c r="O69" s="2986" t="n">
        <v>9.38</v>
      </c>
      <c r="P69" s="2986" t="n">
        <v>10.915</v>
      </c>
      <c r="Q69" s="2986" t="n">
        <v>8.485</v>
      </c>
      <c r="R69" s="2986" t="n">
        <v>10.015</v>
      </c>
      <c r="S69" s="2986" t="n">
        <v>9.515</v>
      </c>
      <c r="T69" s="2986" t="n">
        <v>9.635</v>
      </c>
      <c r="U69" s="2986" t="n">
        <v>8.8</v>
      </c>
      <c r="V69" s="2986" t="n">
        <v>8.435</v>
      </c>
      <c r="W69" s="2986" t="n">
        <v>7.325</v>
      </c>
      <c r="X69" s="2986" t="n">
        <v>6.87</v>
      </c>
      <c r="Y69" s="2986" t="n">
        <v>7.065</v>
      </c>
      <c r="Z69" s="2986" t="n">
        <v>8.43</v>
      </c>
      <c r="AA69" s="2986" t="n">
        <v>8</v>
      </c>
    </row>
    <row r="70" customFormat="false" ht="13.7" hidden="false" customHeight="true" outlineLevel="0" collapsed="false">
      <c r="A70" s="2971" t="s">
        <v>1334</v>
      </c>
      <c r="B70" s="2996"/>
      <c r="C70" s="2996"/>
      <c r="D70" s="2996"/>
      <c r="E70" s="2996"/>
      <c r="F70" s="2996"/>
      <c r="G70" s="2996"/>
      <c r="H70" s="2996"/>
      <c r="I70" s="2996"/>
      <c r="J70" s="2996"/>
      <c r="K70" s="2996"/>
      <c r="L70" s="2996"/>
      <c r="M70" s="2996"/>
      <c r="N70" s="2997"/>
      <c r="O70" s="2986" t="n">
        <v>9.52</v>
      </c>
      <c r="P70" s="2986" t="n">
        <v>10.45</v>
      </c>
      <c r="Q70" s="2986" t="n">
        <v>13.65</v>
      </c>
      <c r="R70" s="2986" t="n">
        <v>13.65</v>
      </c>
      <c r="S70" s="2986" t="n">
        <v>13.8</v>
      </c>
      <c r="T70" s="2986" t="n">
        <v>13.8</v>
      </c>
      <c r="U70" s="2986" t="n">
        <v>14</v>
      </c>
      <c r="V70" s="2986" t="n">
        <v>11.98</v>
      </c>
      <c r="W70" s="2986" t="n">
        <v>11.24</v>
      </c>
      <c r="X70" s="2986" t="n">
        <v>10.14</v>
      </c>
      <c r="Y70" s="2986" t="n">
        <v>10.025</v>
      </c>
      <c r="Z70" s="2986" t="n">
        <v>10.78</v>
      </c>
      <c r="AA70" s="2986" t="n">
        <v>10.465</v>
      </c>
    </row>
    <row r="71" s="96" customFormat="true" ht="14.65" hidden="false" customHeight="true" outlineLevel="0" collapsed="false">
      <c r="A71" s="2971" t="s">
        <v>1314</v>
      </c>
      <c r="B71" s="2996"/>
      <c r="C71" s="2996"/>
      <c r="D71" s="2996"/>
      <c r="E71" s="2996"/>
      <c r="F71" s="2996" t="n">
        <v>5.165</v>
      </c>
      <c r="G71" s="2996"/>
      <c r="H71" s="2996"/>
      <c r="I71" s="2996"/>
      <c r="J71" s="2996"/>
      <c r="K71" s="2996"/>
      <c r="L71" s="2996" t="n">
        <v>5.735</v>
      </c>
      <c r="M71" s="2996" t="n">
        <v>6.245</v>
      </c>
      <c r="N71" s="2997" t="n">
        <v>6.8</v>
      </c>
      <c r="O71" s="2986" t="n">
        <v>8.425</v>
      </c>
      <c r="P71" s="2986" t="n">
        <v>8.74</v>
      </c>
      <c r="Q71" s="2986" t="n">
        <v>7.37</v>
      </c>
      <c r="R71" s="2986" t="n">
        <v>7.245</v>
      </c>
      <c r="S71" s="2986" t="n">
        <v>7.24</v>
      </c>
      <c r="T71" s="2986" t="n">
        <v>7.735</v>
      </c>
      <c r="U71" s="2986" t="n">
        <v>7.085</v>
      </c>
      <c r="V71" s="2986" t="n">
        <v>6.705</v>
      </c>
      <c r="W71" s="2986" t="n">
        <v>6.24</v>
      </c>
      <c r="X71" s="2986" t="n">
        <v>5.665</v>
      </c>
      <c r="Y71" s="2986" t="n">
        <v>5.955</v>
      </c>
      <c r="Z71" s="2986" t="n">
        <v>6.535</v>
      </c>
      <c r="AA71" s="2986" t="n">
        <v>6.795</v>
      </c>
    </row>
    <row r="72" customFormat="false" ht="14.65" hidden="false" customHeight="true" outlineLevel="0" collapsed="false">
      <c r="A72" s="1713" t="s">
        <v>827</v>
      </c>
      <c r="B72" s="2994" t="n">
        <v>6.865</v>
      </c>
      <c r="C72" s="2994" t="n">
        <v>7.075</v>
      </c>
      <c r="D72" s="2994" t="n">
        <v>7.145</v>
      </c>
      <c r="E72" s="2994" t="n">
        <v>6.795</v>
      </c>
      <c r="F72" s="2994" t="n">
        <v>6.35</v>
      </c>
      <c r="G72" s="2994"/>
      <c r="H72" s="2994"/>
      <c r="I72" s="2994"/>
      <c r="J72" s="2994"/>
      <c r="K72" s="2994" t="n">
        <v>6.285</v>
      </c>
      <c r="L72" s="2994" t="n">
        <v>6.82</v>
      </c>
      <c r="M72" s="2994" t="n">
        <v>7.48</v>
      </c>
      <c r="N72" s="2995" t="n">
        <v>7.95</v>
      </c>
      <c r="O72" s="2986" t="n">
        <v>8.945</v>
      </c>
      <c r="P72" s="2986" t="n">
        <v>10.01</v>
      </c>
      <c r="Q72" s="2986" t="n">
        <v>9.5</v>
      </c>
      <c r="R72" s="2986" t="n">
        <v>9.31</v>
      </c>
      <c r="S72" s="2986" t="n">
        <v>8.81</v>
      </c>
      <c r="T72" s="2986" t="n">
        <v>8.545</v>
      </c>
      <c r="U72" s="2986" t="n">
        <v>8.205</v>
      </c>
      <c r="V72" s="2986" t="n">
        <v>7.745</v>
      </c>
      <c r="W72" s="2986" t="n">
        <v>7.235</v>
      </c>
      <c r="X72" s="2986" t="n">
        <v>7.145</v>
      </c>
      <c r="Y72" s="2986" t="n">
        <v>7.645</v>
      </c>
      <c r="Z72" s="2986" t="n">
        <v>8.405</v>
      </c>
      <c r="AA72" s="2986" t="n">
        <v>9.03</v>
      </c>
    </row>
    <row r="73" customFormat="false" ht="14.65" hidden="false" customHeight="true" outlineLevel="0" collapsed="false">
      <c r="A73" s="1713" t="s">
        <v>830</v>
      </c>
      <c r="B73" s="2994"/>
      <c r="C73" s="2994"/>
      <c r="D73" s="2994"/>
      <c r="E73" s="2994"/>
      <c r="F73" s="2994"/>
      <c r="G73" s="2994" t="n">
        <v>3.95</v>
      </c>
      <c r="H73" s="2994" t="n">
        <v>4.565</v>
      </c>
      <c r="I73" s="2994" t="n">
        <v>4.85</v>
      </c>
      <c r="J73" s="2994" t="n">
        <v>4.83</v>
      </c>
      <c r="K73" s="2994" t="n">
        <v>4.3</v>
      </c>
      <c r="L73" s="2994" t="n">
        <v>4.86</v>
      </c>
      <c r="M73" s="2994" t="n">
        <v>5.16</v>
      </c>
      <c r="N73" s="2995" t="n">
        <v>5.38</v>
      </c>
      <c r="O73" s="2986" t="n">
        <v>7.5</v>
      </c>
      <c r="P73" s="2986" t="n">
        <v>7.78</v>
      </c>
      <c r="Q73" s="2986" t="n">
        <v>7.985</v>
      </c>
      <c r="R73" s="2986" t="n">
        <v>7.79</v>
      </c>
      <c r="S73" s="2986" t="n">
        <v>7.905</v>
      </c>
      <c r="T73" s="2986" t="n">
        <v>7.155</v>
      </c>
      <c r="U73" s="2986" t="n">
        <v>6.505</v>
      </c>
      <c r="V73" s="2986" t="n">
        <v>6.945</v>
      </c>
      <c r="W73" s="2986" t="n">
        <v>6.485</v>
      </c>
      <c r="X73" s="2986" t="n">
        <v>7.015</v>
      </c>
      <c r="Y73" s="2986" t="n">
        <v>7.36</v>
      </c>
      <c r="Z73" s="2986" t="n">
        <v>8.02</v>
      </c>
      <c r="AA73" s="2986" t="n">
        <v>8.83</v>
      </c>
    </row>
    <row r="74" customFormat="false" ht="14.65" hidden="false" customHeight="true" outlineLevel="0" collapsed="false">
      <c r="A74" s="1713" t="s">
        <v>825</v>
      </c>
      <c r="B74" s="2994" t="n">
        <v>6.1</v>
      </c>
      <c r="C74" s="2994" t="n">
        <v>5.76</v>
      </c>
      <c r="D74" s="2994" t="n">
        <v>5.525</v>
      </c>
      <c r="E74" s="2994" t="n">
        <v>5.215</v>
      </c>
      <c r="F74" s="2994" t="n">
        <v>4.72</v>
      </c>
      <c r="G74" s="2994" t="n">
        <v>4.7</v>
      </c>
      <c r="H74" s="2994" t="n">
        <v>4.75</v>
      </c>
      <c r="I74" s="2994" t="n">
        <v>5.05</v>
      </c>
      <c r="J74" s="2994" t="n">
        <v>5.185</v>
      </c>
      <c r="K74" s="2994" t="n">
        <v>5.27</v>
      </c>
      <c r="L74" s="2994" t="n">
        <v>5.635</v>
      </c>
      <c r="M74" s="2994" t="n">
        <v>6.24</v>
      </c>
      <c r="N74" s="2995" t="n">
        <v>6.59</v>
      </c>
      <c r="O74" s="2986" t="n">
        <v>6.875</v>
      </c>
      <c r="P74" s="2986" t="n">
        <v>6.885</v>
      </c>
      <c r="Q74" s="2986" t="n">
        <v>6.795</v>
      </c>
      <c r="R74" s="2986" t="n">
        <v>7.645</v>
      </c>
      <c r="S74" s="2986" t="n">
        <v>9.275</v>
      </c>
      <c r="T74" s="2986" t="n">
        <v>9.135</v>
      </c>
      <c r="U74" s="2986" t="n">
        <v>8.605</v>
      </c>
      <c r="V74" s="2986" t="n">
        <v>8.805</v>
      </c>
      <c r="W74" s="2986" t="n">
        <v>8.585</v>
      </c>
      <c r="X74" s="2986" t="n">
        <v>8.725</v>
      </c>
      <c r="Y74" s="2986" t="n">
        <v>9.27</v>
      </c>
      <c r="Z74" s="2986" t="n">
        <v>8.935</v>
      </c>
      <c r="AA74" s="2986" t="n">
        <v>8.455</v>
      </c>
    </row>
    <row r="75" customFormat="false" ht="14.65" hidden="false" customHeight="true" outlineLevel="0" collapsed="false">
      <c r="A75" s="1713" t="s">
        <v>1315</v>
      </c>
      <c r="B75" s="2994"/>
      <c r="C75" s="2994"/>
      <c r="D75" s="2994"/>
      <c r="E75" s="2994"/>
      <c r="F75" s="2994"/>
      <c r="G75" s="2994"/>
      <c r="H75" s="2994"/>
      <c r="I75" s="2994"/>
      <c r="J75" s="2994" t="n">
        <v>3.925</v>
      </c>
      <c r="K75" s="2994" t="n">
        <v>4.855</v>
      </c>
      <c r="L75" s="2994" t="n">
        <v>7.585</v>
      </c>
      <c r="M75" s="2994" t="n">
        <v>6.21</v>
      </c>
      <c r="N75" s="2995" t="n">
        <v>7.415</v>
      </c>
      <c r="O75" s="2986" t="n">
        <v>6.91</v>
      </c>
      <c r="P75" s="2986" t="n">
        <v>6.44</v>
      </c>
      <c r="Q75" s="2986" t="n">
        <v>6.305</v>
      </c>
      <c r="R75" s="2986" t="n">
        <v>6.34</v>
      </c>
      <c r="S75" s="2986" t="n">
        <v>6.41</v>
      </c>
      <c r="T75" s="2986" t="n">
        <v>6.47</v>
      </c>
      <c r="U75" s="2986" t="n">
        <v>6.77</v>
      </c>
      <c r="V75" s="2986" t="n">
        <v>6.475</v>
      </c>
      <c r="W75" s="2986" t="n">
        <v>6.185</v>
      </c>
      <c r="X75" s="2986" t="n">
        <v>6.435</v>
      </c>
      <c r="Y75" s="2986" t="n">
        <v>7.285</v>
      </c>
      <c r="Z75" s="2986" t="n">
        <v>8.55</v>
      </c>
      <c r="AA75" s="2986" t="n">
        <v>8.915</v>
      </c>
    </row>
    <row r="76" customFormat="false" ht="14.65" hidden="false" customHeight="true" outlineLevel="0" collapsed="false">
      <c r="A76" s="1713" t="s">
        <v>1316</v>
      </c>
      <c r="B76" s="2994"/>
      <c r="C76" s="2994"/>
      <c r="D76" s="2994"/>
      <c r="E76" s="2994"/>
      <c r="F76" s="2994"/>
      <c r="G76" s="2994"/>
      <c r="H76" s="2994"/>
      <c r="I76" s="2994"/>
      <c r="J76" s="2994"/>
      <c r="K76" s="2994"/>
      <c r="L76" s="2994"/>
      <c r="M76" s="2994"/>
      <c r="N76" s="2995"/>
      <c r="O76" s="2986" t="n">
        <v>6.5</v>
      </c>
      <c r="P76" s="2986" t="n">
        <v>6.93</v>
      </c>
      <c r="Q76" s="2986" t="n">
        <v>7.375</v>
      </c>
      <c r="R76" s="2986" t="n">
        <v>7.61</v>
      </c>
      <c r="S76" s="2986" t="n">
        <v>7.775</v>
      </c>
      <c r="T76" s="2986" t="n">
        <v>7.605</v>
      </c>
      <c r="U76" s="2986" t="n">
        <v>6.84</v>
      </c>
      <c r="V76" s="2986" t="n">
        <v>6.51</v>
      </c>
      <c r="W76" s="2986" t="n">
        <v>6.245</v>
      </c>
      <c r="X76" s="2986" t="n">
        <v>5.945</v>
      </c>
      <c r="Y76" s="2986" t="n">
        <v>6.205</v>
      </c>
      <c r="Z76" s="2986" t="n">
        <v>6.875</v>
      </c>
      <c r="AA76" s="2986" t="n">
        <v>7.3</v>
      </c>
    </row>
    <row r="77" customFormat="false" ht="14.65" hidden="false" customHeight="true" outlineLevel="0" collapsed="false">
      <c r="A77" s="1713" t="s">
        <v>1317</v>
      </c>
      <c r="B77" s="2994"/>
      <c r="C77" s="2994"/>
      <c r="D77" s="2994"/>
      <c r="E77" s="2994"/>
      <c r="F77" s="2994"/>
      <c r="G77" s="2994"/>
      <c r="H77" s="2994"/>
      <c r="I77" s="2994"/>
      <c r="J77" s="2994"/>
      <c r="K77" s="2994"/>
      <c r="L77" s="2994"/>
      <c r="M77" s="2994"/>
      <c r="N77" s="2995"/>
      <c r="O77" s="2986" t="n">
        <v>9.8</v>
      </c>
      <c r="P77" s="2986" t="n">
        <v>10.99</v>
      </c>
      <c r="Q77" s="2986" t="n">
        <v>9.755</v>
      </c>
      <c r="R77" s="2986" t="n">
        <v>10.56</v>
      </c>
      <c r="S77" s="2986" t="n">
        <v>10.985</v>
      </c>
      <c r="T77" s="2986" t="n">
        <v>10.51</v>
      </c>
      <c r="U77" s="2986" t="n">
        <v>9.44</v>
      </c>
      <c r="V77" s="2986" t="n">
        <v>9.3</v>
      </c>
      <c r="W77" s="2986" t="n">
        <v>8.885</v>
      </c>
      <c r="X77" s="2986" t="n">
        <v>9.7</v>
      </c>
      <c r="Y77" s="2986" t="n">
        <v>10.055</v>
      </c>
      <c r="Z77" s="2986" t="n">
        <v>11.06</v>
      </c>
      <c r="AA77" s="2986" t="n">
        <v>11.275</v>
      </c>
    </row>
    <row r="78" customFormat="false" ht="14.65" hidden="false" customHeight="true" outlineLevel="0" collapsed="false">
      <c r="A78" s="1713" t="s">
        <v>829</v>
      </c>
      <c r="B78" s="2994" t="n">
        <v>3.79</v>
      </c>
      <c r="C78" s="2994" t="n">
        <v>4.43</v>
      </c>
      <c r="D78" s="2994" t="n">
        <v>3.625</v>
      </c>
      <c r="E78" s="2994" t="n">
        <v>3.475</v>
      </c>
      <c r="F78" s="2994" t="n">
        <v>3.195</v>
      </c>
      <c r="G78" s="2994" t="n">
        <v>3.105</v>
      </c>
      <c r="H78" s="2994" t="n">
        <v>3.115</v>
      </c>
      <c r="I78" s="2994" t="n">
        <v>3.38</v>
      </c>
      <c r="J78" s="2994" t="n">
        <v>4.725</v>
      </c>
      <c r="K78" s="2994" t="n">
        <v>4.7</v>
      </c>
      <c r="L78" s="2994" t="n">
        <v>4.595</v>
      </c>
      <c r="M78" s="2994" t="n">
        <v>4.72</v>
      </c>
      <c r="N78" s="2995" t="n">
        <v>4.53</v>
      </c>
      <c r="O78" s="2986" t="n">
        <v>5.485</v>
      </c>
      <c r="P78" s="2986" t="n">
        <v>5.49</v>
      </c>
      <c r="Q78" s="2986" t="n">
        <v>6.065</v>
      </c>
      <c r="R78" s="2986" t="n">
        <v>6.26</v>
      </c>
      <c r="S78" s="2986" t="n">
        <v>5.915</v>
      </c>
      <c r="T78" s="2986" t="n">
        <v>5.975</v>
      </c>
      <c r="U78" s="2986" t="n">
        <v>5.62</v>
      </c>
      <c r="V78" s="2986" t="n">
        <v>5.31</v>
      </c>
      <c r="W78" s="2986" t="n">
        <v>5.3</v>
      </c>
      <c r="X78" s="2986" t="n">
        <v>5.225</v>
      </c>
      <c r="Y78" s="2986" t="n">
        <v>5.625</v>
      </c>
      <c r="Z78" s="2986" t="n">
        <v>5.67</v>
      </c>
      <c r="AA78" s="2986" t="n">
        <v>5.36</v>
      </c>
    </row>
    <row r="79" customFormat="false" ht="14.65" hidden="false" customHeight="true" outlineLevel="0" collapsed="false">
      <c r="A79" s="1713" t="s">
        <v>828</v>
      </c>
      <c r="B79" s="2994"/>
      <c r="C79" s="2994" t="n">
        <v>3.235</v>
      </c>
      <c r="D79" s="2994" t="n">
        <v>3.54</v>
      </c>
      <c r="E79" s="2994" t="n">
        <v>3.13</v>
      </c>
      <c r="F79" s="2994" t="n">
        <v>2.78</v>
      </c>
      <c r="G79" s="2994" t="n">
        <v>2.985</v>
      </c>
      <c r="H79" s="2994" t="n">
        <v>2.815</v>
      </c>
      <c r="I79" s="2994" t="n">
        <v>2.63</v>
      </c>
      <c r="J79" s="2994" t="n">
        <v>4.97</v>
      </c>
      <c r="K79" s="2994" t="n">
        <v>4.635</v>
      </c>
      <c r="L79" s="2994" t="n">
        <v>4.315</v>
      </c>
      <c r="M79" s="2994" t="n">
        <v>5.735</v>
      </c>
      <c r="N79" s="2995" t="n">
        <v>5.52</v>
      </c>
      <c r="O79" s="2986" t="n">
        <v>5.875</v>
      </c>
      <c r="P79" s="2986" t="n">
        <v>5.435</v>
      </c>
      <c r="Q79" s="2986" t="n">
        <v>6.965</v>
      </c>
      <c r="R79" s="2986" t="n">
        <v>6.665</v>
      </c>
      <c r="S79" s="2986" t="n">
        <v>6.05</v>
      </c>
      <c r="T79" s="2986" t="n">
        <v>6.07</v>
      </c>
      <c r="U79" s="2986" t="n">
        <v>5.43</v>
      </c>
      <c r="V79" s="2986" t="n">
        <v>4.63</v>
      </c>
      <c r="W79" s="2986" t="n">
        <v>4.89</v>
      </c>
      <c r="X79" s="2986" t="n">
        <v>4.705</v>
      </c>
      <c r="Y79" s="2986" t="n">
        <v>5.18</v>
      </c>
      <c r="Z79" s="2986" t="n">
        <v>5.335</v>
      </c>
      <c r="AA79" s="2986" t="n">
        <v>4.88</v>
      </c>
    </row>
    <row r="80" customFormat="false" ht="14.65" hidden="false" customHeight="true" outlineLevel="0" collapsed="false">
      <c r="A80" s="2971" t="s">
        <v>1318</v>
      </c>
      <c r="B80" s="2994" t="n">
        <v>4.74</v>
      </c>
      <c r="C80" s="2994" t="n">
        <v>4.77</v>
      </c>
      <c r="D80" s="2994" t="n">
        <v>4.89</v>
      </c>
      <c r="E80" s="2994" t="n">
        <v>4.905</v>
      </c>
      <c r="F80" s="2994" t="n">
        <v>4.95</v>
      </c>
      <c r="G80" s="2994" t="n">
        <v>5.23</v>
      </c>
      <c r="H80" s="2994" t="n">
        <v>5.38</v>
      </c>
      <c r="I80" s="2994" t="n">
        <v>4.875</v>
      </c>
      <c r="J80" s="2994" t="n">
        <v>3.98</v>
      </c>
      <c r="K80" s="2994" t="n">
        <v>4.49</v>
      </c>
      <c r="L80" s="2994" t="n">
        <v>5.6</v>
      </c>
      <c r="M80" s="2994" t="n">
        <v>7.335</v>
      </c>
      <c r="N80" s="2995" t="n">
        <v>8.12</v>
      </c>
      <c r="O80" s="2986" t="n">
        <v>9.15</v>
      </c>
      <c r="P80" s="2986" t="n">
        <v>9.325</v>
      </c>
      <c r="Q80" s="2986" t="n">
        <v>8.14</v>
      </c>
      <c r="R80" s="2986" t="n">
        <v>8.52</v>
      </c>
      <c r="S80" s="2986" t="n">
        <v>10.34</v>
      </c>
      <c r="T80" s="2986" t="n">
        <v>10.675</v>
      </c>
      <c r="U80" s="2986" t="n">
        <v>11.855</v>
      </c>
      <c r="V80" s="2986" t="n">
        <v>13.475</v>
      </c>
      <c r="W80" s="2986" t="n">
        <v>12.01</v>
      </c>
      <c r="X80" s="2986" t="n">
        <v>11.91</v>
      </c>
      <c r="Y80" s="2986" t="n">
        <v>12.265</v>
      </c>
      <c r="Z80" s="2986" t="n">
        <v>13.525</v>
      </c>
      <c r="AA80" s="2986" t="n">
        <v>14.43</v>
      </c>
    </row>
    <row r="81" customFormat="false" ht="14.65" hidden="false" customHeight="true" outlineLevel="0" collapsed="false">
      <c r="A81" s="1713" t="s">
        <v>1335</v>
      </c>
      <c r="B81" s="2994"/>
      <c r="C81" s="2994"/>
      <c r="D81" s="2994"/>
      <c r="E81" s="2994"/>
      <c r="F81" s="2994"/>
      <c r="G81" s="2994"/>
      <c r="H81" s="2994"/>
      <c r="I81" s="2994"/>
      <c r="J81" s="2994"/>
      <c r="K81" s="2994"/>
      <c r="L81" s="2994"/>
      <c r="M81" s="2994"/>
      <c r="N81" s="2995"/>
      <c r="O81" s="2986"/>
      <c r="P81" s="2986"/>
      <c r="Q81" s="2986"/>
      <c r="R81" s="2986"/>
      <c r="S81" s="2986"/>
      <c r="T81" s="2986"/>
      <c r="U81" s="2986"/>
      <c r="V81" s="2986"/>
      <c r="W81" s="2986"/>
      <c r="X81" s="2986"/>
      <c r="Y81" s="2986"/>
      <c r="Z81" s="2986"/>
      <c r="AA81" s="2986"/>
    </row>
    <row r="82" customFormat="false" ht="14.65" hidden="false" customHeight="true" outlineLevel="0" collapsed="false">
      <c r="A82" s="2971" t="s">
        <v>1336</v>
      </c>
      <c r="B82" s="2994"/>
      <c r="C82" s="2994"/>
      <c r="D82" s="2994"/>
      <c r="E82" s="2994"/>
      <c r="F82" s="2994"/>
      <c r="G82" s="2994"/>
      <c r="H82" s="2994"/>
      <c r="I82" s="2994"/>
      <c r="J82" s="2994"/>
      <c r="K82" s="2994"/>
      <c r="L82" s="2994"/>
      <c r="M82" s="2994"/>
      <c r="N82" s="2995"/>
      <c r="O82" s="2986"/>
      <c r="P82" s="2986"/>
      <c r="Q82" s="2986"/>
      <c r="R82" s="2986"/>
      <c r="S82" s="2986"/>
      <c r="T82" s="2986"/>
      <c r="U82" s="2986"/>
      <c r="V82" s="2986"/>
      <c r="W82" s="2986"/>
      <c r="X82" s="2986"/>
      <c r="Y82" s="2986"/>
      <c r="Z82" s="2986"/>
      <c r="AA82" s="2986"/>
    </row>
    <row r="83" customFormat="false" ht="14.65" hidden="false" customHeight="true" outlineLevel="0" collapsed="false">
      <c r="A83" s="2971" t="s">
        <v>835</v>
      </c>
      <c r="B83" s="2994" t="n">
        <v>2.72</v>
      </c>
      <c r="C83" s="2994" t="n">
        <v>2.98</v>
      </c>
      <c r="D83" s="2994" t="n">
        <v>3.02</v>
      </c>
      <c r="E83" s="2994" t="n">
        <v>2.445</v>
      </c>
      <c r="F83" s="2994" t="n">
        <v>2.245</v>
      </c>
      <c r="G83" s="2994" t="n">
        <v>2.195</v>
      </c>
      <c r="H83" s="2994" t="n">
        <v>2.545</v>
      </c>
      <c r="I83" s="2994" t="n">
        <v>2.94</v>
      </c>
      <c r="J83" s="2994" t="n">
        <v>3.625</v>
      </c>
      <c r="K83" s="2994" t="n">
        <v>4.055</v>
      </c>
      <c r="L83" s="2994" t="n">
        <v>4.83</v>
      </c>
      <c r="M83" s="2994" t="n">
        <v>4.975</v>
      </c>
      <c r="N83" s="2995" t="n">
        <v>5.03</v>
      </c>
      <c r="O83" s="2986"/>
      <c r="P83" s="2986"/>
      <c r="Q83" s="2986"/>
      <c r="R83" s="2986"/>
      <c r="S83" s="2986" t="n">
        <v>6</v>
      </c>
      <c r="T83" s="2986" t="n">
        <v>6.35</v>
      </c>
      <c r="U83" s="2986" t="n">
        <v>5.335</v>
      </c>
      <c r="V83" s="2986" t="n">
        <v>4.735</v>
      </c>
      <c r="W83" s="2986" t="n">
        <v>5.46</v>
      </c>
      <c r="X83" s="2986" t="n">
        <v>5.01</v>
      </c>
      <c r="Y83" s="2986" t="n">
        <v>6.41</v>
      </c>
      <c r="Z83" s="2986" t="n">
        <v>6.01</v>
      </c>
      <c r="AA83" s="2986" t="n">
        <v>3.175</v>
      </c>
    </row>
    <row r="84" s="2071" customFormat="true" ht="10.5" hidden="false" customHeight="true" outlineLevel="0" collapsed="false">
      <c r="A84" s="2981"/>
      <c r="B84" s="2980"/>
      <c r="C84" s="2980"/>
      <c r="D84" s="2980"/>
      <c r="E84" s="2980"/>
      <c r="F84" s="2980"/>
      <c r="G84" s="2980"/>
      <c r="P84" s="2998"/>
      <c r="Q84" s="2998"/>
    </row>
    <row r="85" customFormat="false" ht="18.75" hidden="false" customHeight="true" outlineLevel="0" collapsed="false">
      <c r="A85" s="2993" t="s">
        <v>1342</v>
      </c>
      <c r="B85" s="2071"/>
      <c r="C85" s="2071"/>
      <c r="D85" s="2071"/>
      <c r="E85" s="2071"/>
      <c r="F85" s="2071"/>
      <c r="G85" s="2071"/>
      <c r="H85" s="2071"/>
      <c r="I85" s="2071"/>
      <c r="J85" s="2071"/>
      <c r="K85" s="2071"/>
      <c r="L85" s="2071"/>
      <c r="T85" s="2999"/>
    </row>
    <row r="86" s="2998" customFormat="true" ht="13.7" hidden="false" customHeight="true" outlineLevel="0" collapsed="false">
      <c r="A86" s="2993" t="s">
        <v>1343</v>
      </c>
      <c r="B86" s="2384"/>
      <c r="C86" s="2384"/>
      <c r="P86" s="2999"/>
      <c r="Q86" s="2999"/>
    </row>
    <row r="87" customFormat="false" ht="6" hidden="false" customHeight="true" outlineLevel="0" collapsed="false">
      <c r="B87" s="2384"/>
      <c r="C87" s="2384"/>
    </row>
    <row r="88" s="2999" customFormat="true" ht="15.75" hidden="false" customHeight="true" outlineLevel="0" collapsed="false">
      <c r="A88" s="2247" t="s">
        <v>1325</v>
      </c>
      <c r="B88" s="3000"/>
      <c r="C88" s="2978" t="s">
        <v>1326</v>
      </c>
      <c r="P88" s="2998"/>
      <c r="Q88" s="123"/>
    </row>
    <row r="89" customFormat="false" ht="15.75" hidden="false" customHeight="false" outlineLevel="0" collapsed="false">
      <c r="A89" s="2979" t="s">
        <v>1344</v>
      </c>
      <c r="B89" s="2385"/>
      <c r="C89" s="2384"/>
    </row>
    <row r="90" customFormat="false" ht="15.75" hidden="false" customHeight="false" outlineLevel="0" collapsed="false">
      <c r="A90" s="2385"/>
      <c r="B90" s="2385"/>
      <c r="C90" s="2384"/>
      <c r="P90" s="2999"/>
    </row>
    <row r="91" customFormat="false" ht="15.75" hidden="false" customHeight="false" outlineLevel="0" collapsed="false">
      <c r="A91" s="2385"/>
      <c r="B91" s="2385"/>
      <c r="C91" s="2384"/>
    </row>
    <row r="92" customFormat="false" ht="15.75" hidden="false" customHeight="false" outlineLevel="0" collapsed="false">
      <c r="A92" s="96"/>
      <c r="B92" s="96"/>
      <c r="P92" s="2998"/>
    </row>
    <row r="94" customFormat="false" ht="15.75" hidden="false" customHeight="false" outlineLevel="0" collapsed="false">
      <c r="P94" s="2999"/>
    </row>
    <row r="96" customFormat="false" ht="15.75" hidden="false" customHeight="false" outlineLevel="0" collapsed="false">
      <c r="P96" s="2998"/>
    </row>
    <row r="98" customFormat="false" ht="15.75" hidden="false" customHeight="false" outlineLevel="0" collapsed="false">
      <c r="P98" s="2999"/>
    </row>
    <row r="100" customFormat="false" ht="15.75" hidden="false" customHeight="false" outlineLevel="0" collapsed="false">
      <c r="P100" s="2998"/>
    </row>
  </sheetData>
  <mergeCells count="5">
    <mergeCell ref="B2:X2"/>
    <mergeCell ref="Y2:AA2"/>
    <mergeCell ref="B3:X3"/>
    <mergeCell ref="Y3:AA3"/>
    <mergeCell ref="Y4:AA4"/>
  </mergeCells>
  <printOptions headings="false" gridLines="false" gridLinesSet="true" horizontalCentered="true" verticalCentered="true"/>
  <pageMargins left="0.629861111111111" right="0.669444444444444" top="0.157638888888889" bottom="0.157638888888889"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9CC00"/>
    <pageSetUpPr fitToPage="true"/>
  </sheetPr>
  <dimension ref="A1:AA98"/>
  <sheetViews>
    <sheetView showFormulas="false" showGridLines="false" showRowColHeaders="true" showZeros="true" rightToLeft="false" tabSelected="false" showOutlineSymbols="true" defaultGridColor="true" view="normal" topLeftCell="A1" colorId="64" zoomScale="85" zoomScaleNormal="85"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23" width="17.38"/>
    <col collapsed="false" customWidth="true" hidden="false" outlineLevel="0" max="19" min="2" style="123" width="5.63"/>
    <col collapsed="false" customWidth="true" hidden="false" outlineLevel="0" max="35" min="20" style="123" width="6.5"/>
    <col collapsed="false" customWidth="false" hidden="false" outlineLevel="0" max="1024" min="36" style="123" width="9"/>
  </cols>
  <sheetData>
    <row r="1" s="130" customFormat="true" ht="13.15" hidden="false" customHeight="true" outlineLevel="0" collapsed="false">
      <c r="A1" s="2982"/>
      <c r="B1" s="2951"/>
      <c r="C1" s="2952"/>
      <c r="D1" s="2952"/>
      <c r="E1" s="2952"/>
      <c r="F1" s="2952"/>
      <c r="G1" s="2952"/>
      <c r="H1" s="2952"/>
      <c r="I1" s="2952"/>
      <c r="J1" s="2952"/>
      <c r="K1" s="2952"/>
      <c r="L1" s="2952"/>
      <c r="M1" s="2952"/>
      <c r="N1" s="2952"/>
      <c r="O1" s="2952"/>
      <c r="P1" s="2952"/>
      <c r="Q1" s="2952"/>
      <c r="R1" s="2952"/>
      <c r="S1" s="2952"/>
      <c r="T1" s="2952"/>
      <c r="U1" s="2952"/>
      <c r="V1" s="2952"/>
      <c r="W1" s="2952"/>
      <c r="X1" s="2953"/>
      <c r="Y1" s="3001"/>
      <c r="Z1" s="3001"/>
      <c r="AA1" s="222"/>
    </row>
    <row r="2" s="130" customFormat="true" ht="18" hidden="false" customHeight="true" outlineLevel="0" collapsed="false">
      <c r="A2" s="1005"/>
      <c r="B2" s="2439" t="s">
        <v>1293</v>
      </c>
      <c r="C2" s="2439"/>
      <c r="D2" s="2439"/>
      <c r="E2" s="2439"/>
      <c r="F2" s="2439"/>
      <c r="G2" s="2439"/>
      <c r="H2" s="2439"/>
      <c r="I2" s="2439"/>
      <c r="J2" s="2439"/>
      <c r="K2" s="2439"/>
      <c r="L2" s="2439"/>
      <c r="M2" s="2439"/>
      <c r="N2" s="2439"/>
      <c r="O2" s="2439"/>
      <c r="P2" s="2439"/>
      <c r="Q2" s="2439"/>
      <c r="R2" s="2439"/>
      <c r="S2" s="2439"/>
      <c r="T2" s="2439"/>
      <c r="U2" s="2439"/>
      <c r="V2" s="2439"/>
      <c r="W2" s="2439"/>
      <c r="X2" s="2439"/>
      <c r="Y2" s="101" t="s">
        <v>75</v>
      </c>
      <c r="Z2" s="101"/>
      <c r="AA2" s="101"/>
    </row>
    <row r="3" s="130" customFormat="true" ht="18" hidden="false" customHeight="true" outlineLevel="0" collapsed="false">
      <c r="A3" s="1005"/>
      <c r="B3" s="2439" t="s">
        <v>1345</v>
      </c>
      <c r="C3" s="2439"/>
      <c r="D3" s="2439"/>
      <c r="E3" s="2439"/>
      <c r="F3" s="2439"/>
      <c r="G3" s="2439"/>
      <c r="H3" s="2439"/>
      <c r="I3" s="2439"/>
      <c r="J3" s="2439"/>
      <c r="K3" s="2439"/>
      <c r="L3" s="2439"/>
      <c r="M3" s="2439"/>
      <c r="N3" s="2439"/>
      <c r="O3" s="2439"/>
      <c r="P3" s="2439"/>
      <c r="Q3" s="2439"/>
      <c r="R3" s="2439"/>
      <c r="S3" s="2439"/>
      <c r="T3" s="2439"/>
      <c r="U3" s="2439"/>
      <c r="V3" s="2439"/>
      <c r="W3" s="2439"/>
      <c r="X3" s="2439"/>
      <c r="Y3" s="101" t="s">
        <v>1346</v>
      </c>
      <c r="Z3" s="101"/>
      <c r="AA3" s="101"/>
    </row>
    <row r="4" s="130" customFormat="true" ht="18" hidden="false" customHeight="true" outlineLevel="0" collapsed="false">
      <c r="A4" s="1005"/>
      <c r="B4" s="2955"/>
      <c r="C4" s="2956"/>
      <c r="D4" s="2956"/>
      <c r="E4" s="2956"/>
      <c r="F4" s="2956"/>
      <c r="G4" s="2956"/>
      <c r="H4" s="2956"/>
      <c r="I4" s="2956"/>
      <c r="J4" s="2956"/>
      <c r="K4" s="2956"/>
      <c r="L4" s="2956"/>
      <c r="M4" s="2956"/>
      <c r="N4" s="2956"/>
      <c r="O4" s="2956"/>
      <c r="P4" s="2956"/>
      <c r="Q4" s="2956"/>
      <c r="R4" s="2956"/>
      <c r="S4" s="2956"/>
      <c r="T4" s="2956"/>
      <c r="U4" s="2956"/>
      <c r="V4" s="2956"/>
      <c r="W4" s="2956"/>
      <c r="X4" s="2957"/>
      <c r="Y4" s="105" t="s">
        <v>1347</v>
      </c>
      <c r="Z4" s="105"/>
      <c r="AA4" s="105"/>
    </row>
    <row r="5" s="130" customFormat="true" ht="15.75" hidden="false" customHeight="true" outlineLevel="0" collapsed="false">
      <c r="A5" s="2983"/>
      <c r="B5" s="2958"/>
      <c r="C5" s="2959"/>
      <c r="D5" s="2959"/>
      <c r="E5" s="2959"/>
      <c r="F5" s="2959"/>
      <c r="G5" s="2959"/>
      <c r="H5" s="2959"/>
      <c r="I5" s="2959"/>
      <c r="J5" s="2959"/>
      <c r="K5" s="2959"/>
      <c r="L5" s="2959"/>
      <c r="M5" s="2959"/>
      <c r="N5" s="2959"/>
      <c r="O5" s="2959"/>
      <c r="P5" s="2959"/>
      <c r="Q5" s="2959"/>
      <c r="R5" s="2959"/>
      <c r="S5" s="2959"/>
      <c r="T5" s="2959"/>
      <c r="U5" s="2959"/>
      <c r="V5" s="2959"/>
      <c r="W5" s="2959"/>
      <c r="X5" s="2960"/>
      <c r="Y5" s="3002"/>
      <c r="Z5" s="3002"/>
      <c r="AA5" s="238"/>
    </row>
    <row r="6" customFormat="false" ht="31.7" hidden="false" customHeight="true" outlineLevel="0" collapsed="false">
      <c r="B6" s="240"/>
    </row>
    <row r="7" customFormat="false" ht="14.1" hidden="false" customHeight="true" outlineLevel="0" collapsed="false">
      <c r="A7" s="2962" t="s">
        <v>1348</v>
      </c>
      <c r="B7" s="407"/>
      <c r="C7" s="407"/>
      <c r="D7" s="407"/>
      <c r="E7" s="407"/>
      <c r="F7" s="407"/>
      <c r="G7" s="407"/>
      <c r="H7" s="407"/>
      <c r="I7" s="407"/>
      <c r="J7" s="407"/>
      <c r="K7" s="407"/>
      <c r="L7" s="407"/>
      <c r="M7" s="407"/>
      <c r="N7" s="407"/>
      <c r="O7" s="407"/>
    </row>
    <row r="8" customFormat="false" ht="14.1" hidden="false" customHeight="true" outlineLevel="0" collapsed="false">
      <c r="A8" s="441"/>
      <c r="B8" s="2963" t="n">
        <v>1995</v>
      </c>
      <c r="C8" s="2963" t="n">
        <v>1996</v>
      </c>
      <c r="D8" s="2963" t="n">
        <v>1997</v>
      </c>
      <c r="E8" s="2963" t="n">
        <v>1998</v>
      </c>
      <c r="F8" s="2963" t="n">
        <v>1999</v>
      </c>
      <c r="G8" s="2963" t="n">
        <v>2000</v>
      </c>
      <c r="H8" s="2963" t="n">
        <v>2001</v>
      </c>
      <c r="I8" s="2963" t="n">
        <v>2002</v>
      </c>
      <c r="J8" s="2963" t="n">
        <v>2003</v>
      </c>
      <c r="K8" s="2963" t="n">
        <v>2004</v>
      </c>
      <c r="L8" s="2963" t="n">
        <v>2005</v>
      </c>
      <c r="M8" s="2963" t="n">
        <v>2006</v>
      </c>
      <c r="N8" s="2964" t="n">
        <v>2007</v>
      </c>
      <c r="O8" s="2965" t="n">
        <v>2008</v>
      </c>
      <c r="P8" s="2963" t="n">
        <v>2009</v>
      </c>
      <c r="Q8" s="2965" t="n">
        <v>2010</v>
      </c>
      <c r="R8" s="2963" t="n">
        <v>2011</v>
      </c>
      <c r="S8" s="2965" t="n">
        <v>2012</v>
      </c>
      <c r="T8" s="2965" t="n">
        <v>2013</v>
      </c>
      <c r="U8" s="2965" t="n">
        <v>2014</v>
      </c>
      <c r="V8" s="2965" t="n">
        <v>2015</v>
      </c>
      <c r="W8" s="2965" t="n">
        <v>2016</v>
      </c>
      <c r="X8" s="2965" t="n">
        <v>2017</v>
      </c>
      <c r="Y8" s="2965" t="n">
        <v>2018</v>
      </c>
      <c r="Z8" s="2965" t="n">
        <v>2019</v>
      </c>
      <c r="AA8" s="2965" t="n">
        <v>2020</v>
      </c>
    </row>
    <row r="9" customFormat="false" ht="14.1" hidden="false" customHeight="true" outlineLevel="0" collapsed="false">
      <c r="A9" s="441" t="s">
        <v>1332</v>
      </c>
      <c r="B9" s="3003"/>
      <c r="C9" s="3003"/>
      <c r="D9" s="3003"/>
      <c r="E9" s="3003"/>
      <c r="F9" s="3003"/>
      <c r="G9" s="3003"/>
      <c r="H9" s="3003"/>
      <c r="I9" s="3003"/>
      <c r="J9" s="3003"/>
      <c r="K9" s="3003"/>
      <c r="L9" s="3003"/>
      <c r="M9" s="3003"/>
      <c r="N9" s="2964"/>
      <c r="O9" s="3004" t="n">
        <v>5.775</v>
      </c>
      <c r="P9" s="3004" t="n">
        <v>5.54</v>
      </c>
      <c r="Q9" s="3004" t="n">
        <v>5.47</v>
      </c>
      <c r="R9" s="3004" t="n">
        <v>6.075</v>
      </c>
      <c r="S9" s="3004" t="n">
        <v>6.62</v>
      </c>
      <c r="T9" s="3004" t="n">
        <v>6.8</v>
      </c>
      <c r="U9" s="3004" t="n">
        <v>6.92</v>
      </c>
      <c r="V9" s="3004" t="n">
        <v>6.865</v>
      </c>
      <c r="W9" s="3004" t="n">
        <v>6.29</v>
      </c>
      <c r="X9" s="3004" t="n">
        <v>6.08</v>
      </c>
      <c r="Y9" s="3004" t="n">
        <v>6.3</v>
      </c>
      <c r="Z9" s="3004" t="n">
        <v>6.495</v>
      </c>
      <c r="AA9" s="3004"/>
    </row>
    <row r="10" customFormat="false" ht="14.1" hidden="false" customHeight="true" outlineLevel="0" collapsed="false">
      <c r="A10" s="441" t="s">
        <v>1302</v>
      </c>
      <c r="B10" s="3003"/>
      <c r="C10" s="3003"/>
      <c r="D10" s="3003"/>
      <c r="E10" s="3003"/>
      <c r="F10" s="3003"/>
      <c r="G10" s="3003"/>
      <c r="H10" s="3003"/>
      <c r="I10" s="3003"/>
      <c r="J10" s="3003"/>
      <c r="K10" s="3003"/>
      <c r="L10" s="3003"/>
      <c r="M10" s="3003"/>
      <c r="N10" s="2964"/>
      <c r="O10" s="3004" t="n">
        <v>5.79</v>
      </c>
      <c r="P10" s="3004" t="n">
        <v>5.555</v>
      </c>
      <c r="Q10" s="3004" t="n">
        <v>5.48</v>
      </c>
      <c r="R10" s="3004" t="n">
        <v>6.095</v>
      </c>
      <c r="S10" s="3004" t="n">
        <v>6.63</v>
      </c>
      <c r="T10" s="3004" t="n">
        <v>6.815</v>
      </c>
      <c r="U10" s="3004" t="n">
        <v>6.93</v>
      </c>
      <c r="V10" s="3004" t="n">
        <v>6.875</v>
      </c>
      <c r="W10" s="3004" t="n">
        <v>6.3</v>
      </c>
      <c r="X10" s="3004" t="n">
        <v>6.47</v>
      </c>
      <c r="Y10" s="3004" t="n">
        <v>6.7</v>
      </c>
      <c r="Z10" s="3004" t="n">
        <v>6.95</v>
      </c>
      <c r="AA10" s="3004" t="n">
        <v>6.715</v>
      </c>
    </row>
    <row r="11" customFormat="false" ht="14.1" hidden="false" customHeight="true" outlineLevel="0" collapsed="false">
      <c r="A11" s="441" t="s">
        <v>1303</v>
      </c>
      <c r="B11" s="3003"/>
      <c r="C11" s="3003"/>
      <c r="D11" s="3003"/>
      <c r="E11" s="3003"/>
      <c r="F11" s="3003"/>
      <c r="G11" s="3003"/>
      <c r="H11" s="3003"/>
      <c r="I11" s="3003"/>
      <c r="J11" s="3003"/>
      <c r="K11" s="3003"/>
      <c r="L11" s="3003"/>
      <c r="M11" s="3003"/>
      <c r="N11" s="2964"/>
      <c r="O11" s="3004" t="n">
        <v>6.58</v>
      </c>
      <c r="P11" s="3004" t="n">
        <v>6.21</v>
      </c>
      <c r="Q11" s="3004" t="n">
        <v>6.09</v>
      </c>
      <c r="R11" s="3004" t="n">
        <v>6.725</v>
      </c>
      <c r="S11" s="3004" t="n">
        <v>7.305</v>
      </c>
      <c r="T11" s="3004" t="n">
        <v>7.565</v>
      </c>
      <c r="U11" s="3004" t="n">
        <v>7.585</v>
      </c>
      <c r="V11" s="3004" t="n">
        <v>7.39</v>
      </c>
      <c r="W11" s="3004" t="n">
        <v>7</v>
      </c>
      <c r="X11" s="3004" t="n">
        <v>6.85</v>
      </c>
      <c r="Y11" s="3004" t="n">
        <v>7.115</v>
      </c>
      <c r="Z11" s="3004" t="n">
        <v>7.395</v>
      </c>
      <c r="AA11" s="3004" t="n">
        <v>7.175</v>
      </c>
    </row>
    <row r="12" customFormat="false" ht="14.1" hidden="false" customHeight="true" outlineLevel="0" collapsed="false">
      <c r="A12" s="441" t="s">
        <v>1304</v>
      </c>
      <c r="B12" s="3005" t="n">
        <v>3.17886945690443</v>
      </c>
      <c r="C12" s="3005" t="n">
        <v>3.1339594928324</v>
      </c>
      <c r="D12" s="3005" t="n">
        <v>3.18887744889804</v>
      </c>
      <c r="E12" s="3005" t="n">
        <v>3.14596548322761</v>
      </c>
      <c r="F12" s="3005" t="n">
        <v>2.94317764545788</v>
      </c>
      <c r="G12" s="3005" t="n">
        <v>3.57411314070949</v>
      </c>
      <c r="H12" s="3005" t="n">
        <v>4.12520069983944</v>
      </c>
      <c r="I12" s="3005" t="n">
        <v>3.7529969976024</v>
      </c>
      <c r="J12" s="3005" t="n">
        <v>3.87719689824248</v>
      </c>
      <c r="K12" s="3005" t="n">
        <v>3.79439696448243</v>
      </c>
      <c r="L12" s="3005" t="n">
        <v>4.28399657280274</v>
      </c>
      <c r="M12" s="3005" t="n">
        <v>4.96979602416318</v>
      </c>
      <c r="N12" s="3006" t="n">
        <v>4.44059644752284</v>
      </c>
      <c r="O12" s="3004" t="n">
        <v>6.57</v>
      </c>
      <c r="P12" s="3004" t="n">
        <v>5.605</v>
      </c>
      <c r="Q12" s="3004" t="n">
        <v>5.665</v>
      </c>
      <c r="R12" s="3004" t="n">
        <v>6.825</v>
      </c>
      <c r="S12" s="3004" t="n">
        <v>7.115</v>
      </c>
      <c r="T12" s="3004" t="n">
        <v>6.635</v>
      </c>
      <c r="U12" s="3004" t="n">
        <v>6.54</v>
      </c>
      <c r="V12" s="3004" t="n">
        <v>6.025</v>
      </c>
      <c r="W12" s="3004" t="n">
        <v>5.405</v>
      </c>
      <c r="X12" s="3004" t="n">
        <v>5.355</v>
      </c>
      <c r="Y12" s="3004" t="n">
        <v>5.805</v>
      </c>
      <c r="Z12" s="3004" t="n">
        <v>5.635</v>
      </c>
      <c r="AA12" s="3004" t="n">
        <v>4.97</v>
      </c>
    </row>
    <row r="13" customFormat="false" ht="14.1" hidden="false" customHeight="true" outlineLevel="0" collapsed="false">
      <c r="A13" s="441" t="s">
        <v>1305</v>
      </c>
      <c r="B13" s="3005"/>
      <c r="C13" s="3005"/>
      <c r="D13" s="3005"/>
      <c r="E13" s="3005"/>
      <c r="F13" s="3005"/>
      <c r="G13" s="3005"/>
      <c r="H13" s="3005"/>
      <c r="I13" s="3005"/>
      <c r="J13" s="3005"/>
      <c r="K13" s="3005" t="n">
        <v>2.43703605037116</v>
      </c>
      <c r="L13" s="3005" t="n">
        <v>2.45069803944157</v>
      </c>
      <c r="M13" s="3005" t="n">
        <v>2.84450172439862</v>
      </c>
      <c r="N13" s="3006" t="n">
        <v>3.16558546753162</v>
      </c>
      <c r="O13" s="3004" t="n">
        <v>3.725</v>
      </c>
      <c r="P13" s="3004" t="n">
        <v>4.105</v>
      </c>
      <c r="Q13" s="3004" t="n">
        <v>3.995</v>
      </c>
      <c r="R13" s="3004" t="n">
        <v>4.51</v>
      </c>
      <c r="S13" s="3004" t="n">
        <v>5.25</v>
      </c>
      <c r="T13" s="3004" t="n">
        <v>5.155</v>
      </c>
      <c r="U13" s="3004" t="n">
        <v>4.875</v>
      </c>
      <c r="V13" s="3004" t="n">
        <v>4.34</v>
      </c>
      <c r="W13" s="3004" t="n">
        <v>3.395</v>
      </c>
      <c r="X13" s="3004" t="n">
        <v>3.525</v>
      </c>
      <c r="Y13" s="3004" t="n">
        <v>4.08</v>
      </c>
      <c r="Z13" s="3004" t="n">
        <v>4.515</v>
      </c>
      <c r="AA13" s="3004" t="n">
        <v>3.72</v>
      </c>
    </row>
    <row r="14" customFormat="false" ht="14.1" hidden="false" customHeight="true" outlineLevel="0" collapsed="false">
      <c r="A14" s="441" t="s">
        <v>1306</v>
      </c>
      <c r="B14" s="3005"/>
      <c r="C14" s="3005"/>
      <c r="D14" s="3005"/>
      <c r="E14" s="3005"/>
      <c r="F14" s="3005"/>
      <c r="G14" s="3005" t="n">
        <v>1.57692473846021</v>
      </c>
      <c r="H14" s="3005" t="n">
        <v>2.14318628545097</v>
      </c>
      <c r="I14" s="3005" t="n">
        <v>2.52642397886082</v>
      </c>
      <c r="J14" s="3005" t="n">
        <v>2.36496410802871</v>
      </c>
      <c r="K14" s="3005" t="n">
        <v>2.33420213263829</v>
      </c>
      <c r="L14" s="3005" t="n">
        <v>2.73446781242575</v>
      </c>
      <c r="M14" s="3005" t="n">
        <v>3.65279107776714</v>
      </c>
      <c r="N14" s="3006" t="n">
        <v>3.42276926178459</v>
      </c>
      <c r="O14" s="3004" t="n">
        <v>4.84</v>
      </c>
      <c r="P14" s="3004" t="n">
        <v>4.835</v>
      </c>
      <c r="Q14" s="3004" t="n">
        <v>4.93</v>
      </c>
      <c r="R14" s="3004" t="n">
        <v>5.695</v>
      </c>
      <c r="S14" s="3004" t="n">
        <v>6.6</v>
      </c>
      <c r="T14" s="3004" t="n">
        <v>6.08</v>
      </c>
      <c r="U14" s="3004" t="n">
        <v>5.555</v>
      </c>
      <c r="V14" s="3004" t="n">
        <v>5.785</v>
      </c>
      <c r="W14" s="3004" t="n">
        <v>5.73</v>
      </c>
      <c r="X14" s="3004" t="n">
        <v>5.58</v>
      </c>
      <c r="Y14" s="3004" t="n">
        <v>5.72</v>
      </c>
      <c r="Z14" s="3004" t="n">
        <v>5.87</v>
      </c>
      <c r="AA14" s="3004" t="n">
        <v>5.655</v>
      </c>
    </row>
    <row r="15" customFormat="false" ht="14.1" hidden="false" customHeight="true" outlineLevel="0" collapsed="false">
      <c r="A15" s="441" t="s">
        <v>824</v>
      </c>
      <c r="B15" s="3005"/>
      <c r="C15" s="3005"/>
      <c r="D15" s="3005"/>
      <c r="E15" s="3005"/>
      <c r="F15" s="3005" t="n">
        <v>5.20429983656013</v>
      </c>
      <c r="G15" s="3005" t="n">
        <v>6.68805664955468</v>
      </c>
      <c r="H15" s="3005" t="n">
        <v>7.5068939944848</v>
      </c>
      <c r="I15" s="3005" t="n">
        <v>6.59328672537062</v>
      </c>
      <c r="J15" s="3005" t="n">
        <v>6.68510465191628</v>
      </c>
      <c r="K15" s="3005" t="n">
        <v>7.90298367761306</v>
      </c>
      <c r="L15" s="3005" t="n">
        <v>10.0205739835408</v>
      </c>
      <c r="M15" s="3005" t="n">
        <v>11.9546364362908</v>
      </c>
      <c r="N15" s="3006" t="n">
        <v>11.4130168695865</v>
      </c>
      <c r="O15" s="3004" t="n">
        <v>9.69</v>
      </c>
      <c r="P15" s="3004" t="n">
        <v>8.27</v>
      </c>
      <c r="Q15" s="3004" t="n">
        <v>9.595</v>
      </c>
      <c r="R15" s="3004" t="n">
        <v>10.3</v>
      </c>
      <c r="S15" s="3004" t="n">
        <v>9.675</v>
      </c>
      <c r="T15" s="3004" t="n">
        <v>9.85</v>
      </c>
      <c r="U15" s="3004" t="n">
        <v>8.93</v>
      </c>
      <c r="V15" s="3004" t="n">
        <v>7.83</v>
      </c>
      <c r="W15" s="3004" t="n">
        <v>7.29</v>
      </c>
      <c r="X15" s="3004" t="n">
        <v>8.815</v>
      </c>
      <c r="Y15" s="3004" t="n">
        <v>8.925</v>
      </c>
      <c r="Z15" s="3004" t="n">
        <v>8.13</v>
      </c>
      <c r="AA15" s="3004" t="n">
        <v>7.485</v>
      </c>
    </row>
    <row r="16" customFormat="false" ht="14.1" hidden="false" customHeight="true" outlineLevel="0" collapsed="false">
      <c r="A16" s="441" t="s">
        <v>276</v>
      </c>
      <c r="B16" s="3005" t="n">
        <v>3.18533145173484</v>
      </c>
      <c r="C16" s="3005" t="n">
        <v>3.01798558561153</v>
      </c>
      <c r="D16" s="3005" t="n">
        <v>3.14970948023242</v>
      </c>
      <c r="E16" s="3005" t="n">
        <v>3.10040751967398</v>
      </c>
      <c r="F16" s="3005" t="n">
        <v>2.99750160199872</v>
      </c>
      <c r="G16" s="3005" t="n">
        <v>3.52299318160545</v>
      </c>
      <c r="H16" s="3005" t="n">
        <v>4.44700444239645</v>
      </c>
      <c r="I16" s="3005" t="n">
        <v>4.17599665920267</v>
      </c>
      <c r="J16" s="3005" t="n">
        <v>4.40981647214682</v>
      </c>
      <c r="K16" s="3005" t="n">
        <v>4.43483645213084</v>
      </c>
      <c r="L16" s="3005" t="n">
        <v>4.93019605584315</v>
      </c>
      <c r="M16" s="3005" t="n">
        <v>5.97959521632383</v>
      </c>
      <c r="N16" s="3006" t="n">
        <v>6.46739482608414</v>
      </c>
      <c r="O16" s="3004" t="n">
        <v>7.015</v>
      </c>
      <c r="P16" s="3004" t="n">
        <v>6.185</v>
      </c>
      <c r="Q16" s="3004" t="n">
        <v>5.68</v>
      </c>
      <c r="R16" s="3004" t="n">
        <v>6.14</v>
      </c>
      <c r="S16" s="3004" t="n">
        <v>6.425</v>
      </c>
      <c r="T16" s="3004" t="n">
        <v>6.75</v>
      </c>
      <c r="U16" s="3004" t="n">
        <v>6.795</v>
      </c>
      <c r="V16" s="3004" t="n">
        <v>6.785</v>
      </c>
      <c r="W16" s="3004" t="n">
        <v>6.515</v>
      </c>
      <c r="X16" s="3004" t="n">
        <v>6.1</v>
      </c>
      <c r="Y16" s="3004" t="n">
        <v>6.08</v>
      </c>
      <c r="Z16" s="3004" t="n">
        <v>6.1</v>
      </c>
      <c r="AA16" s="3004" t="n">
        <v>6.085</v>
      </c>
    </row>
    <row r="17" customFormat="false" ht="14.1" hidden="false" customHeight="true" outlineLevel="0" collapsed="false">
      <c r="A17" s="441" t="s">
        <v>1307</v>
      </c>
      <c r="B17" s="3005"/>
      <c r="C17" s="3005"/>
      <c r="D17" s="3005"/>
      <c r="E17" s="3005"/>
      <c r="F17" s="3005"/>
      <c r="G17" s="3005"/>
      <c r="H17" s="3005"/>
      <c r="I17" s="3005"/>
      <c r="J17" s="3005" t="n">
        <v>1.66881466494827</v>
      </c>
      <c r="K17" s="3005" t="n">
        <v>1.66661866670507</v>
      </c>
      <c r="L17" s="3005" t="n">
        <v>1.66672666661867</v>
      </c>
      <c r="M17" s="3005" t="n">
        <v>1.7111146311083</v>
      </c>
      <c r="N17" s="3006" t="n">
        <v>2.39020008783993</v>
      </c>
      <c r="O17" s="3004" t="n">
        <v>3.53</v>
      </c>
      <c r="P17" s="3004" t="n">
        <v>3.79</v>
      </c>
      <c r="Q17" s="3004" t="n">
        <v>3.815</v>
      </c>
      <c r="R17" s="3004" t="n">
        <v>4.28</v>
      </c>
      <c r="S17" s="3004" t="n">
        <v>5.09</v>
      </c>
      <c r="T17" s="3004" t="n">
        <v>5</v>
      </c>
      <c r="U17" s="3004" t="n">
        <v>4.925</v>
      </c>
      <c r="V17" s="3004" t="n">
        <v>4.2</v>
      </c>
      <c r="W17" s="3004" t="n">
        <v>3.37</v>
      </c>
      <c r="X17" s="3004" t="n">
        <v>4.16</v>
      </c>
      <c r="Y17" s="3004" t="n">
        <v>4.13</v>
      </c>
      <c r="Z17" s="3004" t="n">
        <v>4.52</v>
      </c>
      <c r="AA17" s="3004" t="n">
        <v>4.26</v>
      </c>
    </row>
    <row r="18" customFormat="false" ht="14.1" hidden="false" customHeight="true" outlineLevel="0" collapsed="false">
      <c r="A18" s="441" t="s">
        <v>823</v>
      </c>
      <c r="B18" s="3005" t="n">
        <v>2.85067571945942</v>
      </c>
      <c r="C18" s="3005" t="n">
        <v>2.86608370713303</v>
      </c>
      <c r="D18" s="3005" t="n">
        <v>3.10749951400039</v>
      </c>
      <c r="E18" s="3005" t="n">
        <v>2.93270165383868</v>
      </c>
      <c r="F18" s="3005" t="n">
        <v>2.9757576193939</v>
      </c>
      <c r="G18" s="3005" t="n">
        <v>2.94832564133949</v>
      </c>
      <c r="H18" s="3005" t="n">
        <v>2.94832564133949</v>
      </c>
      <c r="I18" s="3005" t="n">
        <v>2.94479764416188</v>
      </c>
      <c r="J18" s="3005" t="n">
        <v>3.10499751600199</v>
      </c>
      <c r="K18" s="3005" t="n">
        <v>3.24050140759887</v>
      </c>
      <c r="L18" s="3005" t="n">
        <v>3.5927971257623</v>
      </c>
      <c r="M18" s="3005" t="n">
        <v>4.50359639712288</v>
      </c>
      <c r="N18" s="3006" t="n">
        <v>5.72237542209966</v>
      </c>
      <c r="O18" s="3004" t="n">
        <v>5.965</v>
      </c>
      <c r="P18" s="3004" t="n">
        <v>5.97</v>
      </c>
      <c r="Q18" s="3004" t="n">
        <v>5.115</v>
      </c>
      <c r="R18" s="3004" t="n">
        <v>5.635</v>
      </c>
      <c r="S18" s="3004" t="n">
        <v>6.43</v>
      </c>
      <c r="T18" s="3004" t="n">
        <v>6.875</v>
      </c>
      <c r="U18" s="3004" t="n">
        <v>7.13</v>
      </c>
      <c r="V18" s="3004" t="n">
        <v>6.985</v>
      </c>
      <c r="W18" s="3004" t="n">
        <v>6.65</v>
      </c>
      <c r="X18" s="3004" t="n">
        <v>6.405</v>
      </c>
      <c r="Y18" s="3004" t="n">
        <v>6.965</v>
      </c>
      <c r="Z18" s="3004" t="n">
        <v>7.235</v>
      </c>
      <c r="AA18" s="3004" t="n">
        <v>6.85</v>
      </c>
    </row>
    <row r="19" customFormat="false" ht="14.1" hidden="false" customHeight="true" outlineLevel="0" collapsed="false">
      <c r="A19" s="441" t="s">
        <v>1308</v>
      </c>
      <c r="B19" s="3005"/>
      <c r="C19" s="3005"/>
      <c r="D19" s="3005"/>
      <c r="E19" s="3005"/>
      <c r="F19" s="3005"/>
      <c r="G19" s="3005"/>
      <c r="H19" s="3005"/>
      <c r="I19" s="3005"/>
      <c r="J19" s="3005"/>
      <c r="K19" s="3005"/>
      <c r="L19" s="3005"/>
      <c r="M19" s="3005"/>
      <c r="N19" s="3006"/>
      <c r="O19" s="3004"/>
      <c r="P19" s="3004"/>
      <c r="Q19" s="3004"/>
      <c r="R19" s="3004"/>
      <c r="S19" s="3004" t="n">
        <v>10.17</v>
      </c>
      <c r="T19" s="3004" t="n">
        <v>8.3</v>
      </c>
      <c r="U19" s="3004" t="n">
        <v>7.605</v>
      </c>
      <c r="V19" s="3004" t="n">
        <v>7.155</v>
      </c>
      <c r="W19" s="3004" t="n">
        <v>6.08</v>
      </c>
      <c r="X19" s="3004" t="n">
        <v>5.6</v>
      </c>
      <c r="Y19" s="3004" t="n">
        <v>5.93</v>
      </c>
      <c r="Z19" s="3004" t="n">
        <v>5.71</v>
      </c>
      <c r="AA19" s="3004" t="n">
        <v>5</v>
      </c>
    </row>
    <row r="20" customFormat="false" ht="14.1" hidden="false" customHeight="true" outlineLevel="0" collapsed="false">
      <c r="A20" s="441" t="s">
        <v>826</v>
      </c>
      <c r="B20" s="3005" t="n">
        <v>3.65266507786794</v>
      </c>
      <c r="C20" s="3005" t="n">
        <v>3.84663292269366</v>
      </c>
      <c r="D20" s="3005" t="n">
        <v>3.81884094492724</v>
      </c>
      <c r="E20" s="3005" t="n">
        <v>3.79887896089683</v>
      </c>
      <c r="F20" s="3005" t="n">
        <v>3.60591911526471</v>
      </c>
      <c r="G20" s="3005" t="n">
        <v>4.05087875929699</v>
      </c>
      <c r="H20" s="3005" t="n">
        <v>4.57642433886053</v>
      </c>
      <c r="I20" s="3005" t="n">
        <v>4.25699659440272</v>
      </c>
      <c r="J20" s="3005" t="n">
        <v>4.30880055295956</v>
      </c>
      <c r="K20" s="3005" t="n">
        <v>4.15630467495626</v>
      </c>
      <c r="L20" s="3005" t="n">
        <v>4.31560454751636</v>
      </c>
      <c r="M20" s="3005" t="n">
        <v>4.90085607931514</v>
      </c>
      <c r="N20" s="3006" t="n">
        <v>5.05324395740483</v>
      </c>
      <c r="O20" s="3004" t="n">
        <v>6.14</v>
      </c>
      <c r="P20" s="3004" t="n">
        <v>5.73</v>
      </c>
      <c r="Q20" s="3004" t="n">
        <v>5.37</v>
      </c>
      <c r="R20" s="3004" t="n">
        <v>5.38</v>
      </c>
      <c r="S20" s="3004" t="n">
        <v>7.62</v>
      </c>
      <c r="T20" s="3004" t="n">
        <v>8.12</v>
      </c>
      <c r="U20" s="3004" t="n">
        <v>8.555</v>
      </c>
      <c r="V20" s="3004" t="n">
        <v>8.435</v>
      </c>
      <c r="W20" s="3004" t="n">
        <v>7.67</v>
      </c>
      <c r="X20" s="3004" t="n">
        <v>7.66</v>
      </c>
      <c r="Y20" s="3004" t="n">
        <v>7.7</v>
      </c>
      <c r="Z20" s="3004" t="n">
        <v>8.785</v>
      </c>
      <c r="AA20" s="3004" t="n">
        <v>8.04</v>
      </c>
    </row>
    <row r="21" customFormat="false" ht="14.1" hidden="false" customHeight="true" outlineLevel="0" collapsed="false">
      <c r="A21" s="441" t="s">
        <v>818</v>
      </c>
      <c r="B21" s="3005" t="n">
        <v>3.05906155275076</v>
      </c>
      <c r="C21" s="3005" t="n">
        <v>3.13854948916041</v>
      </c>
      <c r="D21" s="3005" t="n">
        <v>3.17103946316843</v>
      </c>
      <c r="E21" s="3005" t="n">
        <v>3.2901093679125</v>
      </c>
      <c r="F21" s="3005" t="n">
        <v>3.05250955799235</v>
      </c>
      <c r="G21" s="3005" t="n">
        <v>3.06212155030276</v>
      </c>
      <c r="H21" s="3005" t="n">
        <v>3.72893101685519</v>
      </c>
      <c r="I21" s="3005" t="n">
        <v>3.80699695440244</v>
      </c>
      <c r="J21" s="3005" t="n">
        <v>3.9113968708825</v>
      </c>
      <c r="K21" s="3005" t="n">
        <v>3.65399707680234</v>
      </c>
      <c r="L21" s="3005" t="n">
        <v>3.87539689968248</v>
      </c>
      <c r="M21" s="3005" t="n">
        <v>4.71239623008302</v>
      </c>
      <c r="N21" s="3006" t="n">
        <v>4.8455961235231</v>
      </c>
      <c r="O21" s="3004" t="n">
        <v>5.495</v>
      </c>
      <c r="P21" s="3004" t="n">
        <v>5.665</v>
      </c>
      <c r="Q21" s="3004" t="n">
        <v>5.48</v>
      </c>
      <c r="R21" s="3004" t="n">
        <v>6.13</v>
      </c>
      <c r="S21" s="3004" t="n">
        <v>6.585</v>
      </c>
      <c r="T21" s="3004" t="n">
        <v>7.035</v>
      </c>
      <c r="U21" s="3004" t="n">
        <v>7.315</v>
      </c>
      <c r="V21" s="3004" t="n">
        <v>7.17</v>
      </c>
      <c r="W21" s="3004" t="n">
        <v>6.63</v>
      </c>
      <c r="X21" s="3004" t="n">
        <v>6.67</v>
      </c>
      <c r="Y21" s="3004" t="n">
        <v>7.14</v>
      </c>
      <c r="Z21" s="3004" t="n">
        <v>7.885</v>
      </c>
      <c r="AA21" s="3004" t="n">
        <v>7.355</v>
      </c>
    </row>
    <row r="22" customFormat="false" ht="14.1" hidden="false" customHeight="true" outlineLevel="0" collapsed="false">
      <c r="A22" s="441" t="s">
        <v>1309</v>
      </c>
      <c r="B22" s="3005"/>
      <c r="C22" s="3005"/>
      <c r="D22" s="3005"/>
      <c r="E22" s="3005"/>
      <c r="F22" s="3005"/>
      <c r="G22" s="3005"/>
      <c r="H22" s="3005"/>
      <c r="I22" s="3005"/>
      <c r="J22" s="3005"/>
      <c r="K22" s="3005"/>
      <c r="L22" s="3005"/>
      <c r="M22" s="3005"/>
      <c r="N22" s="3006"/>
      <c r="O22" s="3004" t="n">
        <v>2.75</v>
      </c>
      <c r="P22" s="3004" t="n">
        <v>3.235</v>
      </c>
      <c r="Q22" s="3004" t="n">
        <v>3.815</v>
      </c>
      <c r="R22" s="3004" t="n">
        <v>3.735</v>
      </c>
      <c r="S22" s="3004" t="n">
        <v>4.275</v>
      </c>
      <c r="T22" s="3004" t="n">
        <v>4.665</v>
      </c>
      <c r="U22" s="3004" t="n">
        <v>4.695</v>
      </c>
      <c r="V22" s="3004" t="n">
        <v>4.66</v>
      </c>
      <c r="W22" s="3004" t="n">
        <v>3.99</v>
      </c>
      <c r="X22" s="3004" t="n">
        <v>3.625</v>
      </c>
      <c r="Y22" s="3004" t="n">
        <v>3.64</v>
      </c>
      <c r="Z22" s="3004" t="n">
        <v>3.905</v>
      </c>
      <c r="AA22" s="3004" t="n">
        <v>3.83</v>
      </c>
    </row>
    <row r="23" customFormat="false" ht="14.1" hidden="false" customHeight="true" outlineLevel="0" collapsed="false">
      <c r="A23" s="441" t="s">
        <v>821</v>
      </c>
      <c r="B23" s="3005" t="n">
        <v>4.8456141235087</v>
      </c>
      <c r="C23" s="3005" t="n">
        <v>5.21826782538574</v>
      </c>
      <c r="D23" s="3005" t="n">
        <v>5.82225734219413</v>
      </c>
      <c r="E23" s="3005" t="n">
        <v>5.70277343778125</v>
      </c>
      <c r="F23" s="3005" t="n">
        <v>5.4638416289267</v>
      </c>
      <c r="G23" s="3005" t="n">
        <v>5.95097523921981</v>
      </c>
      <c r="H23" s="3005" t="n">
        <v>6.47554881956095</v>
      </c>
      <c r="I23" s="3005" t="n">
        <v>6.10559511552391</v>
      </c>
      <c r="J23" s="3005" t="n">
        <v>6.11459510832391</v>
      </c>
      <c r="K23" s="3005" t="n">
        <v>5.37119570304344</v>
      </c>
      <c r="L23" s="3005" t="n">
        <v>5.64551548358761</v>
      </c>
      <c r="M23" s="3005" t="n">
        <v>6.13259509392392</v>
      </c>
      <c r="N23" s="3006" t="n">
        <v>6.60059471952422</v>
      </c>
      <c r="O23" s="3004" t="n">
        <v>6.745</v>
      </c>
      <c r="P23" s="3004" t="n">
        <v>6.455</v>
      </c>
      <c r="Q23" s="3004" t="n">
        <v>7.02</v>
      </c>
      <c r="R23" s="3004" t="n">
        <v>7.845</v>
      </c>
      <c r="S23" s="3004" t="n">
        <v>8.685</v>
      </c>
      <c r="T23" s="3004" t="n">
        <v>8.9</v>
      </c>
      <c r="U23" s="3004" t="n">
        <v>8.74</v>
      </c>
      <c r="V23" s="3004" t="n">
        <v>8.355</v>
      </c>
      <c r="W23" s="3004" t="n">
        <v>7.845</v>
      </c>
      <c r="X23" s="3004" t="n">
        <v>7.89</v>
      </c>
      <c r="Y23" s="3004" t="n">
        <v>8.325</v>
      </c>
      <c r="Z23" s="3004" t="n">
        <v>8.515</v>
      </c>
      <c r="AA23" s="3004" t="n">
        <v>8.125</v>
      </c>
    </row>
    <row r="24" customFormat="false" ht="14.1" hidden="false" customHeight="true" outlineLevel="0" collapsed="false">
      <c r="A24" s="441" t="s">
        <v>1310</v>
      </c>
      <c r="B24" s="3005"/>
      <c r="C24" s="3005"/>
      <c r="D24" s="3005"/>
      <c r="E24" s="3005"/>
      <c r="F24" s="3005"/>
      <c r="G24" s="3005"/>
      <c r="H24" s="3005"/>
      <c r="I24" s="3005"/>
      <c r="J24" s="3005"/>
      <c r="K24" s="3005" t="n">
        <v>1.5563507549194</v>
      </c>
      <c r="L24" s="3005" t="n">
        <v>1.64435268451785</v>
      </c>
      <c r="M24" s="3005" t="n">
        <v>2.10774431380455</v>
      </c>
      <c r="N24" s="3006" t="n">
        <v>2.66952386438091</v>
      </c>
      <c r="O24" s="3004" t="n">
        <v>4.065</v>
      </c>
      <c r="P24" s="3004" t="n">
        <v>4.51</v>
      </c>
      <c r="Q24" s="3004" t="n">
        <v>3.6</v>
      </c>
      <c r="R24" s="3004" t="n">
        <v>4.22</v>
      </c>
      <c r="S24" s="3004" t="n">
        <v>5.36</v>
      </c>
      <c r="T24" s="3004" t="n">
        <v>5.05</v>
      </c>
      <c r="U24" s="3004" t="n">
        <v>4.86</v>
      </c>
      <c r="V24" s="3004" t="n">
        <v>4.905</v>
      </c>
      <c r="W24" s="3004" t="n">
        <v>4.15</v>
      </c>
      <c r="X24" s="3004" t="n">
        <v>3.855</v>
      </c>
      <c r="Y24" s="3004" t="n">
        <v>4.175</v>
      </c>
      <c r="Z24" s="3004" t="n">
        <v>3.985</v>
      </c>
      <c r="AA24" s="3004" t="n">
        <v>2.975</v>
      </c>
    </row>
    <row r="25" customFormat="false" ht="14.1" hidden="false" customHeight="true" outlineLevel="0" collapsed="false">
      <c r="A25" s="441" t="s">
        <v>1311</v>
      </c>
      <c r="B25" s="3005"/>
      <c r="C25" s="3005"/>
      <c r="D25" s="3005"/>
      <c r="E25" s="3005"/>
      <c r="F25" s="3005"/>
      <c r="G25" s="3005"/>
      <c r="H25" s="3005"/>
      <c r="I25" s="3005"/>
      <c r="J25" s="3005"/>
      <c r="K25" s="3005" t="n">
        <v>1.90740447407642</v>
      </c>
      <c r="L25" s="3005" t="n">
        <v>1.86004651196279</v>
      </c>
      <c r="M25" s="3005" t="n">
        <v>2.39066808746553</v>
      </c>
      <c r="N25" s="3006" t="n">
        <v>2.53792596965922</v>
      </c>
      <c r="O25" s="3004" t="n">
        <v>3.555</v>
      </c>
      <c r="P25" s="3004" t="n">
        <v>4.155</v>
      </c>
      <c r="Q25" s="3004" t="n">
        <v>4.14</v>
      </c>
      <c r="R25" s="3004" t="n">
        <v>4.875</v>
      </c>
      <c r="S25" s="3004" t="n">
        <v>5.605</v>
      </c>
      <c r="T25" s="3004" t="n">
        <v>6.085</v>
      </c>
      <c r="U25" s="3004" t="n">
        <v>5.29</v>
      </c>
      <c r="V25" s="3004" t="n">
        <v>4.295</v>
      </c>
      <c r="W25" s="3004" t="n">
        <v>4</v>
      </c>
      <c r="X25" s="3004" t="n">
        <v>3.8</v>
      </c>
      <c r="Y25" s="3004" t="n">
        <v>4.02</v>
      </c>
      <c r="Z25" s="3004" t="n">
        <v>4.28</v>
      </c>
      <c r="AA25" s="3004" t="n">
        <v>3.28</v>
      </c>
    </row>
    <row r="26" customFormat="false" ht="14.1" hidden="false" customHeight="true" outlineLevel="0" collapsed="false">
      <c r="A26" s="441" t="s">
        <v>1312</v>
      </c>
      <c r="B26" s="3005" t="n">
        <v>1.98917840865727</v>
      </c>
      <c r="C26" s="3005" t="n">
        <v>2.17618025905579</v>
      </c>
      <c r="D26" s="3005" t="n">
        <v>2.23628221097423</v>
      </c>
      <c r="E26" s="3005" t="n">
        <v>2.17470426023659</v>
      </c>
      <c r="F26" s="3005" t="n">
        <v>1.97956641634687</v>
      </c>
      <c r="G26" s="3005" t="n">
        <v>2.39288208569433</v>
      </c>
      <c r="H26" s="3005" t="n">
        <v>2.92926365658907</v>
      </c>
      <c r="I26" s="3005" t="n">
        <v>2.53619797104162</v>
      </c>
      <c r="J26" s="3005" t="n">
        <v>2.64644788284169</v>
      </c>
      <c r="K26" s="3005" t="n">
        <v>2.54519796384163</v>
      </c>
      <c r="L26" s="3005" t="n">
        <v>3.04485956411235</v>
      </c>
      <c r="M26" s="3005" t="n">
        <v>3.79895096083923</v>
      </c>
      <c r="N26" s="3006" t="n">
        <v>3.96401082879134</v>
      </c>
      <c r="O26" s="3004" t="n">
        <v>5.355</v>
      </c>
      <c r="P26" s="3004" t="n">
        <v>4.765</v>
      </c>
      <c r="Q26" s="3004" t="n">
        <v>4.535</v>
      </c>
      <c r="R26" s="3004" t="n">
        <v>5.45</v>
      </c>
      <c r="S26" s="3004" t="n">
        <v>5.86</v>
      </c>
      <c r="T26" s="3004" t="n">
        <v>5.95</v>
      </c>
      <c r="U26" s="3004" t="n">
        <v>5.23</v>
      </c>
      <c r="V26" s="3004" t="n">
        <v>4.89</v>
      </c>
      <c r="W26" s="3004" t="n">
        <v>4.36</v>
      </c>
      <c r="X26" s="3004" t="n">
        <v>4.08</v>
      </c>
      <c r="Y26" s="3004" t="n">
        <v>4.2</v>
      </c>
      <c r="Z26" s="3004" t="n">
        <v>4.31</v>
      </c>
      <c r="AA26" s="3004" t="n">
        <v>3.89</v>
      </c>
    </row>
    <row r="27" customFormat="false" ht="14.1" hidden="false" customHeight="true" outlineLevel="0" collapsed="false">
      <c r="A27" s="441" t="s">
        <v>1313</v>
      </c>
      <c r="B27" s="3005" t="n">
        <v>0.963503229197416</v>
      </c>
      <c r="C27" s="3005" t="n">
        <v>0.960749231400615</v>
      </c>
      <c r="D27" s="3005" t="n">
        <v>1.25980099215921</v>
      </c>
      <c r="E27" s="3005" t="n">
        <v>1.30667295466164</v>
      </c>
      <c r="F27" s="3005" t="n">
        <v>1.21161503070798</v>
      </c>
      <c r="G27" s="3005" t="n">
        <v>1.2544189964648</v>
      </c>
      <c r="H27" s="3005" t="n">
        <v>1.4110548711561</v>
      </c>
      <c r="I27" s="3005" t="n">
        <v>1.556368754905</v>
      </c>
      <c r="J27" s="3005" t="n">
        <v>1.60448271641383</v>
      </c>
      <c r="K27" s="3005" t="n">
        <v>1.76147859081713</v>
      </c>
      <c r="L27" s="3005" t="n">
        <v>1.88645249083801</v>
      </c>
      <c r="M27" s="3005" t="n">
        <v>1.80968255225396</v>
      </c>
      <c r="N27" s="3006" t="n">
        <v>3.21587742729806</v>
      </c>
      <c r="O27" s="3004" t="n">
        <v>4.345</v>
      </c>
      <c r="P27" s="3004" t="n">
        <v>4.79</v>
      </c>
      <c r="Q27" s="3004" t="n">
        <v>5.445</v>
      </c>
      <c r="R27" s="3004" t="n">
        <v>5.655</v>
      </c>
      <c r="S27" s="3004" t="n">
        <v>5</v>
      </c>
      <c r="T27" s="3004" t="n">
        <v>4.26</v>
      </c>
      <c r="U27" s="3004" t="n">
        <v>3.58</v>
      </c>
      <c r="V27" s="3004" t="n">
        <v>3.525</v>
      </c>
      <c r="W27" s="3004" t="n">
        <v>3.52</v>
      </c>
      <c r="X27" s="3004" t="n">
        <v>3.585</v>
      </c>
      <c r="Y27" s="3004" t="n">
        <v>3.525</v>
      </c>
      <c r="Z27" s="3004" t="n">
        <v>3.4</v>
      </c>
      <c r="AA27" s="3004" t="n">
        <v>3.135</v>
      </c>
    </row>
    <row r="28" customFormat="false" ht="14.1" hidden="false" customHeight="true" outlineLevel="0" collapsed="false">
      <c r="A28" s="441" t="s">
        <v>1314</v>
      </c>
      <c r="B28" s="3005" t="n">
        <v>2.64290188567849</v>
      </c>
      <c r="C28" s="3005" t="n">
        <v>2.75824579340336</v>
      </c>
      <c r="D28" s="3005" t="n">
        <v>3.01267558985953</v>
      </c>
      <c r="E28" s="3005" t="n">
        <v>2.99085960731231</v>
      </c>
      <c r="F28" s="3005" t="n">
        <v>2.9731656214675</v>
      </c>
      <c r="G28" s="3005" t="n">
        <v>3.33663933068854</v>
      </c>
      <c r="H28" s="3005" t="n">
        <v>3.88144489484408</v>
      </c>
      <c r="I28" s="3005" t="n">
        <v>4.17419666064267</v>
      </c>
      <c r="J28" s="3005" t="n">
        <v>4.79159616672307</v>
      </c>
      <c r="K28" s="3005" t="n">
        <v>4.75575819539344</v>
      </c>
      <c r="L28" s="3005" t="n">
        <v>5.48999560800351</v>
      </c>
      <c r="M28" s="3005" t="n">
        <v>6.12359510112392</v>
      </c>
      <c r="N28" s="3006" t="n">
        <v>6.63119469504424</v>
      </c>
      <c r="O28" s="3004" t="n">
        <v>7.27</v>
      </c>
      <c r="P28" s="3004" t="n">
        <v>7.42</v>
      </c>
      <c r="Q28" s="3004" t="n">
        <v>7</v>
      </c>
      <c r="R28" s="3004" t="n">
        <v>7.375</v>
      </c>
      <c r="S28" s="3004" t="n">
        <v>7.92</v>
      </c>
      <c r="T28" s="3004" t="n">
        <v>8.265</v>
      </c>
      <c r="U28" s="3004" t="n">
        <v>8.045</v>
      </c>
      <c r="V28" s="3004" t="n">
        <v>7.795</v>
      </c>
      <c r="W28" s="3004" t="n">
        <v>7.935</v>
      </c>
      <c r="X28" s="3004" t="n">
        <v>7.89</v>
      </c>
      <c r="Y28" s="3004" t="n">
        <v>8.38</v>
      </c>
      <c r="Z28" s="3004" t="n">
        <v>9.43</v>
      </c>
      <c r="AA28" s="3004" t="n">
        <v>10.025</v>
      </c>
    </row>
    <row r="29" customFormat="false" ht="14.1" hidden="false" customHeight="true" outlineLevel="0" collapsed="false">
      <c r="A29" s="441" t="s">
        <v>827</v>
      </c>
      <c r="B29" s="3005"/>
      <c r="C29" s="3005" t="n">
        <v>3.93315885347292</v>
      </c>
      <c r="D29" s="3005" t="n">
        <v>4.03730677015458</v>
      </c>
      <c r="E29" s="3005" t="n">
        <v>3.80352295718163</v>
      </c>
      <c r="F29" s="3005" t="n">
        <v>3.83982892813686</v>
      </c>
      <c r="G29" s="3005" t="n">
        <v>3.87933889652888</v>
      </c>
      <c r="H29" s="3005" t="n">
        <v>4.26236059011153</v>
      </c>
      <c r="I29" s="3005" t="n">
        <v>4.03739677008258</v>
      </c>
      <c r="J29" s="3005" t="n">
        <v>4.41359646912282</v>
      </c>
      <c r="K29" s="3005" t="n">
        <v>4.87259610192312</v>
      </c>
      <c r="L29" s="3005" t="n">
        <v>4.8455961235231</v>
      </c>
      <c r="M29" s="3005" t="n">
        <v>5.63399549280361</v>
      </c>
      <c r="N29" s="3006" t="n">
        <v>5.75639539488368</v>
      </c>
      <c r="O29" s="3004" t="n">
        <v>6.01</v>
      </c>
      <c r="P29" s="3004" t="n">
        <v>6.345</v>
      </c>
      <c r="Q29" s="3004" t="n">
        <v>6.12</v>
      </c>
      <c r="R29" s="3004" t="n">
        <v>7.075</v>
      </c>
      <c r="S29" s="3004" t="n">
        <v>7.605</v>
      </c>
      <c r="T29" s="3004" t="n">
        <v>7.605</v>
      </c>
      <c r="U29" s="3004" t="n">
        <v>7.39</v>
      </c>
      <c r="V29" s="3004" t="n">
        <v>7.205</v>
      </c>
      <c r="W29" s="3004" t="n">
        <v>6.82</v>
      </c>
      <c r="X29" s="3004" t="n">
        <v>6.86</v>
      </c>
      <c r="Y29" s="3004" t="n">
        <v>6.85</v>
      </c>
      <c r="Z29" s="3004" t="n">
        <v>6.67</v>
      </c>
      <c r="AA29" s="3004" t="n">
        <v>6.52</v>
      </c>
    </row>
    <row r="30" customFormat="false" ht="14.1" hidden="false" customHeight="true" outlineLevel="0" collapsed="false">
      <c r="A30" s="441" t="s">
        <v>830</v>
      </c>
      <c r="B30" s="3005"/>
      <c r="C30" s="3005"/>
      <c r="D30" s="3005"/>
      <c r="E30" s="3005"/>
      <c r="F30" s="3005"/>
      <c r="G30" s="3005" t="n">
        <v>2.21090223127821</v>
      </c>
      <c r="H30" s="3005" t="n">
        <v>2.60956591234727</v>
      </c>
      <c r="I30" s="3005" t="n">
        <v>2.74960580031536</v>
      </c>
      <c r="J30" s="3005" t="n">
        <v>2.59314992548006</v>
      </c>
      <c r="K30" s="3005" t="n">
        <v>2.3473421221263</v>
      </c>
      <c r="L30" s="3005" t="n">
        <v>2.79071776742579</v>
      </c>
      <c r="M30" s="3005" t="n">
        <v>3.46632922693662</v>
      </c>
      <c r="N30" s="3006" t="n">
        <v>3.9059968752025</v>
      </c>
      <c r="O30" s="3004" t="n">
        <v>4.655</v>
      </c>
      <c r="P30" s="3004" t="n">
        <v>4.245</v>
      </c>
      <c r="Q30" s="3004" t="n">
        <v>4.65</v>
      </c>
      <c r="R30" s="3004" t="n">
        <v>4.815</v>
      </c>
      <c r="S30" s="3004" t="n">
        <v>5.225</v>
      </c>
      <c r="T30" s="3004" t="n">
        <v>4.895</v>
      </c>
      <c r="U30" s="3004" t="n">
        <v>4.945</v>
      </c>
      <c r="V30" s="3004" t="n">
        <v>4.995</v>
      </c>
      <c r="W30" s="3004" t="n">
        <v>4.165</v>
      </c>
      <c r="X30" s="3004" t="n">
        <v>4.295</v>
      </c>
      <c r="Y30" s="3004" t="n">
        <v>4.365</v>
      </c>
      <c r="Z30" s="3004" t="n">
        <v>4.69</v>
      </c>
      <c r="AA30" s="3004" t="n">
        <v>4.22</v>
      </c>
    </row>
    <row r="31" customFormat="false" ht="14.1" hidden="false" customHeight="true" outlineLevel="0" collapsed="false">
      <c r="A31" s="441" t="s">
        <v>825</v>
      </c>
      <c r="B31" s="3005"/>
      <c r="C31" s="3005"/>
      <c r="D31" s="3005"/>
      <c r="E31" s="3005"/>
      <c r="F31" s="3005"/>
      <c r="G31" s="3005"/>
      <c r="H31" s="3005" t="n">
        <v>5.08639993088005</v>
      </c>
      <c r="I31" s="3005" t="n">
        <v>4.90679607456314</v>
      </c>
      <c r="J31" s="3005" t="n">
        <v>4.78979616816307</v>
      </c>
      <c r="K31" s="3005" t="n">
        <v>4.33799652960278</v>
      </c>
      <c r="L31" s="3005" t="n">
        <v>4.62059630352296</v>
      </c>
      <c r="M31" s="3005" t="n">
        <v>5.1497958801633</v>
      </c>
      <c r="N31" s="3006" t="n">
        <v>5.01155599075521</v>
      </c>
      <c r="O31" s="3004" t="n">
        <v>6.27</v>
      </c>
      <c r="P31" s="3004" t="n">
        <v>5.995</v>
      </c>
      <c r="Q31" s="3004" t="n">
        <v>6.12</v>
      </c>
      <c r="R31" s="3004" t="n">
        <v>6.74</v>
      </c>
      <c r="S31" s="3004" t="n">
        <v>7.96</v>
      </c>
      <c r="T31" s="3004" t="n">
        <v>8.845</v>
      </c>
      <c r="U31" s="3004" t="n">
        <v>9.865</v>
      </c>
      <c r="V31" s="3004" t="n">
        <v>9.79</v>
      </c>
      <c r="W31" s="3004" t="n">
        <v>8.64</v>
      </c>
      <c r="X31" s="3004" t="n">
        <v>7.86</v>
      </c>
      <c r="Y31" s="3004" t="n">
        <v>7.715</v>
      </c>
      <c r="Z31" s="3004" t="n">
        <v>7.68</v>
      </c>
      <c r="AA31" s="3004" t="n">
        <v>7.84</v>
      </c>
    </row>
    <row r="32" customFormat="false" ht="14.1" hidden="false" customHeight="true" outlineLevel="0" collapsed="false">
      <c r="A32" s="441" t="s">
        <v>1315</v>
      </c>
      <c r="B32" s="3005"/>
      <c r="C32" s="3005"/>
      <c r="D32" s="3005"/>
      <c r="E32" s="3005"/>
      <c r="F32" s="3005"/>
      <c r="G32" s="3005"/>
      <c r="H32" s="3005"/>
      <c r="I32" s="3005"/>
      <c r="J32" s="3005"/>
      <c r="K32" s="3005"/>
      <c r="L32" s="3005" t="n">
        <v>2.08785432971654</v>
      </c>
      <c r="M32" s="3005" t="n">
        <v>2.86183571053143</v>
      </c>
      <c r="N32" s="3006" t="n">
        <v>3.39467128426297</v>
      </c>
      <c r="O32" s="3004" t="n">
        <v>3.34</v>
      </c>
      <c r="P32" s="3004" t="n">
        <v>2.8</v>
      </c>
      <c r="Q32" s="3004" t="n">
        <v>2.765</v>
      </c>
      <c r="R32" s="3004" t="n">
        <v>2.8</v>
      </c>
      <c r="S32" s="3004" t="n">
        <v>2.725</v>
      </c>
      <c r="T32" s="3004" t="n">
        <v>2.96</v>
      </c>
      <c r="U32" s="3004" t="n">
        <v>3.14</v>
      </c>
      <c r="V32" s="3004" t="n">
        <v>3.255</v>
      </c>
      <c r="W32" s="3004" t="n">
        <v>3.275</v>
      </c>
      <c r="X32" s="3004" t="n">
        <v>3.125</v>
      </c>
      <c r="Y32" s="3004" t="n">
        <v>3.375</v>
      </c>
      <c r="Z32" s="3004" t="n">
        <v>3.395</v>
      </c>
      <c r="AA32" s="3004" t="n">
        <v>3.22</v>
      </c>
    </row>
    <row r="33" customFormat="false" ht="14.1" hidden="false" customHeight="true" outlineLevel="0" collapsed="false">
      <c r="A33" s="441" t="s">
        <v>1316</v>
      </c>
      <c r="B33" s="3005" t="n">
        <v>2.09438832448934</v>
      </c>
      <c r="C33" s="3005" t="n">
        <v>1.93375645299484</v>
      </c>
      <c r="D33" s="3005" t="n">
        <v>2.05302435758051</v>
      </c>
      <c r="E33" s="3005" t="n">
        <v>2.3494121204703</v>
      </c>
      <c r="F33" s="3005" t="n">
        <v>2.20856223315021</v>
      </c>
      <c r="G33" s="3005" t="n">
        <v>2.72766381786895</v>
      </c>
      <c r="H33" s="3005" t="n">
        <v>3.9039088768729</v>
      </c>
      <c r="I33" s="3005" t="n">
        <v>3.47765121787903</v>
      </c>
      <c r="J33" s="3005" t="n">
        <v>3.60852911317671</v>
      </c>
      <c r="K33" s="3005" t="n">
        <v>3.52562117950306</v>
      </c>
      <c r="L33" s="3005" t="n">
        <v>3.98361281310975</v>
      </c>
      <c r="M33" s="3005" t="n">
        <v>4.82064814348149</v>
      </c>
      <c r="N33" s="3006" t="n">
        <v>4.96439602848318</v>
      </c>
      <c r="O33" s="3004" t="n">
        <v>6.35</v>
      </c>
      <c r="P33" s="3004" t="n">
        <v>5.985</v>
      </c>
      <c r="Q33" s="3004" t="n">
        <v>6.275</v>
      </c>
      <c r="R33" s="3004" t="n">
        <v>7.3</v>
      </c>
      <c r="S33" s="3004" t="n">
        <v>7.64</v>
      </c>
      <c r="T33" s="3004" t="n">
        <v>6.89</v>
      </c>
      <c r="U33" s="3004" t="n">
        <v>6.505</v>
      </c>
      <c r="V33" s="3004" t="n">
        <v>6.19</v>
      </c>
      <c r="W33" s="3004" t="n">
        <v>5.81</v>
      </c>
      <c r="X33" s="3004" t="n">
        <v>5.425</v>
      </c>
      <c r="Y33" s="3004" t="n">
        <v>5.62</v>
      </c>
      <c r="Z33" s="3004" t="n">
        <v>5.665</v>
      </c>
      <c r="AA33" s="3004" t="n">
        <v>5.675</v>
      </c>
    </row>
    <row r="34" customFormat="false" ht="14.1" hidden="false" customHeight="true" outlineLevel="0" collapsed="false">
      <c r="A34" s="441" t="s">
        <v>1317</v>
      </c>
      <c r="B34" s="3005"/>
      <c r="C34" s="3005"/>
      <c r="D34" s="3005"/>
      <c r="E34" s="3005"/>
      <c r="F34" s="3005"/>
      <c r="G34" s="3005"/>
      <c r="H34" s="3005"/>
      <c r="I34" s="3005"/>
      <c r="J34" s="3005"/>
      <c r="K34" s="3005" t="n">
        <v>2.64345988523209</v>
      </c>
      <c r="L34" s="3005" t="n">
        <v>2.77525577979538</v>
      </c>
      <c r="M34" s="3005" t="n">
        <v>3.70360503711597</v>
      </c>
      <c r="N34" s="3006" t="n">
        <v>4.17857065714347</v>
      </c>
      <c r="O34" s="3004" t="n">
        <v>4.465</v>
      </c>
      <c r="P34" s="3004" t="n">
        <v>4.69</v>
      </c>
      <c r="Q34" s="3004" t="n">
        <v>4.41</v>
      </c>
      <c r="R34" s="3004" t="n">
        <v>4.885</v>
      </c>
      <c r="S34" s="3004" t="n">
        <v>5.145</v>
      </c>
      <c r="T34" s="3004" t="n">
        <v>5.085</v>
      </c>
      <c r="U34" s="3004" t="n">
        <v>5.135</v>
      </c>
      <c r="V34" s="3004" t="n">
        <v>4.955</v>
      </c>
      <c r="W34" s="3004" t="n">
        <v>4.525</v>
      </c>
      <c r="X34" s="3004" t="n">
        <v>4.33</v>
      </c>
      <c r="Y34" s="3004" t="n">
        <v>4.43</v>
      </c>
      <c r="Z34" s="3004" t="n">
        <v>4.65</v>
      </c>
      <c r="AA34" s="3004" t="n">
        <v>4.685</v>
      </c>
    </row>
    <row r="35" customFormat="false" ht="14.1" hidden="false" customHeight="true" outlineLevel="0" collapsed="false">
      <c r="A35" s="441" t="s">
        <v>828</v>
      </c>
      <c r="B35" s="3005"/>
      <c r="C35" s="3005" t="n">
        <v>4.44498844400925</v>
      </c>
      <c r="D35" s="3005" t="n">
        <v>4.56245635003492</v>
      </c>
      <c r="E35" s="3005" t="n">
        <v>4.59978832016934</v>
      </c>
      <c r="F35" s="3005" t="n">
        <v>4.25944459244433</v>
      </c>
      <c r="G35" s="3005" t="n">
        <v>4.73034221572623</v>
      </c>
      <c r="H35" s="3005" t="n">
        <v>5.9413452469238</v>
      </c>
      <c r="I35" s="3005" t="n">
        <v>6.20101303918957</v>
      </c>
      <c r="J35" s="3005" t="n">
        <v>6.64545068363945</v>
      </c>
      <c r="K35" s="3005" t="n">
        <v>7.02215438227649</v>
      </c>
      <c r="L35" s="3005" t="n">
        <v>7.73507981193615</v>
      </c>
      <c r="M35" s="3005" t="n">
        <v>9.5293903764877</v>
      </c>
      <c r="N35" s="3006" t="n">
        <v>9.56749634600292</v>
      </c>
      <c r="O35" s="3004" t="n">
        <v>9.725</v>
      </c>
      <c r="P35" s="3004" t="n">
        <v>9.07</v>
      </c>
      <c r="Q35" s="3004" t="n">
        <v>10.325</v>
      </c>
      <c r="R35" s="3004" t="n">
        <v>11.755</v>
      </c>
      <c r="S35" s="3004" t="n">
        <v>12.21</v>
      </c>
      <c r="T35" s="3004" t="n">
        <v>12.255</v>
      </c>
      <c r="U35" s="3004" t="n">
        <v>11.61</v>
      </c>
      <c r="V35" s="3004" t="n">
        <v>11.52</v>
      </c>
      <c r="W35" s="3004" t="n">
        <v>11.355</v>
      </c>
      <c r="X35" s="3004" t="n">
        <v>11.685</v>
      </c>
      <c r="Y35" s="3004" t="n">
        <v>11.88</v>
      </c>
      <c r="Z35" s="3004" t="n">
        <v>11.75</v>
      </c>
      <c r="AA35" s="3004" t="n">
        <v>10.265</v>
      </c>
    </row>
    <row r="36" customFormat="false" ht="14.1" hidden="false" customHeight="true" outlineLevel="0" collapsed="false">
      <c r="A36" s="2971" t="s">
        <v>1318</v>
      </c>
      <c r="B36" s="3005" t="n">
        <v>2.23345621323503</v>
      </c>
      <c r="C36" s="3005" t="n">
        <v>2.17555025955979</v>
      </c>
      <c r="D36" s="3005" t="n">
        <v>2.55790595367524</v>
      </c>
      <c r="E36" s="3005" t="n">
        <v>2.47719401824479</v>
      </c>
      <c r="F36" s="3005" t="n">
        <v>2.31416814866548</v>
      </c>
      <c r="G36" s="3005" t="n">
        <v>2.47960601631519</v>
      </c>
      <c r="H36" s="3005" t="n">
        <v>2.46596202723038</v>
      </c>
      <c r="I36" s="3005" t="n">
        <v>2.52912397670082</v>
      </c>
      <c r="J36" s="3005" t="n">
        <v>2.41270006983994</v>
      </c>
      <c r="K36" s="3005" t="n">
        <v>2.45755603395517</v>
      </c>
      <c r="L36" s="3005" t="n">
        <v>2.6492018806385</v>
      </c>
      <c r="M36" s="3005" t="n">
        <v>3.26732138614289</v>
      </c>
      <c r="N36" s="3006" t="n">
        <v>3.95529883576093</v>
      </c>
      <c r="O36" s="3004" t="n">
        <v>4.365</v>
      </c>
      <c r="P36" s="3004" t="n">
        <v>4.26</v>
      </c>
      <c r="Q36" s="3004" t="n">
        <v>4.135</v>
      </c>
      <c r="R36" s="3004" t="n">
        <v>4.74</v>
      </c>
      <c r="S36" s="3004" t="n">
        <v>5.5</v>
      </c>
      <c r="T36" s="3004" t="n">
        <v>5.595</v>
      </c>
      <c r="U36" s="3004" t="n">
        <v>6.23</v>
      </c>
      <c r="V36" s="3004" t="n">
        <v>6.515</v>
      </c>
      <c r="W36" s="3004" t="n">
        <v>5.27</v>
      </c>
      <c r="X36" s="3004" t="n">
        <v>4.74</v>
      </c>
      <c r="Y36" s="3004" t="n">
        <v>4.9</v>
      </c>
      <c r="Z36" s="3004" t="n">
        <v>4.985</v>
      </c>
      <c r="AA36" s="3004"/>
    </row>
    <row r="37" customFormat="false" ht="25.5" hidden="false" customHeight="true" outlineLevel="0" collapsed="false">
      <c r="A37" s="448" t="s">
        <v>1349</v>
      </c>
      <c r="B37" s="165"/>
      <c r="C37" s="165"/>
      <c r="D37" s="165"/>
      <c r="E37" s="165"/>
      <c r="F37" s="165"/>
      <c r="G37" s="165"/>
      <c r="H37" s="165"/>
      <c r="I37" s="165"/>
      <c r="J37" s="165"/>
      <c r="K37" s="165"/>
      <c r="L37" s="165"/>
      <c r="M37" s="165"/>
      <c r="N37" s="165"/>
      <c r="U37" s="96"/>
    </row>
    <row r="38" s="96" customFormat="true" ht="47.25" hidden="false" customHeight="true" outlineLevel="0" collapsed="false">
      <c r="A38" s="3007" t="s">
        <v>1348</v>
      </c>
      <c r="B38" s="262"/>
      <c r="C38" s="262"/>
      <c r="D38" s="262"/>
      <c r="E38" s="262"/>
      <c r="F38" s="262"/>
      <c r="G38" s="262"/>
      <c r="H38" s="262"/>
      <c r="I38" s="262"/>
      <c r="J38" s="262"/>
      <c r="K38" s="262"/>
      <c r="L38" s="262"/>
      <c r="M38" s="262"/>
      <c r="N38" s="262"/>
      <c r="O38" s="2360"/>
      <c r="P38" s="2360"/>
      <c r="Q38" s="2360"/>
      <c r="R38" s="2360"/>
    </row>
    <row r="39" customFormat="false" ht="14.1" hidden="false" customHeight="true" outlineLevel="0" collapsed="false">
      <c r="A39" s="441"/>
      <c r="B39" s="2963" t="n">
        <v>1995</v>
      </c>
      <c r="C39" s="2963" t="n">
        <v>1996</v>
      </c>
      <c r="D39" s="2963" t="n">
        <v>1997</v>
      </c>
      <c r="E39" s="2963" t="n">
        <v>1998</v>
      </c>
      <c r="F39" s="2963" t="n">
        <v>1999</v>
      </c>
      <c r="G39" s="2963" t="n">
        <v>2000</v>
      </c>
      <c r="H39" s="2963" t="n">
        <v>2001</v>
      </c>
      <c r="I39" s="2963" t="n">
        <v>2002</v>
      </c>
      <c r="J39" s="2963" t="n">
        <v>2003</v>
      </c>
      <c r="K39" s="2963" t="n">
        <v>2004</v>
      </c>
      <c r="L39" s="2963" t="n">
        <v>2005</v>
      </c>
      <c r="M39" s="2963" t="n">
        <v>2006</v>
      </c>
      <c r="N39" s="2964" t="n">
        <v>2007</v>
      </c>
      <c r="O39" s="2965" t="n">
        <v>2008</v>
      </c>
      <c r="P39" s="2963" t="n">
        <v>2009</v>
      </c>
      <c r="Q39" s="2965" t="n">
        <v>2010</v>
      </c>
      <c r="R39" s="2963" t="n">
        <v>2011</v>
      </c>
      <c r="S39" s="2965" t="n">
        <v>2012</v>
      </c>
      <c r="T39" s="2965" t="n">
        <v>2013</v>
      </c>
      <c r="U39" s="2965" t="n">
        <v>2014</v>
      </c>
      <c r="V39" s="2965" t="n">
        <v>2015</v>
      </c>
      <c r="W39" s="2965" t="n">
        <v>2016</v>
      </c>
      <c r="X39" s="2965" t="n">
        <v>2017</v>
      </c>
      <c r="Y39" s="2965" t="n">
        <v>2018</v>
      </c>
      <c r="Z39" s="2965" t="n">
        <v>2019</v>
      </c>
      <c r="AA39" s="2965" t="n">
        <v>2020</v>
      </c>
    </row>
    <row r="40" customFormat="false" ht="14.1" hidden="false" customHeight="true" outlineLevel="0" collapsed="false">
      <c r="A40" s="441" t="s">
        <v>1332</v>
      </c>
      <c r="B40" s="3003"/>
      <c r="C40" s="3003"/>
      <c r="D40" s="3003"/>
      <c r="E40" s="3003"/>
      <c r="F40" s="3003"/>
      <c r="G40" s="3003"/>
      <c r="H40" s="3003"/>
      <c r="I40" s="3003"/>
      <c r="J40" s="3003"/>
      <c r="K40" s="3003"/>
      <c r="L40" s="3003"/>
      <c r="M40" s="3003"/>
      <c r="N40" s="2964"/>
      <c r="O40" s="3008" t="n">
        <v>5.23</v>
      </c>
      <c r="P40" s="3008" t="n">
        <v>5.115</v>
      </c>
      <c r="Q40" s="3008" t="n">
        <v>4.995</v>
      </c>
      <c r="R40" s="3008" t="n">
        <v>5.575</v>
      </c>
      <c r="S40" s="3008" t="n">
        <v>6.035</v>
      </c>
      <c r="T40" s="3008" t="n">
        <v>6.195</v>
      </c>
      <c r="U40" s="3008" t="n">
        <v>6.195</v>
      </c>
      <c r="V40" s="3008" t="n">
        <v>6.16</v>
      </c>
      <c r="W40" s="3009" t="n">
        <v>5.615</v>
      </c>
      <c r="X40" s="3009" t="n">
        <v>5.33</v>
      </c>
      <c r="Y40" s="3009" t="n">
        <v>5.63</v>
      </c>
      <c r="Z40" s="3009" t="n">
        <v>5.695</v>
      </c>
      <c r="AA40" s="3009"/>
    </row>
    <row r="41" customFormat="false" ht="14.1" hidden="false" customHeight="true" outlineLevel="0" collapsed="false">
      <c r="A41" s="441" t="s">
        <v>1302</v>
      </c>
      <c r="B41" s="3003"/>
      <c r="C41" s="3003"/>
      <c r="D41" s="3003"/>
      <c r="E41" s="3003"/>
      <c r="F41" s="3003"/>
      <c r="G41" s="3003"/>
      <c r="H41" s="3003"/>
      <c r="I41" s="3003"/>
      <c r="J41" s="3003"/>
      <c r="K41" s="3003"/>
      <c r="L41" s="3003"/>
      <c r="M41" s="3003"/>
      <c r="N41" s="2964"/>
      <c r="O41" s="3008" t="n">
        <v>5.245</v>
      </c>
      <c r="P41" s="3008" t="n">
        <v>5.13</v>
      </c>
      <c r="Q41" s="3008" t="n">
        <v>5.005</v>
      </c>
      <c r="R41" s="3008" t="n">
        <v>5.585</v>
      </c>
      <c r="S41" s="3008" t="n">
        <v>6.045</v>
      </c>
      <c r="T41" s="3008" t="n">
        <v>6.205</v>
      </c>
      <c r="U41" s="3008" t="n">
        <v>6.2</v>
      </c>
      <c r="V41" s="3008" t="n">
        <v>6.17</v>
      </c>
      <c r="W41" s="3009" t="n">
        <v>5.62</v>
      </c>
      <c r="X41" s="3009" t="n">
        <v>5.72</v>
      </c>
      <c r="Y41" s="3009" t="n">
        <v>5.975</v>
      </c>
      <c r="Z41" s="3009" t="n">
        <v>6.105</v>
      </c>
      <c r="AA41" s="3009" t="n">
        <v>5.81</v>
      </c>
    </row>
    <row r="42" customFormat="false" ht="14.1" hidden="false" customHeight="true" outlineLevel="0" collapsed="false">
      <c r="A42" s="441" t="s">
        <v>1303</v>
      </c>
      <c r="B42" s="3003"/>
      <c r="C42" s="3003"/>
      <c r="D42" s="3003"/>
      <c r="E42" s="3003"/>
      <c r="F42" s="3003"/>
      <c r="G42" s="3003"/>
      <c r="H42" s="3003"/>
      <c r="I42" s="3003"/>
      <c r="J42" s="3003"/>
      <c r="K42" s="3003"/>
      <c r="L42" s="3003"/>
      <c r="M42" s="3003"/>
      <c r="N42" s="2964"/>
      <c r="O42" s="3008" t="n">
        <v>5.955</v>
      </c>
      <c r="P42" s="3008" t="n">
        <v>5.77</v>
      </c>
      <c r="Q42" s="3008" t="n">
        <v>5.575</v>
      </c>
      <c r="R42" s="3008" t="n">
        <v>6.205</v>
      </c>
      <c r="S42" s="3008" t="n">
        <v>6.665</v>
      </c>
      <c r="T42" s="3008" t="n">
        <v>6.87</v>
      </c>
      <c r="U42" s="3008" t="n">
        <v>6.775</v>
      </c>
      <c r="V42" s="3008" t="n">
        <v>6.58</v>
      </c>
      <c r="W42" s="3009" t="n">
        <v>6.21</v>
      </c>
      <c r="X42" s="3009" t="n">
        <v>5.98</v>
      </c>
      <c r="Y42" s="3009" t="n">
        <v>6.315</v>
      </c>
      <c r="Z42" s="3009" t="n">
        <v>6.42</v>
      </c>
      <c r="AA42" s="3009" t="n">
        <v>6.11</v>
      </c>
    </row>
    <row r="43" customFormat="false" ht="14.1" hidden="false" customHeight="true" outlineLevel="0" collapsed="false">
      <c r="A43" s="441" t="s">
        <v>1304</v>
      </c>
      <c r="B43" s="3005" t="n">
        <v>3.02477158018274</v>
      </c>
      <c r="C43" s="3005" t="n">
        <v>2.97919561664351</v>
      </c>
      <c r="D43" s="3005" t="n">
        <v>3.04005356795715</v>
      </c>
      <c r="E43" s="3005" t="n">
        <v>2.99436960450432</v>
      </c>
      <c r="F43" s="3005" t="n">
        <v>2.78970976823219</v>
      </c>
      <c r="G43" s="3005" t="n">
        <v>3.41884526492379</v>
      </c>
      <c r="H43" s="3005" t="n">
        <v>3.96635082691934</v>
      </c>
      <c r="I43" s="3005" t="n">
        <v>3.5891971286423</v>
      </c>
      <c r="J43" s="3005" t="n">
        <v>3.71303702957038</v>
      </c>
      <c r="K43" s="3005" t="n">
        <v>3.65759707392234</v>
      </c>
      <c r="L43" s="3005" t="n">
        <v>4.0679967456026</v>
      </c>
      <c r="M43" s="3005" t="n">
        <v>4.76999618400305</v>
      </c>
      <c r="N43" s="3006" t="n">
        <v>4.27859657712274</v>
      </c>
      <c r="O43" s="3008" t="n">
        <v>6.165</v>
      </c>
      <c r="P43" s="3008" t="n">
        <v>5.165</v>
      </c>
      <c r="Q43" s="3008" t="n">
        <v>5.105</v>
      </c>
      <c r="R43" s="3008" t="n">
        <v>6.245</v>
      </c>
      <c r="S43" s="3008" t="n">
        <v>6.575</v>
      </c>
      <c r="T43" s="3008" t="n">
        <v>6.065</v>
      </c>
      <c r="U43" s="3008" t="n">
        <v>5.725</v>
      </c>
      <c r="V43" s="3008" t="n">
        <v>5.17</v>
      </c>
      <c r="W43" s="3009" t="n">
        <v>4.76</v>
      </c>
      <c r="X43" s="3009" t="n">
        <v>4.78</v>
      </c>
      <c r="Y43" s="3009" t="n">
        <v>4.91</v>
      </c>
      <c r="Z43" s="3009" t="n">
        <v>4.83</v>
      </c>
      <c r="AA43" s="3009" t="n">
        <v>4.27</v>
      </c>
    </row>
    <row r="44" customFormat="false" ht="14.1" hidden="false" customHeight="true" outlineLevel="0" collapsed="false">
      <c r="A44" s="441" t="s">
        <v>1305</v>
      </c>
      <c r="B44" s="3005"/>
      <c r="C44" s="3005"/>
      <c r="D44" s="3005"/>
      <c r="E44" s="3005"/>
      <c r="F44" s="3005"/>
      <c r="G44" s="3005"/>
      <c r="H44" s="3005"/>
      <c r="I44" s="3005"/>
      <c r="J44" s="3005"/>
      <c r="K44" s="3005" t="n">
        <v>2.38253209397432</v>
      </c>
      <c r="L44" s="3005" t="n">
        <v>2.1852882517694</v>
      </c>
      <c r="M44" s="3005" t="n">
        <v>2.9754516196387</v>
      </c>
      <c r="N44" s="3006" t="n">
        <v>3.16835746531403</v>
      </c>
      <c r="O44" s="3008" t="n">
        <v>3.89</v>
      </c>
      <c r="P44" s="3008" t="n">
        <v>4.215</v>
      </c>
      <c r="Q44" s="3008" t="n">
        <v>4.05</v>
      </c>
      <c r="R44" s="3008" t="n">
        <v>4.54</v>
      </c>
      <c r="S44" s="3008" t="n">
        <v>5.375</v>
      </c>
      <c r="T44" s="3008" t="n">
        <v>5.2</v>
      </c>
      <c r="U44" s="3008" t="n">
        <v>4.95</v>
      </c>
      <c r="V44" s="3008" t="n">
        <v>4.345</v>
      </c>
      <c r="W44" s="3009" t="n">
        <v>3.365</v>
      </c>
      <c r="X44" s="3009" t="n">
        <v>3.515</v>
      </c>
      <c r="Y44" s="3009" t="n">
        <v>4.145</v>
      </c>
      <c r="Z44" s="3009" t="n">
        <v>4.475</v>
      </c>
      <c r="AA44" s="3009" t="n">
        <v>3.69</v>
      </c>
    </row>
    <row r="45" customFormat="false" ht="14.1" hidden="false" customHeight="true" outlineLevel="0" collapsed="false">
      <c r="A45" s="441" t="s">
        <v>1306</v>
      </c>
      <c r="B45" s="3005"/>
      <c r="C45" s="3005"/>
      <c r="D45" s="3005"/>
      <c r="E45" s="3005"/>
      <c r="F45" s="3005"/>
      <c r="G45" s="3005" t="n">
        <v>1.51448278841377</v>
      </c>
      <c r="H45" s="3005" t="n">
        <v>2.07208634233093</v>
      </c>
      <c r="I45" s="3005" t="n">
        <v>2.44861004111197</v>
      </c>
      <c r="J45" s="3005" t="n">
        <v>2.27462218030226</v>
      </c>
      <c r="K45" s="3005" t="n">
        <v>2.20463823628941</v>
      </c>
      <c r="L45" s="3005" t="n">
        <v>2.59858592113126</v>
      </c>
      <c r="M45" s="3005" t="n">
        <v>3.6026431178855</v>
      </c>
      <c r="N45" s="3006" t="n">
        <v>3.37224330220536</v>
      </c>
      <c r="O45" s="3008" t="n">
        <v>4.855</v>
      </c>
      <c r="P45" s="3008" t="n">
        <v>4.74</v>
      </c>
      <c r="Q45" s="3008" t="n">
        <v>4.725</v>
      </c>
      <c r="R45" s="3008" t="n">
        <v>5.395</v>
      </c>
      <c r="S45" s="3008" t="n">
        <v>6.39</v>
      </c>
      <c r="T45" s="3008" t="n">
        <v>5.83</v>
      </c>
      <c r="U45" s="3008" t="n">
        <v>5.305</v>
      </c>
      <c r="V45" s="3008" t="n">
        <v>5.435</v>
      </c>
      <c r="W45" s="3009" t="n">
        <v>5.33</v>
      </c>
      <c r="X45" s="3009" t="n">
        <v>5.145</v>
      </c>
      <c r="Y45" s="3009" t="n">
        <v>5.315</v>
      </c>
      <c r="Z45" s="3009" t="n">
        <v>5.335</v>
      </c>
      <c r="AA45" s="3009" t="n">
        <v>5.195</v>
      </c>
    </row>
    <row r="46" customFormat="false" ht="14.1" hidden="false" customHeight="true" outlineLevel="0" collapsed="false">
      <c r="A46" s="441" t="s">
        <v>824</v>
      </c>
      <c r="B46" s="3005"/>
      <c r="C46" s="3005"/>
      <c r="D46" s="3005"/>
      <c r="E46" s="3005"/>
      <c r="F46" s="3005" t="n">
        <v>5.20429983656013</v>
      </c>
      <c r="G46" s="3005" t="n">
        <v>6.68805664955468</v>
      </c>
      <c r="H46" s="3005" t="n">
        <v>7.5068939944848</v>
      </c>
      <c r="I46" s="3005" t="n">
        <v>6.59328672537062</v>
      </c>
      <c r="J46" s="3005" t="n">
        <v>6.68510465191628</v>
      </c>
      <c r="K46" s="3005" t="n">
        <v>7.90298367761306</v>
      </c>
      <c r="L46" s="3005" t="n">
        <v>10.0205739835408</v>
      </c>
      <c r="M46" s="3005" t="n">
        <v>11.9546364362908</v>
      </c>
      <c r="N46" s="3006" t="n">
        <v>11.4130168695865</v>
      </c>
      <c r="O46" s="3008" t="n">
        <v>9.69</v>
      </c>
      <c r="P46" s="3008" t="n">
        <v>8.27</v>
      </c>
      <c r="Q46" s="3008" t="n">
        <v>9.595</v>
      </c>
      <c r="R46" s="3008" t="n">
        <v>10.3</v>
      </c>
      <c r="S46" s="3008" t="n">
        <v>9.675</v>
      </c>
      <c r="T46" s="3008" t="n">
        <v>9.85</v>
      </c>
      <c r="U46" s="3008" t="n">
        <v>8.93</v>
      </c>
      <c r="V46" s="3008" t="n">
        <v>7.83</v>
      </c>
      <c r="W46" s="3009" t="n">
        <v>7.29</v>
      </c>
      <c r="X46" s="3009" t="n">
        <v>8.005</v>
      </c>
      <c r="Y46" s="3009" t="n">
        <v>8.11</v>
      </c>
      <c r="Z46" s="3009" t="n">
        <v>7.435</v>
      </c>
      <c r="AA46" s="3009" t="n">
        <v>7.275</v>
      </c>
    </row>
    <row r="47" customFormat="false" ht="14.1" hidden="false" customHeight="true" outlineLevel="0" collapsed="false">
      <c r="A47" s="441" t="s">
        <v>276</v>
      </c>
      <c r="B47" s="3005" t="n">
        <v>2.9731296214963</v>
      </c>
      <c r="C47" s="3005" t="n">
        <v>2.80086975930419</v>
      </c>
      <c r="D47" s="3005" t="n">
        <v>2.93343965324828</v>
      </c>
      <c r="E47" s="3005" t="n">
        <v>2.87708169833464</v>
      </c>
      <c r="F47" s="3005" t="n">
        <v>2.77570577943538</v>
      </c>
      <c r="G47" s="3005" t="n">
        <v>3.30305135755891</v>
      </c>
      <c r="H47" s="3005" t="n">
        <v>4.24637660289872</v>
      </c>
      <c r="I47" s="3005" t="n">
        <v>3.94559684352252</v>
      </c>
      <c r="J47" s="3005" t="n">
        <v>4.18355665315468</v>
      </c>
      <c r="K47" s="3005" t="n">
        <v>4.20803663357069</v>
      </c>
      <c r="L47" s="3005" t="n">
        <v>4.70339623728301</v>
      </c>
      <c r="M47" s="3005" t="n">
        <v>5.73479541216367</v>
      </c>
      <c r="N47" s="3006" t="n">
        <v>6.258594993124</v>
      </c>
      <c r="O47" s="3008" t="n">
        <v>6.425</v>
      </c>
      <c r="P47" s="3008" t="n">
        <v>5.565</v>
      </c>
      <c r="Q47" s="3008" t="n">
        <v>5.395</v>
      </c>
      <c r="R47" s="3008" t="n">
        <v>5.85</v>
      </c>
      <c r="S47" s="3008" t="n">
        <v>6.125</v>
      </c>
      <c r="T47" s="3008" t="n">
        <v>6.33</v>
      </c>
      <c r="U47" s="3008" t="n">
        <v>6.325</v>
      </c>
      <c r="V47" s="3008" t="n">
        <v>6.315</v>
      </c>
      <c r="W47" s="3009" t="n">
        <v>5.985</v>
      </c>
      <c r="X47" s="3009" t="n">
        <v>5.5</v>
      </c>
      <c r="Y47" s="3009" t="n">
        <v>5.615</v>
      </c>
      <c r="Z47" s="3009" t="n">
        <v>5.535</v>
      </c>
      <c r="AA47" s="3009" t="n">
        <v>5.35</v>
      </c>
    </row>
    <row r="48" customFormat="false" ht="14.1" hidden="false" customHeight="true" outlineLevel="0" collapsed="false">
      <c r="A48" s="441" t="s">
        <v>1307</v>
      </c>
      <c r="B48" s="3005"/>
      <c r="C48" s="3005"/>
      <c r="D48" s="3005"/>
      <c r="E48" s="3005"/>
      <c r="F48" s="3005"/>
      <c r="G48" s="3005"/>
      <c r="H48" s="3005"/>
      <c r="I48" s="3005"/>
      <c r="J48" s="3005" t="n">
        <v>1.59850672119462</v>
      </c>
      <c r="K48" s="3005" t="n">
        <v>1.59879472096422</v>
      </c>
      <c r="L48" s="3005" t="n">
        <v>1.59883072093542</v>
      </c>
      <c r="M48" s="3005" t="n">
        <v>1.67050666359467</v>
      </c>
      <c r="N48" s="3006" t="n">
        <v>2.27527017978386</v>
      </c>
      <c r="O48" s="3008" t="n">
        <v>3.475</v>
      </c>
      <c r="P48" s="3008" t="n">
        <v>3.765</v>
      </c>
      <c r="Q48" s="3008" t="n">
        <v>3.765</v>
      </c>
      <c r="R48" s="3008" t="n">
        <v>4.05</v>
      </c>
      <c r="S48" s="3008" t="n">
        <v>4.885</v>
      </c>
      <c r="T48" s="3008" t="n">
        <v>4.68</v>
      </c>
      <c r="U48" s="3008" t="n">
        <v>4.59</v>
      </c>
      <c r="V48" s="3008" t="n">
        <v>3.96</v>
      </c>
      <c r="W48" s="3009" t="n">
        <v>3.09</v>
      </c>
      <c r="X48" s="3009" t="n">
        <v>3.825</v>
      </c>
      <c r="Y48" s="3009" t="n">
        <v>4.135</v>
      </c>
      <c r="Z48" s="3009" t="n">
        <v>4.355</v>
      </c>
      <c r="AA48" s="3009" t="n">
        <v>4.15</v>
      </c>
    </row>
    <row r="49" customFormat="false" ht="14.1" hidden="false" customHeight="true" outlineLevel="0" collapsed="false">
      <c r="A49" s="441" t="s">
        <v>823</v>
      </c>
      <c r="B49" s="3005" t="n">
        <v>2.85067571945942</v>
      </c>
      <c r="C49" s="3005" t="n">
        <v>2.86608370713303</v>
      </c>
      <c r="D49" s="3005" t="n">
        <v>3.10749951400039</v>
      </c>
      <c r="E49" s="3005" t="n">
        <v>2.93270165383868</v>
      </c>
      <c r="F49" s="3005" t="n">
        <v>2.79291376566899</v>
      </c>
      <c r="G49" s="3005" t="n">
        <v>2.70604583516333</v>
      </c>
      <c r="H49" s="3005" t="n">
        <v>2.70604583516333</v>
      </c>
      <c r="I49" s="3005" t="n">
        <v>2.70629783496173</v>
      </c>
      <c r="J49" s="3005" t="n">
        <v>2.85371771702583</v>
      </c>
      <c r="K49" s="3005" t="n">
        <v>2.97788161769471</v>
      </c>
      <c r="L49" s="3005" t="n">
        <v>3.37859729712216</v>
      </c>
      <c r="M49" s="3005" t="n">
        <v>4.13639669088265</v>
      </c>
      <c r="N49" s="3006" t="n">
        <v>5.25815579347537</v>
      </c>
      <c r="O49" s="3008" t="n">
        <v>5.685</v>
      </c>
      <c r="P49" s="3008" t="n">
        <v>5.635</v>
      </c>
      <c r="Q49" s="3008" t="n">
        <v>4.785</v>
      </c>
      <c r="R49" s="3008" t="n">
        <v>5.285</v>
      </c>
      <c r="S49" s="3008" t="n">
        <v>5.99</v>
      </c>
      <c r="T49" s="3008" t="n">
        <v>6.43</v>
      </c>
      <c r="U49" s="3008" t="n">
        <v>6.58</v>
      </c>
      <c r="V49" s="3008" t="n">
        <v>6.415</v>
      </c>
      <c r="W49" s="3009" t="n">
        <v>6.04</v>
      </c>
      <c r="X49" s="3009" t="n">
        <v>5.825</v>
      </c>
      <c r="Y49" s="3009" t="n">
        <v>6.19</v>
      </c>
      <c r="Z49" s="3009" t="n">
        <v>6.525</v>
      </c>
      <c r="AA49" s="3009" t="n">
        <v>6.31</v>
      </c>
    </row>
    <row r="50" customFormat="false" ht="14.1" hidden="false" customHeight="true" outlineLevel="0" collapsed="false">
      <c r="A50" s="441" t="s">
        <v>1308</v>
      </c>
      <c r="B50" s="3005"/>
      <c r="C50" s="3005"/>
      <c r="D50" s="3005"/>
      <c r="E50" s="3005"/>
      <c r="F50" s="3005"/>
      <c r="G50" s="3005"/>
      <c r="H50" s="3005"/>
      <c r="I50" s="3005"/>
      <c r="J50" s="3005"/>
      <c r="K50" s="3005"/>
      <c r="L50" s="3005"/>
      <c r="M50" s="3005"/>
      <c r="N50" s="3006"/>
      <c r="O50" s="3008"/>
      <c r="P50" s="3008"/>
      <c r="Q50" s="3008"/>
      <c r="R50" s="3008"/>
      <c r="S50" s="3008" t="n">
        <v>7.96</v>
      </c>
      <c r="T50" s="3008" t="n">
        <v>7.31</v>
      </c>
      <c r="U50" s="3008" t="n">
        <v>6.885</v>
      </c>
      <c r="V50" s="3008" t="n">
        <v>6.22</v>
      </c>
      <c r="W50" s="3009" t="n">
        <v>5.43</v>
      </c>
      <c r="X50" s="3009" t="n">
        <v>5.75</v>
      </c>
      <c r="Y50" s="3009" t="n">
        <v>5.22</v>
      </c>
      <c r="Z50" s="3009" t="n">
        <v>5.66</v>
      </c>
      <c r="AA50" s="3009" t="n">
        <v>4.875</v>
      </c>
    </row>
    <row r="51" customFormat="false" ht="14.1" hidden="false" customHeight="true" outlineLevel="0" collapsed="false">
      <c r="A51" s="441" t="s">
        <v>826</v>
      </c>
      <c r="B51" s="3005" t="n">
        <v>3.55467315626147</v>
      </c>
      <c r="C51" s="3005" t="n">
        <v>3.7471110023112</v>
      </c>
      <c r="D51" s="3005" t="n">
        <v>3.71636702690638</v>
      </c>
      <c r="E51" s="3005" t="n">
        <v>3.69698104241517</v>
      </c>
      <c r="F51" s="3005" t="n">
        <v>3.50920519263585</v>
      </c>
      <c r="G51" s="3005" t="n">
        <v>3.94248284601372</v>
      </c>
      <c r="H51" s="3005" t="n">
        <v>4.45418643665085</v>
      </c>
      <c r="I51" s="3005" t="n">
        <v>4.14654868276105</v>
      </c>
      <c r="J51" s="3005" t="n">
        <v>4.20585863531309</v>
      </c>
      <c r="K51" s="3005" t="n">
        <v>4.01666078667137</v>
      </c>
      <c r="L51" s="3005" t="n">
        <v>4.2141746286603</v>
      </c>
      <c r="M51" s="3005" t="n">
        <v>4.79735616211507</v>
      </c>
      <c r="N51" s="3006" t="n">
        <v>4.94600004319997</v>
      </c>
      <c r="O51" s="3008" t="n">
        <v>5.225</v>
      </c>
      <c r="P51" s="3008" t="n">
        <v>4.73</v>
      </c>
      <c r="Q51" s="3008" t="n">
        <v>4.775</v>
      </c>
      <c r="R51" s="3008" t="n">
        <v>5.455</v>
      </c>
      <c r="S51" s="3008" t="n">
        <v>6.24</v>
      </c>
      <c r="T51" s="3008" t="n">
        <v>6.99</v>
      </c>
      <c r="U51" s="3008" t="n">
        <v>6.825</v>
      </c>
      <c r="V51" s="3008" t="n">
        <v>6.485</v>
      </c>
      <c r="W51" s="3009" t="n">
        <v>5.74</v>
      </c>
      <c r="X51" s="3009" t="n">
        <v>5.95</v>
      </c>
      <c r="Y51" s="3009" t="n">
        <v>5.875</v>
      </c>
      <c r="Z51" s="3009" t="n">
        <v>6.39</v>
      </c>
      <c r="AA51" s="3009" t="n">
        <v>6.13</v>
      </c>
    </row>
    <row r="52" customFormat="false" ht="14.1" hidden="false" customHeight="true" outlineLevel="0" collapsed="false">
      <c r="A52" s="441" t="s">
        <v>818</v>
      </c>
      <c r="B52" s="3005" t="n">
        <v>2.87180770255384</v>
      </c>
      <c r="C52" s="3005" t="n">
        <v>2.94904564076349</v>
      </c>
      <c r="D52" s="3005" t="n">
        <v>2.97986161611071</v>
      </c>
      <c r="E52" s="3005" t="n">
        <v>3.09093952724838</v>
      </c>
      <c r="F52" s="3005" t="n">
        <v>2.86975570419544</v>
      </c>
      <c r="G52" s="3005" t="n">
        <v>2.87990769607384</v>
      </c>
      <c r="H52" s="3005" t="n">
        <v>3.51545118763905</v>
      </c>
      <c r="I52" s="3005" t="n">
        <v>3.5963971228823</v>
      </c>
      <c r="J52" s="3005" t="n">
        <v>3.69359704512236</v>
      </c>
      <c r="K52" s="3005" t="n">
        <v>3.43079725536219</v>
      </c>
      <c r="L52" s="3005" t="n">
        <v>3.79079696736243</v>
      </c>
      <c r="M52" s="3005" t="n">
        <v>4.55039635968291</v>
      </c>
      <c r="N52" s="3006" t="n">
        <v>4.67639625888299</v>
      </c>
      <c r="O52" s="3008" t="n">
        <v>4.96</v>
      </c>
      <c r="P52" s="3008" t="n">
        <v>5.04</v>
      </c>
      <c r="Q52" s="3008" t="n">
        <v>4.725</v>
      </c>
      <c r="R52" s="3008" t="n">
        <v>5.28</v>
      </c>
      <c r="S52" s="3008" t="n">
        <v>5.77</v>
      </c>
      <c r="T52" s="3008" t="n">
        <v>5.945</v>
      </c>
      <c r="U52" s="3008" t="n">
        <v>6.15</v>
      </c>
      <c r="V52" s="3008" t="n">
        <v>5.92</v>
      </c>
      <c r="W52" s="3009" t="n">
        <v>5.49</v>
      </c>
      <c r="X52" s="3009" t="n">
        <v>5.51</v>
      </c>
      <c r="Y52" s="3009" t="n">
        <v>5.925</v>
      </c>
      <c r="Z52" s="3009" t="n">
        <v>6.11</v>
      </c>
      <c r="AA52" s="3009" t="n">
        <v>5.69</v>
      </c>
    </row>
    <row r="53" customFormat="false" ht="14.1" hidden="false" customHeight="true" outlineLevel="0" collapsed="false">
      <c r="A53" s="441" t="s">
        <v>1309</v>
      </c>
      <c r="B53" s="3005"/>
      <c r="C53" s="3005"/>
      <c r="D53" s="3005"/>
      <c r="E53" s="3005"/>
      <c r="F53" s="3005"/>
      <c r="G53" s="3005"/>
      <c r="H53" s="3005"/>
      <c r="I53" s="3005"/>
      <c r="J53" s="3005"/>
      <c r="K53" s="3005"/>
      <c r="L53" s="3005"/>
      <c r="M53" s="3005"/>
      <c r="N53" s="3006"/>
      <c r="O53" s="3008" t="n">
        <v>2.75</v>
      </c>
      <c r="P53" s="3008" t="n">
        <v>3.235</v>
      </c>
      <c r="Q53" s="3008" t="n">
        <v>3.815</v>
      </c>
      <c r="R53" s="3008" t="n">
        <v>3.735</v>
      </c>
      <c r="S53" s="3008" t="n">
        <v>4.285</v>
      </c>
      <c r="T53" s="3008" t="n">
        <v>4.645</v>
      </c>
      <c r="U53" s="3008" t="n">
        <v>4.425</v>
      </c>
      <c r="V53" s="3008" t="n">
        <v>4.44</v>
      </c>
      <c r="W53" s="3009" t="n">
        <v>3.76</v>
      </c>
      <c r="X53" s="3009" t="n">
        <v>3.445</v>
      </c>
      <c r="Y53" s="3009" t="n">
        <v>3.485</v>
      </c>
      <c r="Z53" s="3009" t="n">
        <v>3.625</v>
      </c>
      <c r="AA53" s="3009" t="n">
        <v>3.615</v>
      </c>
    </row>
    <row r="54" customFormat="false" ht="14.1" hidden="false" customHeight="true" outlineLevel="0" collapsed="false">
      <c r="A54" s="441" t="s">
        <v>821</v>
      </c>
      <c r="B54" s="3005" t="n">
        <v>4.94546004363196</v>
      </c>
      <c r="C54" s="3005" t="n">
        <v>5.41025567179546</v>
      </c>
      <c r="D54" s="3005" t="n">
        <v>6.11209311032551</v>
      </c>
      <c r="E54" s="3005" t="n">
        <v>5.98549921160063</v>
      </c>
      <c r="F54" s="3005" t="n">
        <v>5.74896140083088</v>
      </c>
      <c r="G54" s="3005" t="n">
        <v>6.23227901417679</v>
      </c>
      <c r="H54" s="3005" t="n">
        <v>6.70963863228909</v>
      </c>
      <c r="I54" s="3005" t="n">
        <v>6.4105148715881</v>
      </c>
      <c r="J54" s="3005" t="n">
        <v>6.68292665365868</v>
      </c>
      <c r="K54" s="3005" t="n">
        <v>5.37119570304344</v>
      </c>
      <c r="L54" s="3005" t="n">
        <v>5.64551548358761</v>
      </c>
      <c r="M54" s="3005" t="n">
        <v>6.13259509392392</v>
      </c>
      <c r="N54" s="3006" t="n">
        <v>6.60059471952422</v>
      </c>
      <c r="O54" s="3008" t="n">
        <v>6.36</v>
      </c>
      <c r="P54" s="3008" t="n">
        <v>6.68</v>
      </c>
      <c r="Q54" s="3008" t="n">
        <v>6.56</v>
      </c>
      <c r="R54" s="3008" t="n">
        <v>7.195</v>
      </c>
      <c r="S54" s="3008" t="n">
        <v>7.97</v>
      </c>
      <c r="T54" s="3008" t="n">
        <v>8.065</v>
      </c>
      <c r="U54" s="3008" t="n">
        <v>7.81</v>
      </c>
      <c r="V54" s="3008" t="n">
        <v>7.52</v>
      </c>
      <c r="W54" s="3009" t="n">
        <v>7.045</v>
      </c>
      <c r="X54" s="3009" t="n">
        <v>7.125</v>
      </c>
      <c r="Y54" s="3009" t="n">
        <v>7.49</v>
      </c>
      <c r="Z54" s="3009" t="n">
        <v>7.605</v>
      </c>
      <c r="AA54" s="3009" t="n">
        <v>7.01</v>
      </c>
    </row>
    <row r="55" customFormat="false" ht="14.1" hidden="false" customHeight="true" outlineLevel="0" collapsed="false">
      <c r="A55" s="441" t="s">
        <v>1310</v>
      </c>
      <c r="B55" s="3005"/>
      <c r="C55" s="3005"/>
      <c r="D55" s="3005"/>
      <c r="E55" s="3005"/>
      <c r="F55" s="3005"/>
      <c r="G55" s="3005"/>
      <c r="H55" s="3005"/>
      <c r="I55" s="3005"/>
      <c r="J55" s="3005"/>
      <c r="K55" s="3005" t="n">
        <v>1.5563507549194</v>
      </c>
      <c r="L55" s="3005" t="n">
        <v>1.62626269898984</v>
      </c>
      <c r="M55" s="3005" t="n">
        <v>2.08965432827654</v>
      </c>
      <c r="N55" s="3006" t="n">
        <v>2.6488778808977</v>
      </c>
      <c r="O55" s="3008" t="n">
        <v>4.005</v>
      </c>
      <c r="P55" s="3008" t="n">
        <v>4.44</v>
      </c>
      <c r="Q55" s="3008" t="n">
        <v>3.56</v>
      </c>
      <c r="R55" s="3008" t="n">
        <v>4.18</v>
      </c>
      <c r="S55" s="3008" t="n">
        <v>5.355</v>
      </c>
      <c r="T55" s="3008" t="n">
        <v>5.025</v>
      </c>
      <c r="U55" s="3008" t="n">
        <v>4.805</v>
      </c>
      <c r="V55" s="3008" t="n">
        <v>4.895</v>
      </c>
      <c r="W55" s="3009" t="n">
        <v>4.15</v>
      </c>
      <c r="X55" s="3009" t="n">
        <v>3.845</v>
      </c>
      <c r="Y55" s="3009" t="n">
        <v>4.13</v>
      </c>
      <c r="Z55" s="3009" t="n">
        <v>3.935</v>
      </c>
      <c r="AA55" s="3009" t="n">
        <v>2.95</v>
      </c>
    </row>
    <row r="56" customFormat="false" ht="14.1" hidden="false" customHeight="true" outlineLevel="0" collapsed="false">
      <c r="A56" s="441" t="s">
        <v>1311</v>
      </c>
      <c r="B56" s="3005"/>
      <c r="C56" s="3005"/>
      <c r="D56" s="3005"/>
      <c r="E56" s="3005"/>
      <c r="F56" s="3005"/>
      <c r="G56" s="3005"/>
      <c r="H56" s="3005"/>
      <c r="I56" s="3005"/>
      <c r="J56" s="3005"/>
      <c r="K56" s="3005" t="n">
        <v>1.90740447407642</v>
      </c>
      <c r="L56" s="3005" t="n">
        <v>1.82982453614037</v>
      </c>
      <c r="M56" s="3005" t="n">
        <v>2.33103413517269</v>
      </c>
      <c r="N56" s="3006" t="n">
        <v>2.47778801776959</v>
      </c>
      <c r="O56" s="3008" t="n">
        <v>3.205</v>
      </c>
      <c r="P56" s="3008" t="n">
        <v>3.765</v>
      </c>
      <c r="Q56" s="3008" t="n">
        <v>3.73</v>
      </c>
      <c r="R56" s="3008" t="n">
        <v>4.2</v>
      </c>
      <c r="S56" s="3008" t="n">
        <v>5.01</v>
      </c>
      <c r="T56" s="3008" t="n">
        <v>5.21</v>
      </c>
      <c r="U56" s="3008" t="n">
        <v>4.345</v>
      </c>
      <c r="V56" s="3008" t="n">
        <v>0</v>
      </c>
      <c r="W56" s="3009" t="n">
        <v>4</v>
      </c>
      <c r="X56" s="3009" t="n">
        <v>3.315</v>
      </c>
      <c r="Y56" s="3009" t="n">
        <v>3.41</v>
      </c>
      <c r="Z56" s="3009" t="n">
        <v>3.73</v>
      </c>
      <c r="AA56" s="3009" t="n">
        <v>3.08</v>
      </c>
    </row>
    <row r="57" customFormat="false" ht="14.1" hidden="false" customHeight="true" outlineLevel="0" collapsed="false">
      <c r="A57" s="441" t="s">
        <v>1312</v>
      </c>
      <c r="B57" s="3005" t="n">
        <v>1.94369244504604</v>
      </c>
      <c r="C57" s="3005" t="n">
        <v>2.13062229550216</v>
      </c>
      <c r="D57" s="3005" t="n">
        <v>2.1923082461534</v>
      </c>
      <c r="E57" s="3005" t="n">
        <v>2.13094629524296</v>
      </c>
      <c r="F57" s="3005" t="n">
        <v>1.93543045165564</v>
      </c>
      <c r="G57" s="3005" t="n">
        <v>2.3487461210031</v>
      </c>
      <c r="H57" s="3005" t="n">
        <v>2.88512769189785</v>
      </c>
      <c r="I57" s="3005" t="n">
        <v>2.49119800704159</v>
      </c>
      <c r="J57" s="3005" t="n">
        <v>2.60142991885606</v>
      </c>
      <c r="K57" s="3005" t="n">
        <v>2.52584797932162</v>
      </c>
      <c r="L57" s="3005" t="n">
        <v>3.00147959881632</v>
      </c>
      <c r="M57" s="3005" t="n">
        <v>3.7555709955432</v>
      </c>
      <c r="N57" s="3006" t="n">
        <v>3.87188690249048</v>
      </c>
      <c r="O57" s="3008" t="n">
        <v>4.41</v>
      </c>
      <c r="P57" s="3008" t="n">
        <v>4.435</v>
      </c>
      <c r="Q57" s="3008" t="n">
        <v>4.665</v>
      </c>
      <c r="R57" s="3008" t="n">
        <v>5.14</v>
      </c>
      <c r="S57" s="3008" t="n">
        <v>5.85</v>
      </c>
      <c r="T57" s="3008" t="n">
        <v>6.005</v>
      </c>
      <c r="U57" s="3008" t="n">
        <v>5.28</v>
      </c>
      <c r="V57" s="3008" t="n">
        <v>4.91</v>
      </c>
      <c r="W57" s="3009" t="n">
        <v>4.4</v>
      </c>
      <c r="X57" s="3009" t="n">
        <v>4</v>
      </c>
      <c r="Y57" s="3009" t="n">
        <v>4.235</v>
      </c>
      <c r="Z57" s="3009" t="n">
        <v>4.225</v>
      </c>
      <c r="AA57" s="3009" t="n">
        <v>3.765</v>
      </c>
    </row>
    <row r="58" customFormat="false" ht="14.1" hidden="false" customHeight="true" outlineLevel="0" collapsed="false">
      <c r="A58" s="441" t="s">
        <v>1313</v>
      </c>
      <c r="B58" s="3005" t="n">
        <v>0.963503229197416</v>
      </c>
      <c r="C58" s="3005" t="n">
        <v>0.960749231400615</v>
      </c>
      <c r="D58" s="3005" t="n">
        <v>1.25980099215921</v>
      </c>
      <c r="E58" s="3005" t="n">
        <v>1.30667295466164</v>
      </c>
      <c r="F58" s="3005" t="n">
        <v>1.20641303486957</v>
      </c>
      <c r="G58" s="3005" t="n">
        <v>1.2437270050184</v>
      </c>
      <c r="H58" s="3005" t="n">
        <v>1.3989948808041</v>
      </c>
      <c r="I58" s="3005" t="n">
        <v>1.54306676554659</v>
      </c>
      <c r="J58" s="3005" t="n">
        <v>1.59082072734342</v>
      </c>
      <c r="K58" s="3005" t="n">
        <v>1.82447854041717</v>
      </c>
      <c r="L58" s="3005" t="n">
        <v>1.96930642455486</v>
      </c>
      <c r="M58" s="3005" t="n">
        <v>1.93321645342684</v>
      </c>
      <c r="N58" s="3006" t="n">
        <v>3.32409334072533</v>
      </c>
      <c r="O58" s="3008" t="n">
        <v>4.39</v>
      </c>
      <c r="P58" s="3008" t="n">
        <v>4.74</v>
      </c>
      <c r="Q58" s="3008" t="n">
        <v>5.355</v>
      </c>
      <c r="R58" s="3008" t="n">
        <v>5.55</v>
      </c>
      <c r="S58" s="3008" t="n">
        <v>4.93</v>
      </c>
      <c r="T58" s="3008" t="n">
        <v>4.19</v>
      </c>
      <c r="U58" s="3008" t="n">
        <v>3.6</v>
      </c>
      <c r="V58" s="3008" t="n">
        <v>3.49</v>
      </c>
      <c r="W58" s="3009" t="n">
        <v>3.53</v>
      </c>
      <c r="X58" s="3009" t="n">
        <v>3.6</v>
      </c>
      <c r="Y58" s="3009" t="n">
        <v>3.52</v>
      </c>
      <c r="Z58" s="3009" t="n">
        <v>3.4</v>
      </c>
      <c r="AA58" s="3009" t="n">
        <v>3.135</v>
      </c>
    </row>
    <row r="59" customFormat="false" ht="14.1" hidden="false" customHeight="true" outlineLevel="0" collapsed="false">
      <c r="A59" s="441" t="s">
        <v>1314</v>
      </c>
      <c r="B59" s="3005" t="n">
        <v>2.56449394840484</v>
      </c>
      <c r="C59" s="3005" t="n">
        <v>2.70077183938253</v>
      </c>
      <c r="D59" s="3005" t="n">
        <v>2.94909964072029</v>
      </c>
      <c r="E59" s="3005" t="n">
        <v>2.94719164224669</v>
      </c>
      <c r="F59" s="3005" t="n">
        <v>2.9682696253843</v>
      </c>
      <c r="G59" s="3005" t="n">
        <v>3.36032731173815</v>
      </c>
      <c r="H59" s="3005" t="n">
        <v>3.94107884713692</v>
      </c>
      <c r="I59" s="3005" t="n">
        <v>4.23899660880271</v>
      </c>
      <c r="J59" s="3005" t="n">
        <v>4.80239615808307</v>
      </c>
      <c r="K59" s="3005" t="n">
        <v>4.77462218030226</v>
      </c>
      <c r="L59" s="3005" t="n">
        <v>5.42879565696347</v>
      </c>
      <c r="M59" s="3005" t="n">
        <v>6.05519515584388</v>
      </c>
      <c r="N59" s="3006" t="n">
        <v>6.5663947468842</v>
      </c>
      <c r="O59" s="3008"/>
      <c r="P59" s="3008" t="n">
        <v>0</v>
      </c>
      <c r="Q59" s="3008" t="n">
        <v>0</v>
      </c>
      <c r="R59" s="3008" t="n">
        <v>0</v>
      </c>
      <c r="S59" s="3008" t="n">
        <v>7.115</v>
      </c>
      <c r="T59" s="3008" t="n">
        <v>7.695</v>
      </c>
      <c r="U59" s="3008" t="n">
        <v>7.285</v>
      </c>
      <c r="V59" s="3008" t="n">
        <v>6.95</v>
      </c>
      <c r="W59" s="3009" t="n">
        <v>7.13</v>
      </c>
      <c r="X59" s="3009" t="n">
        <v>6.75</v>
      </c>
      <c r="Y59" s="3009"/>
      <c r="Z59" s="3009"/>
      <c r="AA59" s="3009"/>
    </row>
    <row r="60" customFormat="false" ht="14.1" hidden="false" customHeight="true" outlineLevel="0" collapsed="false">
      <c r="A60" s="441" t="s">
        <v>827</v>
      </c>
      <c r="B60" s="3005"/>
      <c r="C60" s="3005" t="n">
        <v>3.93315885347292</v>
      </c>
      <c r="D60" s="3005" t="n">
        <v>4.03730677015458</v>
      </c>
      <c r="E60" s="3005" t="n">
        <v>3.76593898724881</v>
      </c>
      <c r="F60" s="3005" t="n">
        <v>3.80188495849203</v>
      </c>
      <c r="G60" s="3005" t="n">
        <v>3.81614094708724</v>
      </c>
      <c r="H60" s="3005" t="n">
        <v>4.13938468849225</v>
      </c>
      <c r="I60" s="3005" t="n">
        <v>3.9149968680025</v>
      </c>
      <c r="J60" s="3005" t="n">
        <v>4.27679657856274</v>
      </c>
      <c r="K60" s="3005" t="n">
        <v>4.67639625888299</v>
      </c>
      <c r="L60" s="3005" t="n">
        <v>4.70879623296301</v>
      </c>
      <c r="M60" s="3005" t="n">
        <v>5.49719560224352</v>
      </c>
      <c r="N60" s="3006" t="n">
        <v>5.6231955014436</v>
      </c>
      <c r="O60" s="3008" t="n">
        <v>5.3</v>
      </c>
      <c r="P60" s="3008" t="n">
        <v>5.625</v>
      </c>
      <c r="Q60" s="3008" t="n">
        <v>5.435</v>
      </c>
      <c r="R60" s="3008" t="n">
        <v>6.3</v>
      </c>
      <c r="S60" s="3008" t="n">
        <v>6.71</v>
      </c>
      <c r="T60" s="3008" t="n">
        <v>6.73</v>
      </c>
      <c r="U60" s="3008" t="n">
        <v>6.58</v>
      </c>
      <c r="V60" s="3008" t="n">
        <v>6.33</v>
      </c>
      <c r="W60" s="3009" t="n">
        <v>5.875</v>
      </c>
      <c r="X60" s="3009" t="n">
        <v>5.925</v>
      </c>
      <c r="Y60" s="3009" t="n">
        <v>5.87</v>
      </c>
      <c r="Z60" s="3009" t="n">
        <v>5.825</v>
      </c>
      <c r="AA60" s="3009" t="n">
        <v>5.595</v>
      </c>
    </row>
    <row r="61" customFormat="false" ht="14.1" hidden="false" customHeight="true" outlineLevel="0" collapsed="false">
      <c r="A61" s="441" t="s">
        <v>830</v>
      </c>
      <c r="B61" s="3005"/>
      <c r="C61" s="3005"/>
      <c r="D61" s="3005"/>
      <c r="E61" s="3005"/>
      <c r="F61" s="3005"/>
      <c r="G61" s="3005" t="n">
        <v>2.1895902483278</v>
      </c>
      <c r="H61" s="3005" t="n">
        <v>2.56103795116964</v>
      </c>
      <c r="I61" s="3005" t="n">
        <v>2.67150386279691</v>
      </c>
      <c r="J61" s="3005" t="n">
        <v>2.51178999056801</v>
      </c>
      <c r="K61" s="3005" t="n">
        <v>2.26333618933105</v>
      </c>
      <c r="L61" s="3005" t="n">
        <v>2.69740584207533</v>
      </c>
      <c r="M61" s="3005" t="n">
        <v>3.36322530941975</v>
      </c>
      <c r="N61" s="3006" t="n">
        <v>3.79581896334483</v>
      </c>
      <c r="O61" s="3008" t="n">
        <v>4.275</v>
      </c>
      <c r="P61" s="3008" t="n">
        <v>3.91</v>
      </c>
      <c r="Q61" s="3008" t="n">
        <v>4.21</v>
      </c>
      <c r="R61" s="3008" t="n">
        <v>4.44</v>
      </c>
      <c r="S61" s="3008" t="n">
        <v>4.905</v>
      </c>
      <c r="T61" s="3008" t="n">
        <v>4.745</v>
      </c>
      <c r="U61" s="3008" t="n">
        <v>4.795</v>
      </c>
      <c r="V61" s="3008" t="n">
        <v>4.89</v>
      </c>
      <c r="W61" s="3009" t="n">
        <v>3.745</v>
      </c>
      <c r="X61" s="3009" t="n">
        <v>3.825</v>
      </c>
      <c r="Y61" s="3009" t="n">
        <v>4.46</v>
      </c>
      <c r="Z61" s="3009" t="n">
        <v>4.83</v>
      </c>
      <c r="AA61" s="3009" t="n">
        <v>4.49</v>
      </c>
    </row>
    <row r="62" customFormat="false" ht="14.1" hidden="false" customHeight="true" outlineLevel="0" collapsed="false">
      <c r="A62" s="441" t="s">
        <v>825</v>
      </c>
      <c r="B62" s="3005"/>
      <c r="C62" s="3005"/>
      <c r="D62" s="3005"/>
      <c r="E62" s="3005"/>
      <c r="F62" s="3005"/>
      <c r="G62" s="3005"/>
      <c r="H62" s="3005"/>
      <c r="I62" s="3005" t="n">
        <v>4.683596253123</v>
      </c>
      <c r="J62" s="3005" t="n">
        <v>4.67639625888299</v>
      </c>
      <c r="K62" s="3005" t="n">
        <v>4.18679665056268</v>
      </c>
      <c r="L62" s="3005" t="n">
        <v>4.48811640950687</v>
      </c>
      <c r="M62" s="3005" t="n">
        <v>5.01299598960321</v>
      </c>
      <c r="N62" s="3006" t="n">
        <v>4.87331610134712</v>
      </c>
      <c r="O62" s="3008" t="n">
        <v>5.7</v>
      </c>
      <c r="P62" s="3008" t="n">
        <v>5.18</v>
      </c>
      <c r="Q62" s="3008" t="n">
        <v>5.18</v>
      </c>
      <c r="R62" s="3008" t="n">
        <v>5.8</v>
      </c>
      <c r="S62" s="3008" t="n">
        <v>6.925</v>
      </c>
      <c r="T62" s="3008" t="n">
        <v>7.905</v>
      </c>
      <c r="U62" s="3008" t="n">
        <v>9.195</v>
      </c>
      <c r="V62" s="3008" t="n">
        <v>9.17</v>
      </c>
      <c r="W62" s="3009" t="n">
        <v>8.215</v>
      </c>
      <c r="X62" s="3009" t="n">
        <v>7.31</v>
      </c>
      <c r="Y62" s="3009" t="n">
        <v>7.18</v>
      </c>
      <c r="Z62" s="3009" t="n">
        <v>7.215</v>
      </c>
      <c r="AA62" s="3009" t="n">
        <v>7.45</v>
      </c>
    </row>
    <row r="63" customFormat="false" ht="14.1" hidden="false" customHeight="true" outlineLevel="0" collapsed="false">
      <c r="A63" s="441" t="s">
        <v>1315</v>
      </c>
      <c r="B63" s="3005"/>
      <c r="C63" s="3005"/>
      <c r="D63" s="3005"/>
      <c r="E63" s="3005"/>
      <c r="F63" s="3005"/>
      <c r="G63" s="3005"/>
      <c r="H63" s="3005"/>
      <c r="I63" s="3005"/>
      <c r="J63" s="3005"/>
      <c r="K63" s="3005"/>
      <c r="L63" s="3005" t="n">
        <v>2.08785432971654</v>
      </c>
      <c r="M63" s="3005" t="n">
        <v>2.86183571053143</v>
      </c>
      <c r="N63" s="3006" t="n">
        <v>3.39467128426297</v>
      </c>
      <c r="O63" s="3008" t="n">
        <v>3.28</v>
      </c>
      <c r="P63" s="3008" t="n">
        <v>2.745</v>
      </c>
      <c r="Q63" s="3008" t="n">
        <v>2.705</v>
      </c>
      <c r="R63" s="3008" t="n">
        <v>2.735</v>
      </c>
      <c r="S63" s="3008" t="n">
        <v>2.665</v>
      </c>
      <c r="T63" s="3008" t="n">
        <v>2.895</v>
      </c>
      <c r="U63" s="3008" t="n">
        <v>3.045</v>
      </c>
      <c r="V63" s="3008" t="n">
        <v>3.095</v>
      </c>
      <c r="W63" s="3009" t="n">
        <v>3.13</v>
      </c>
      <c r="X63" s="3009" t="n">
        <v>2.99</v>
      </c>
      <c r="Y63" s="3009" t="n">
        <v>3.245</v>
      </c>
      <c r="Z63" s="3009" t="n">
        <v>3.335</v>
      </c>
      <c r="AA63" s="3009" t="n">
        <v>3.05</v>
      </c>
    </row>
    <row r="64" customFormat="false" ht="14.1" hidden="false" customHeight="true" outlineLevel="0" collapsed="false">
      <c r="A64" s="441" t="s">
        <v>1316</v>
      </c>
      <c r="B64" s="3005" t="n">
        <v>2.09438832448934</v>
      </c>
      <c r="C64" s="3005" t="n">
        <v>1.93375645299484</v>
      </c>
      <c r="D64" s="3005" t="n">
        <v>2.05302435758051</v>
      </c>
      <c r="E64" s="3005" t="n">
        <v>2.3494121204703</v>
      </c>
      <c r="F64" s="3005" t="n">
        <v>2.20856223315021</v>
      </c>
      <c r="G64" s="3005" t="n">
        <v>2.72766381786895</v>
      </c>
      <c r="H64" s="3005" t="n">
        <v>3.9039088768729</v>
      </c>
      <c r="I64" s="3005" t="n">
        <v>3.47765121787903</v>
      </c>
      <c r="J64" s="3005" t="n">
        <v>3.57985513611589</v>
      </c>
      <c r="K64" s="3005" t="n">
        <v>3.49768520185184</v>
      </c>
      <c r="L64" s="3005" t="n">
        <v>3.95807083354333</v>
      </c>
      <c r="M64" s="3005" t="n">
        <v>4.78232617413906</v>
      </c>
      <c r="N64" s="3006" t="n">
        <v>4.92299606160315</v>
      </c>
      <c r="O64" s="3008" t="n">
        <v>5.96</v>
      </c>
      <c r="P64" s="3008" t="n">
        <v>5.805</v>
      </c>
      <c r="Q64" s="3008" t="n">
        <v>6.01</v>
      </c>
      <c r="R64" s="3008" t="n">
        <v>6.415</v>
      </c>
      <c r="S64" s="3008" t="n">
        <v>6.93</v>
      </c>
      <c r="T64" s="3008" t="n">
        <v>6.66</v>
      </c>
      <c r="U64" s="3008" t="n">
        <v>6.795</v>
      </c>
      <c r="V64" s="3008" t="n">
        <v>5.99</v>
      </c>
      <c r="W64" s="3009" t="n">
        <v>5.285</v>
      </c>
      <c r="X64" s="3009" t="n">
        <v>4.775</v>
      </c>
      <c r="Y64" s="3009" t="n">
        <v>5.215</v>
      </c>
      <c r="Z64" s="3009" t="n">
        <v>5.365</v>
      </c>
      <c r="AA64" s="3009" t="n">
        <v>5.07</v>
      </c>
    </row>
    <row r="65" customFormat="false" ht="14.1" hidden="false" customHeight="true" outlineLevel="0" collapsed="false">
      <c r="A65" s="441" t="s">
        <v>1317</v>
      </c>
      <c r="B65" s="3005"/>
      <c r="C65" s="3005"/>
      <c r="D65" s="3005"/>
      <c r="E65" s="3005"/>
      <c r="F65" s="3005"/>
      <c r="G65" s="3005"/>
      <c r="H65" s="3005"/>
      <c r="I65" s="3005"/>
      <c r="J65" s="3005"/>
      <c r="K65" s="3005" t="n">
        <v>2.57201794238565</v>
      </c>
      <c r="L65" s="3005" t="n">
        <v>2.62679189856648</v>
      </c>
      <c r="M65" s="3005" t="n">
        <v>3.54038116769507</v>
      </c>
      <c r="N65" s="3006" t="n">
        <v>4.17857065714347</v>
      </c>
      <c r="O65" s="3008" t="n">
        <v>4.175</v>
      </c>
      <c r="P65" s="3008" t="n">
        <v>4.695</v>
      </c>
      <c r="Q65" s="3008" t="n">
        <v>4.37</v>
      </c>
      <c r="R65" s="3008" t="n">
        <v>5.145</v>
      </c>
      <c r="S65" s="3008" t="n">
        <v>4.93</v>
      </c>
      <c r="T65" s="3008" t="n">
        <v>5.325</v>
      </c>
      <c r="U65" s="3008" t="n">
        <v>5.475</v>
      </c>
      <c r="V65" s="3008" t="n">
        <v>5.245</v>
      </c>
      <c r="W65" s="3009" t="n">
        <v>4.79</v>
      </c>
      <c r="X65" s="3009" t="n">
        <v>4.195</v>
      </c>
      <c r="Y65" s="3009" t="n">
        <v>4.245</v>
      </c>
      <c r="Z65" s="3009" t="n">
        <v>4.485</v>
      </c>
      <c r="AA65" s="3009" t="n">
        <v>4.53</v>
      </c>
    </row>
    <row r="66" customFormat="false" ht="14.1" hidden="false" customHeight="true" outlineLevel="0" collapsed="false">
      <c r="A66" s="441" t="s">
        <v>828</v>
      </c>
      <c r="B66" s="3005"/>
      <c r="C66" s="3005" t="n">
        <v>4.32640453887637</v>
      </c>
      <c r="D66" s="3005" t="n">
        <v>4.43903044877564</v>
      </c>
      <c r="E66" s="3005" t="n">
        <v>4.47213242229406</v>
      </c>
      <c r="F66" s="3005" t="n">
        <v>4.13420069263945</v>
      </c>
      <c r="G66" s="3005" t="n">
        <v>4.59906832074534</v>
      </c>
      <c r="H66" s="3005" t="n">
        <v>5.90169127864698</v>
      </c>
      <c r="I66" s="3005" t="n">
        <v>6.15819107344714</v>
      </c>
      <c r="J66" s="3005" t="n">
        <v>6.60428471657223</v>
      </c>
      <c r="K66" s="3005" t="n">
        <v>6.97895441683647</v>
      </c>
      <c r="L66" s="3005" t="n">
        <v>7.68845984923212</v>
      </c>
      <c r="M66" s="3005" t="n">
        <v>9.29443656445075</v>
      </c>
      <c r="N66" s="3006" t="n">
        <v>9.3732045014364</v>
      </c>
      <c r="O66" s="3008" t="n">
        <v>9.35</v>
      </c>
      <c r="P66" s="3008" t="n">
        <v>8.43</v>
      </c>
      <c r="Q66" s="3008" t="n">
        <v>9.645</v>
      </c>
      <c r="R66" s="3008" t="n">
        <v>10.765</v>
      </c>
      <c r="S66" s="3008" t="n">
        <v>11.315</v>
      </c>
      <c r="T66" s="3008" t="n">
        <v>11.165</v>
      </c>
      <c r="U66" s="3008" t="n">
        <v>10.375</v>
      </c>
      <c r="V66" s="3008" t="n">
        <v>10.405</v>
      </c>
      <c r="W66" s="3009" t="n">
        <v>10.315</v>
      </c>
      <c r="X66" s="3009" t="n">
        <v>10.645</v>
      </c>
      <c r="Y66" s="3009" t="n">
        <v>10.875</v>
      </c>
      <c r="Z66" s="3009" t="n">
        <v>11.35</v>
      </c>
      <c r="AA66" s="3009" t="n">
        <v>9.035</v>
      </c>
    </row>
    <row r="67" customFormat="false" ht="14.1" hidden="false" customHeight="true" outlineLevel="0" collapsed="false">
      <c r="A67" s="2971" t="s">
        <v>1318</v>
      </c>
      <c r="B67" s="3005" t="n">
        <v>2.16062827149738</v>
      </c>
      <c r="C67" s="3005" t="n">
        <v>2.10619631504295</v>
      </c>
      <c r="D67" s="3005" t="n">
        <v>2.47501601998718</v>
      </c>
      <c r="E67" s="3005" t="n">
        <v>2.39074008740793</v>
      </c>
      <c r="F67" s="3005" t="n">
        <v>2.22942421646063</v>
      </c>
      <c r="G67" s="3005" t="n">
        <v>2.38679809056153</v>
      </c>
      <c r="H67" s="3005" t="n">
        <v>2.37326210139032</v>
      </c>
      <c r="I67" s="3005" t="n">
        <v>2.43732405014076</v>
      </c>
      <c r="J67" s="3005" t="n">
        <v>2.32244814204149</v>
      </c>
      <c r="K67" s="3005" t="n">
        <v>2.39732808213753</v>
      </c>
      <c r="L67" s="3005" t="n">
        <v>2.62580189935848</v>
      </c>
      <c r="M67" s="3005" t="n">
        <v>3.23850340919727</v>
      </c>
      <c r="N67" s="3006" t="n">
        <v>3.91496086803131</v>
      </c>
      <c r="O67" s="3008" t="n">
        <v>4.045</v>
      </c>
      <c r="P67" s="3008" t="n">
        <v>3.76</v>
      </c>
      <c r="Q67" s="3008" t="n">
        <v>3.645</v>
      </c>
      <c r="R67" s="3008" t="n">
        <v>4.135</v>
      </c>
      <c r="S67" s="3008" t="n">
        <v>4.85</v>
      </c>
      <c r="T67" s="3008" t="n">
        <v>5.015</v>
      </c>
      <c r="U67" s="3008" t="n">
        <v>5.43</v>
      </c>
      <c r="V67" s="3008" t="n">
        <v>5.82</v>
      </c>
      <c r="W67" s="3009" t="n">
        <v>4.715</v>
      </c>
      <c r="X67" s="3009" t="n">
        <v>4.19</v>
      </c>
      <c r="Y67" s="3009" t="n">
        <v>4.3</v>
      </c>
      <c r="Z67" s="3009" t="n">
        <v>4.35</v>
      </c>
      <c r="AA67" s="3009"/>
    </row>
    <row r="68" customFormat="false" ht="3.75" hidden="false" customHeight="true" outlineLevel="0" collapsed="false">
      <c r="A68" s="3010"/>
    </row>
    <row r="69" customFormat="false" ht="15" hidden="false" customHeight="true" outlineLevel="0" collapsed="false">
      <c r="A69" s="2282" t="s">
        <v>1350</v>
      </c>
      <c r="C69" s="1169"/>
      <c r="R69" s="1169"/>
      <c r="S69" s="1169"/>
      <c r="T69" s="2999"/>
      <c r="U69" s="2999"/>
    </row>
    <row r="70" customFormat="false" ht="21.2" hidden="false" customHeight="true" outlineLevel="0" collapsed="false">
      <c r="A70" s="759" t="s">
        <v>1325</v>
      </c>
      <c r="B70" s="2978" t="s">
        <v>1326</v>
      </c>
      <c r="H70" s="2999"/>
      <c r="V70" s="123" t="s">
        <v>553</v>
      </c>
    </row>
    <row r="71" customFormat="false" ht="15.75" hidden="false" customHeight="false" outlineLevel="0" collapsed="false">
      <c r="A71" s="2979" t="s">
        <v>1344</v>
      </c>
      <c r="B71" s="119"/>
      <c r="C71" s="119"/>
      <c r="D71" s="119"/>
      <c r="E71" s="119"/>
      <c r="F71" s="119"/>
      <c r="G71" s="119"/>
      <c r="H71" s="119"/>
      <c r="I71" s="119"/>
      <c r="J71" s="119"/>
      <c r="K71" s="119"/>
      <c r="L71" s="119"/>
      <c r="M71" s="119"/>
    </row>
    <row r="98" customFormat="false" ht="15.75" hidden="false" customHeight="false" outlineLevel="0" collapsed="false">
      <c r="A98" s="2978"/>
      <c r="B98" s="2978"/>
      <c r="C98" s="2978"/>
    </row>
  </sheetData>
  <mergeCells count="5">
    <mergeCell ref="B2:X2"/>
    <mergeCell ref="Y2:AA2"/>
    <mergeCell ref="B3:X3"/>
    <mergeCell ref="Y3:AA3"/>
    <mergeCell ref="Y4:AA4"/>
  </mergeCells>
  <printOptions headings="false" gridLines="false" gridLinesSet="true" horizontalCentered="true" verticalCentered="false"/>
  <pageMargins left="0.669444444444444" right="0.708333333333333" top="0.770138888888889" bottom="0.551388888888889"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9CC00"/>
    <pageSetUpPr fitToPage="true"/>
  </sheetPr>
  <dimension ref="A1:AA104"/>
  <sheetViews>
    <sheetView showFormulas="false" showGridLines="false" showRowColHeaders="true" showZeros="true" rightToLeft="false" tabSelected="false" showOutlineSymbols="true" defaultGridColor="true" view="normal" topLeftCell="A1" colorId="64" zoomScale="85" zoomScaleNormal="85" zoomScalePageLayoutView="75" workbookViewId="0">
      <pane xSplit="1" ySplit="10" topLeftCell="B11" activePane="bottomRight" state="frozen"/>
      <selection pane="topLeft" activeCell="A1" activeCellId="0" sqref="A1"/>
      <selection pane="topRight" activeCell="B1" activeCellId="0" sqref="B1"/>
      <selection pane="bottomLeft" activeCell="A11" activeCellId="0" sqref="A11"/>
      <selection pane="bottomRight" activeCell="A6" activeCellId="1" sqref="AD8:AF76 A6"/>
    </sheetView>
  </sheetViews>
  <sheetFormatPr defaultColWidth="6.51171875" defaultRowHeight="15.75" zeroHeight="false" outlineLevelRow="0" outlineLevelCol="0"/>
  <cols>
    <col collapsed="false" customWidth="true" hidden="false" outlineLevel="0" max="1" min="1" style="123" width="16.38"/>
    <col collapsed="false" customWidth="true" hidden="false" outlineLevel="0" max="16" min="2" style="123" width="5.63"/>
    <col collapsed="false" customWidth="true" hidden="false" outlineLevel="0" max="17" min="17" style="2973" width="5.63"/>
    <col collapsed="false" customWidth="true" hidden="false" outlineLevel="0" max="19" min="18" style="123" width="5.63"/>
    <col collapsed="false" customWidth="false" hidden="false" outlineLevel="0" max="1024" min="20" style="123" width="6.5"/>
  </cols>
  <sheetData>
    <row r="1" s="130" customFormat="true" ht="13.15" hidden="false" customHeight="true" outlineLevel="0" collapsed="false">
      <c r="A1" s="2982"/>
      <c r="B1" s="2951"/>
      <c r="C1" s="2952"/>
      <c r="D1" s="2952"/>
      <c r="E1" s="2952"/>
      <c r="F1" s="2952"/>
      <c r="G1" s="2952"/>
      <c r="H1" s="2952"/>
      <c r="I1" s="2952"/>
      <c r="J1" s="2952"/>
      <c r="K1" s="2952"/>
      <c r="L1" s="2952"/>
      <c r="M1" s="2952"/>
      <c r="N1" s="2952"/>
      <c r="O1" s="2952"/>
      <c r="P1" s="2952"/>
      <c r="Q1" s="2952"/>
      <c r="R1" s="2952"/>
      <c r="S1" s="2952"/>
      <c r="T1" s="2952"/>
      <c r="U1" s="2952"/>
      <c r="V1" s="2952"/>
      <c r="W1" s="2952"/>
      <c r="X1" s="2952"/>
      <c r="Y1" s="2954"/>
      <c r="Z1" s="221"/>
      <c r="AA1" s="3011"/>
    </row>
    <row r="2" s="130" customFormat="true" ht="18" hidden="false" customHeight="true" outlineLevel="0" collapsed="false">
      <c r="A2" s="1005"/>
      <c r="B2" s="2955" t="s">
        <v>1293</v>
      </c>
      <c r="C2" s="2955"/>
      <c r="D2" s="2955"/>
      <c r="E2" s="2955"/>
      <c r="F2" s="2955"/>
      <c r="G2" s="2955"/>
      <c r="H2" s="2955"/>
      <c r="I2" s="2955"/>
      <c r="J2" s="2955"/>
      <c r="K2" s="2955"/>
      <c r="L2" s="2955"/>
      <c r="M2" s="2955"/>
      <c r="N2" s="2955"/>
      <c r="O2" s="2955"/>
      <c r="P2" s="2955"/>
      <c r="Q2" s="2955"/>
      <c r="R2" s="2955"/>
      <c r="S2" s="2955"/>
      <c r="T2" s="2955"/>
      <c r="U2" s="2955"/>
      <c r="V2" s="2955"/>
      <c r="W2" s="2955"/>
      <c r="X2" s="2955"/>
      <c r="Y2" s="101" t="s">
        <v>75</v>
      </c>
      <c r="Z2" s="101"/>
      <c r="AA2" s="101"/>
    </row>
    <row r="3" s="130" customFormat="true" ht="18" hidden="false" customHeight="true" outlineLevel="0" collapsed="false">
      <c r="A3" s="1005"/>
      <c r="B3" s="2955" t="s">
        <v>1351</v>
      </c>
      <c r="C3" s="2955"/>
      <c r="D3" s="2955"/>
      <c r="E3" s="2955"/>
      <c r="F3" s="2955"/>
      <c r="G3" s="2955"/>
      <c r="H3" s="2955"/>
      <c r="I3" s="2955"/>
      <c r="J3" s="2955"/>
      <c r="K3" s="2955"/>
      <c r="L3" s="2955"/>
      <c r="M3" s="2955"/>
      <c r="N3" s="2955"/>
      <c r="O3" s="2955"/>
      <c r="P3" s="2955"/>
      <c r="Q3" s="2955"/>
      <c r="R3" s="2955"/>
      <c r="S3" s="2955"/>
      <c r="T3" s="2955"/>
      <c r="U3" s="2955"/>
      <c r="V3" s="2955"/>
      <c r="W3" s="2955"/>
      <c r="X3" s="2955"/>
      <c r="Y3" s="101" t="s">
        <v>1352</v>
      </c>
      <c r="Z3" s="101"/>
      <c r="AA3" s="101"/>
    </row>
    <row r="4" s="130" customFormat="true" ht="18" hidden="false" customHeight="true" outlineLevel="0" collapsed="false">
      <c r="A4" s="1005"/>
      <c r="B4" s="2955"/>
      <c r="C4" s="2956"/>
      <c r="D4" s="2956"/>
      <c r="E4" s="2956"/>
      <c r="F4" s="2956"/>
      <c r="G4" s="2956"/>
      <c r="H4" s="2956"/>
      <c r="I4" s="2956"/>
      <c r="J4" s="2956"/>
      <c r="K4" s="2956"/>
      <c r="L4" s="2956"/>
      <c r="M4" s="2956"/>
      <c r="N4" s="2956"/>
      <c r="O4" s="2956"/>
      <c r="P4" s="2956"/>
      <c r="Q4" s="2956"/>
      <c r="R4" s="2956"/>
      <c r="S4" s="2956"/>
      <c r="T4" s="2956"/>
      <c r="U4" s="2956"/>
      <c r="V4" s="2956"/>
      <c r="W4" s="2956"/>
      <c r="X4" s="2956"/>
      <c r="Y4" s="105" t="s">
        <v>1353</v>
      </c>
      <c r="Z4" s="105"/>
      <c r="AA4" s="105"/>
    </row>
    <row r="5" s="130" customFormat="true" ht="13.15" hidden="false" customHeight="true" outlineLevel="0" collapsed="false">
      <c r="A5" s="2983"/>
      <c r="B5" s="2984"/>
      <c r="C5" s="2959"/>
      <c r="D5" s="2959"/>
      <c r="E5" s="2959"/>
      <c r="F5" s="2959"/>
      <c r="G5" s="2959"/>
      <c r="H5" s="2959"/>
      <c r="I5" s="2959"/>
      <c r="J5" s="2959"/>
      <c r="K5" s="2959"/>
      <c r="L5" s="2959"/>
      <c r="M5" s="2959"/>
      <c r="N5" s="2959"/>
      <c r="O5" s="2959"/>
      <c r="P5" s="2959"/>
      <c r="Q5" s="2959"/>
      <c r="R5" s="2959"/>
      <c r="S5" s="2959"/>
      <c r="T5" s="2959"/>
      <c r="U5" s="2959"/>
      <c r="V5" s="2959"/>
      <c r="W5" s="2959"/>
      <c r="X5" s="2959"/>
      <c r="Y5" s="2961"/>
      <c r="Z5" s="385"/>
      <c r="AA5" s="3012"/>
    </row>
    <row r="6" s="123" customFormat="true" ht="8.1" hidden="false" customHeight="true" outlineLevel="0" collapsed="false">
      <c r="B6" s="240"/>
      <c r="R6" s="2973"/>
    </row>
    <row r="7" s="123" customFormat="true" ht="8.1" hidden="false" customHeight="true" outlineLevel="0" collapsed="false">
      <c r="B7" s="240"/>
      <c r="R7" s="2973"/>
    </row>
    <row r="8" s="123" customFormat="true" ht="8.1" hidden="false" customHeight="true" outlineLevel="0" collapsed="false">
      <c r="B8" s="240"/>
      <c r="R8" s="2973"/>
    </row>
    <row r="9" s="2998" customFormat="true" ht="14.65" hidden="false" customHeight="true" outlineLevel="0" collapsed="false">
      <c r="A9" s="2962" t="s">
        <v>1354</v>
      </c>
      <c r="B9" s="2962"/>
      <c r="C9" s="1828"/>
      <c r="D9" s="1828"/>
      <c r="E9" s="1828"/>
      <c r="F9" s="1828"/>
      <c r="G9" s="1828"/>
      <c r="H9" s="1828"/>
      <c r="I9" s="1828"/>
      <c r="J9" s="1828"/>
      <c r="K9" s="815"/>
      <c r="L9" s="815"/>
      <c r="M9" s="815"/>
      <c r="N9" s="815"/>
      <c r="O9" s="815"/>
      <c r="P9" s="815"/>
      <c r="R9" s="3013"/>
    </row>
    <row r="10" customFormat="false" ht="14.65" hidden="false" customHeight="true" outlineLevel="0" collapsed="false">
      <c r="A10" s="2971"/>
      <c r="B10" s="2963" t="n">
        <v>1995</v>
      </c>
      <c r="C10" s="2963" t="n">
        <v>1996</v>
      </c>
      <c r="D10" s="2963" t="n">
        <v>1997</v>
      </c>
      <c r="E10" s="2963" t="n">
        <v>1998</v>
      </c>
      <c r="F10" s="2963" t="n">
        <v>1999</v>
      </c>
      <c r="G10" s="2963" t="n">
        <v>2000</v>
      </c>
      <c r="H10" s="2963" t="n">
        <v>2001</v>
      </c>
      <c r="I10" s="2963" t="n">
        <v>2002</v>
      </c>
      <c r="J10" s="2963" t="n">
        <v>2003</v>
      </c>
      <c r="K10" s="2963" t="n">
        <v>2004</v>
      </c>
      <c r="L10" s="2963" t="n">
        <v>2005</v>
      </c>
      <c r="M10" s="2963" t="n">
        <v>2006</v>
      </c>
      <c r="N10" s="2964" t="n">
        <v>2007</v>
      </c>
      <c r="O10" s="2965" t="n">
        <v>2008</v>
      </c>
      <c r="P10" s="2963" t="n">
        <v>2009</v>
      </c>
      <c r="Q10" s="2965" t="n">
        <v>2010</v>
      </c>
      <c r="R10" s="2963" t="n">
        <v>2011</v>
      </c>
      <c r="S10" s="2965" t="n">
        <v>2012</v>
      </c>
      <c r="T10" s="2963" t="n">
        <v>2013</v>
      </c>
      <c r="U10" s="2965" t="n">
        <v>2014</v>
      </c>
      <c r="V10" s="2965" t="n">
        <v>2015</v>
      </c>
      <c r="W10" s="2965" t="n">
        <v>2016</v>
      </c>
      <c r="X10" s="2965" t="n">
        <v>2017</v>
      </c>
      <c r="Y10" s="2965" t="n">
        <v>2018</v>
      </c>
      <c r="Z10" s="2965" t="n">
        <v>2019</v>
      </c>
      <c r="AA10" s="2965" t="n">
        <v>2020</v>
      </c>
    </row>
    <row r="11" customFormat="false" ht="14.65" hidden="false" customHeight="true" outlineLevel="0" collapsed="false">
      <c r="A11" s="2971" t="s">
        <v>1332</v>
      </c>
      <c r="B11" s="2963"/>
      <c r="C11" s="2963"/>
      <c r="D11" s="2963"/>
      <c r="E11" s="2963"/>
      <c r="F11" s="2963"/>
      <c r="G11" s="2963"/>
      <c r="H11" s="2963"/>
      <c r="I11" s="2963"/>
      <c r="J11" s="2963"/>
      <c r="K11" s="2963"/>
      <c r="L11" s="2963"/>
      <c r="M11" s="2963"/>
      <c r="N11" s="2964"/>
      <c r="O11" s="3014" t="n">
        <v>17.32</v>
      </c>
      <c r="P11" s="3014" t="n">
        <v>17.535</v>
      </c>
      <c r="Q11" s="3014" t="n">
        <v>18.29</v>
      </c>
      <c r="R11" s="3014" t="n">
        <v>19.47</v>
      </c>
      <c r="S11" s="3014" t="n">
        <v>20.61</v>
      </c>
      <c r="T11" s="3014" t="n">
        <v>21.575</v>
      </c>
      <c r="U11" s="3014" t="n">
        <v>22.23</v>
      </c>
      <c r="V11" s="3014" t="n">
        <v>22.73</v>
      </c>
      <c r="W11" s="3014" t="n">
        <v>22.595</v>
      </c>
      <c r="X11" s="3014" t="n">
        <v>22.745</v>
      </c>
      <c r="Y11" s="3014" t="n">
        <v>23.56</v>
      </c>
      <c r="Z11" s="3014" t="n">
        <v>24.585</v>
      </c>
      <c r="AA11" s="3014"/>
    </row>
    <row r="12" customFormat="false" ht="14.65" hidden="false" customHeight="true" outlineLevel="0" collapsed="false">
      <c r="A12" s="2971" t="s">
        <v>1302</v>
      </c>
      <c r="B12" s="2963"/>
      <c r="C12" s="2963"/>
      <c r="D12" s="2963"/>
      <c r="E12" s="2963"/>
      <c r="F12" s="2963"/>
      <c r="G12" s="2963"/>
      <c r="H12" s="2963"/>
      <c r="I12" s="2963"/>
      <c r="J12" s="2963"/>
      <c r="K12" s="2963"/>
      <c r="L12" s="2963"/>
      <c r="M12" s="2963"/>
      <c r="N12" s="2964"/>
      <c r="O12" s="3014" t="n">
        <v>17.365</v>
      </c>
      <c r="P12" s="3014" t="n">
        <v>17.58</v>
      </c>
      <c r="Q12" s="3014" t="n">
        <v>18.345</v>
      </c>
      <c r="R12" s="3014" t="n">
        <v>19.535</v>
      </c>
      <c r="S12" s="3014" t="n">
        <v>20.66</v>
      </c>
      <c r="T12" s="3014" t="n">
        <v>21.63</v>
      </c>
      <c r="U12" s="3014" t="n">
        <v>22.295</v>
      </c>
      <c r="V12" s="3014" t="n">
        <v>22.8</v>
      </c>
      <c r="W12" s="3014" t="n">
        <v>22.665</v>
      </c>
      <c r="X12" s="3014" t="n">
        <v>23.21</v>
      </c>
      <c r="Y12" s="3014" t="n">
        <v>23.805</v>
      </c>
      <c r="Z12" s="3014" t="n">
        <v>24.635</v>
      </c>
      <c r="AA12" s="3014" t="n">
        <v>24.235</v>
      </c>
    </row>
    <row r="13" customFormat="false" ht="14.65" hidden="false" customHeight="true" outlineLevel="0" collapsed="false">
      <c r="A13" s="2971" t="s">
        <v>1303</v>
      </c>
      <c r="B13" s="2963"/>
      <c r="C13" s="2963"/>
      <c r="D13" s="2963"/>
      <c r="E13" s="2963"/>
      <c r="F13" s="2963"/>
      <c r="G13" s="2963"/>
      <c r="H13" s="2963"/>
      <c r="I13" s="2963"/>
      <c r="J13" s="2963"/>
      <c r="K13" s="2963"/>
      <c r="L13" s="2963"/>
      <c r="M13" s="2963"/>
      <c r="N13" s="2964"/>
      <c r="O13" s="3014" t="n">
        <v>17.875</v>
      </c>
      <c r="P13" s="3014" t="n">
        <v>18.43</v>
      </c>
      <c r="Q13" s="3014" t="n">
        <v>19.16</v>
      </c>
      <c r="R13" s="3014" t="n">
        <v>20.395</v>
      </c>
      <c r="S13" s="3014" t="n">
        <v>21.455</v>
      </c>
      <c r="T13" s="3014" t="n">
        <v>22.74</v>
      </c>
      <c r="U13" s="3014" t="n">
        <v>23.425</v>
      </c>
      <c r="V13" s="3014" t="n">
        <v>23.735</v>
      </c>
      <c r="W13" s="3014" t="n">
        <v>23.955</v>
      </c>
      <c r="X13" s="3014" t="n">
        <v>24.3</v>
      </c>
      <c r="Y13" s="3014" t="n">
        <v>25.09</v>
      </c>
      <c r="Z13" s="3014" t="n">
        <v>26.085</v>
      </c>
      <c r="AA13" s="3014" t="n">
        <v>25.785</v>
      </c>
    </row>
    <row r="14" customFormat="false" ht="14.1" hidden="false" customHeight="true" outlineLevel="0" collapsed="false">
      <c r="A14" s="2971" t="s">
        <v>1304</v>
      </c>
      <c r="B14" s="3015" t="n">
        <v>20.94</v>
      </c>
      <c r="C14" s="3015" t="n">
        <v>20.85</v>
      </c>
      <c r="D14" s="3015" t="n">
        <v>19.955</v>
      </c>
      <c r="E14" s="3015" t="n">
        <v>19.76</v>
      </c>
      <c r="F14" s="3015" t="n">
        <v>19.705</v>
      </c>
      <c r="G14" s="3015" t="n">
        <v>18.15</v>
      </c>
      <c r="H14" s="3015" t="n">
        <v>17.885</v>
      </c>
      <c r="I14" s="3015" t="n">
        <v>17.04</v>
      </c>
      <c r="J14" s="3015" t="n">
        <v>16.935</v>
      </c>
      <c r="K14" s="3015" t="n">
        <v>17.42</v>
      </c>
      <c r="L14" s="3015" t="n">
        <v>18.095</v>
      </c>
      <c r="M14" s="3015" t="n">
        <v>18.325</v>
      </c>
      <c r="N14" s="3016" t="n">
        <v>20.33</v>
      </c>
      <c r="O14" s="3014" t="n">
        <v>23.195</v>
      </c>
      <c r="P14" s="3014" t="n">
        <v>21.22</v>
      </c>
      <c r="Q14" s="3014" t="n">
        <v>22.005</v>
      </c>
      <c r="R14" s="3014" t="n">
        <v>23.675</v>
      </c>
      <c r="S14" s="3014" t="n">
        <v>23.815</v>
      </c>
      <c r="T14" s="3014" t="n">
        <v>23.715</v>
      </c>
      <c r="U14" s="3014" t="n">
        <v>22.01</v>
      </c>
      <c r="V14" s="3014" t="n">
        <v>23.885</v>
      </c>
      <c r="W14" s="3014" t="n">
        <v>29.595</v>
      </c>
      <c r="X14" s="3014" t="n">
        <v>31.865</v>
      </c>
      <c r="Y14" s="3014" t="n">
        <v>30.595</v>
      </c>
      <c r="Z14" s="3014" t="n">
        <v>30.87</v>
      </c>
      <c r="AA14" s="3014" t="n">
        <v>29.68</v>
      </c>
    </row>
    <row r="15" customFormat="false" ht="14.1" hidden="false" customHeight="true" outlineLevel="0" collapsed="false">
      <c r="A15" s="2971" t="s">
        <v>1305</v>
      </c>
      <c r="B15" s="3015"/>
      <c r="C15" s="3015"/>
      <c r="D15" s="3015"/>
      <c r="E15" s="3015"/>
      <c r="F15" s="3015"/>
      <c r="G15" s="3015"/>
      <c r="H15" s="3015"/>
      <c r="I15" s="3015"/>
      <c r="J15" s="3015"/>
      <c r="K15" s="3015" t="n">
        <v>5.7</v>
      </c>
      <c r="L15" s="3015" t="n">
        <v>6.06</v>
      </c>
      <c r="M15" s="3015" t="n">
        <v>6.135</v>
      </c>
      <c r="N15" s="3016" t="n">
        <v>6.545</v>
      </c>
      <c r="O15" s="3014" t="n">
        <v>7.695</v>
      </c>
      <c r="P15" s="3014" t="n">
        <v>8.23</v>
      </c>
      <c r="Q15" s="3014" t="n">
        <v>8.225</v>
      </c>
      <c r="R15" s="3014" t="n">
        <v>8.435</v>
      </c>
      <c r="S15" s="3014" t="n">
        <v>9.01</v>
      </c>
      <c r="T15" s="3014" t="n">
        <v>9.03</v>
      </c>
      <c r="U15" s="3014" t="n">
        <v>8.695</v>
      </c>
      <c r="V15" s="3014" t="n">
        <v>9.575</v>
      </c>
      <c r="W15" s="3014" t="n">
        <v>9.56</v>
      </c>
      <c r="X15" s="3014" t="n">
        <v>9.73</v>
      </c>
      <c r="Y15" s="3014" t="n">
        <v>9.95</v>
      </c>
      <c r="Z15" s="3014" t="n">
        <v>9.985</v>
      </c>
      <c r="AA15" s="3014" t="n">
        <v>10.19</v>
      </c>
    </row>
    <row r="16" customFormat="false" ht="14.1" hidden="false" customHeight="true" outlineLevel="0" collapsed="false">
      <c r="A16" s="2971" t="s">
        <v>1306</v>
      </c>
      <c r="B16" s="3015"/>
      <c r="C16" s="3015"/>
      <c r="D16" s="3015"/>
      <c r="E16" s="3015"/>
      <c r="F16" s="3015"/>
      <c r="G16" s="3015" t="n">
        <v>8.91</v>
      </c>
      <c r="H16" s="3015" t="n">
        <v>10.295</v>
      </c>
      <c r="I16" s="3015" t="n">
        <v>12.34</v>
      </c>
      <c r="J16" s="3015" t="n">
        <v>11.865</v>
      </c>
      <c r="K16" s="3015" t="n">
        <v>12.125</v>
      </c>
      <c r="L16" s="3015" t="n">
        <v>12.965</v>
      </c>
      <c r="M16" s="3015" t="n">
        <v>15.955</v>
      </c>
      <c r="N16" s="3016" t="n">
        <v>17.23</v>
      </c>
      <c r="O16" s="3014" t="n">
        <v>19.075</v>
      </c>
      <c r="P16" s="3014" t="n">
        <v>19.86</v>
      </c>
      <c r="Q16" s="3014" t="n">
        <v>20.33</v>
      </c>
      <c r="R16" s="3014" t="n">
        <v>21.635</v>
      </c>
      <c r="S16" s="3014" t="n">
        <v>21.67</v>
      </c>
      <c r="T16" s="3014" t="n">
        <v>21.56</v>
      </c>
      <c r="U16" s="3014" t="n">
        <v>18.38</v>
      </c>
      <c r="V16" s="3014" t="n">
        <v>18.435</v>
      </c>
      <c r="W16" s="3014" t="n">
        <v>18.825</v>
      </c>
      <c r="X16" s="3014" t="n">
        <v>19.415</v>
      </c>
      <c r="Y16" s="3014" t="n">
        <v>21.035</v>
      </c>
      <c r="Z16" s="3014" t="n">
        <v>23.26</v>
      </c>
      <c r="AA16" s="3014" t="n">
        <v>23.735</v>
      </c>
    </row>
    <row r="17" customFormat="false" ht="14.1" hidden="false" customHeight="true" outlineLevel="0" collapsed="false">
      <c r="A17" s="2971" t="s">
        <v>824</v>
      </c>
      <c r="B17" s="3015" t="n">
        <v>18.355</v>
      </c>
      <c r="C17" s="3015" t="n">
        <v>19.46</v>
      </c>
      <c r="D17" s="3015" t="n">
        <v>19.915</v>
      </c>
      <c r="E17" s="3015" t="n">
        <v>21.76</v>
      </c>
      <c r="F17" s="3015" t="n">
        <v>22.9</v>
      </c>
      <c r="G17" s="3015" t="n">
        <v>23.86</v>
      </c>
      <c r="H17" s="3015" t="n">
        <v>24.655</v>
      </c>
      <c r="I17" s="3015" t="n">
        <v>26.09</v>
      </c>
      <c r="J17" s="3015" t="n">
        <v>26.835</v>
      </c>
      <c r="K17" s="3015" t="n">
        <v>26.66</v>
      </c>
      <c r="L17" s="3015" t="n">
        <v>27.22</v>
      </c>
      <c r="M17" s="3015" t="n">
        <v>28.73</v>
      </c>
      <c r="N17" s="3016" t="n">
        <v>30.13</v>
      </c>
      <c r="O17" s="3014" t="n">
        <v>29.95</v>
      </c>
      <c r="P17" s="3014" t="n">
        <v>29.19</v>
      </c>
      <c r="Q17" s="3014" t="n">
        <v>29.915</v>
      </c>
      <c r="R17" s="3014" t="n">
        <v>32.49</v>
      </c>
      <c r="S17" s="3014" t="n">
        <v>32.93</v>
      </c>
      <c r="T17" s="3014" t="n">
        <v>32.605</v>
      </c>
      <c r="U17" s="3014" t="n">
        <v>33.195</v>
      </c>
      <c r="V17" s="3014" t="n">
        <v>33.315</v>
      </c>
      <c r="W17" s="3014" t="n">
        <v>33.415</v>
      </c>
      <c r="X17" s="3014" t="n">
        <v>32.675</v>
      </c>
      <c r="Y17" s="3014" t="n">
        <v>33.785</v>
      </c>
      <c r="Z17" s="3014" t="n">
        <v>32.015</v>
      </c>
      <c r="AA17" s="3014" t="n">
        <v>30.795</v>
      </c>
    </row>
    <row r="18" customFormat="false" ht="14.1" hidden="false" customHeight="true" outlineLevel="0" collapsed="false">
      <c r="A18" s="2971" t="s">
        <v>232</v>
      </c>
      <c r="B18" s="3015" t="n">
        <v>19.26</v>
      </c>
      <c r="C18" s="3015" t="n">
        <v>17.68</v>
      </c>
      <c r="D18" s="3015" t="n">
        <v>17.095</v>
      </c>
      <c r="E18" s="3015" t="n">
        <v>17.085</v>
      </c>
      <c r="F18" s="3015" t="n">
        <v>17.945</v>
      </c>
      <c r="G18" s="3015" t="n">
        <v>18.09</v>
      </c>
      <c r="H18" s="3015" t="n">
        <v>18.8</v>
      </c>
      <c r="I18" s="3015" t="n">
        <v>18.92</v>
      </c>
      <c r="J18" s="3015" t="n">
        <v>21.03</v>
      </c>
      <c r="K18" s="3015" t="n">
        <v>21.09</v>
      </c>
      <c r="L18" s="3015" t="n">
        <v>22.445</v>
      </c>
      <c r="M18" s="3015" t="n">
        <v>23.045</v>
      </c>
      <c r="N18" s="3016" t="n">
        <v>24.02</v>
      </c>
      <c r="O18" s="3014" t="n">
        <v>24.14</v>
      </c>
      <c r="P18" s="3014" t="n">
        <v>25.31</v>
      </c>
      <c r="Q18" s="3014" t="n">
        <v>26.585</v>
      </c>
      <c r="R18" s="3014" t="n">
        <v>27.755</v>
      </c>
      <c r="S18" s="3014" t="n">
        <v>28.855</v>
      </c>
      <c r="T18" s="3014" t="n">
        <v>31.725</v>
      </c>
      <c r="U18" s="3014" t="n">
        <v>32.29</v>
      </c>
      <c r="V18" s="3014" t="n">
        <v>32.095</v>
      </c>
      <c r="W18" s="3014" t="n">
        <v>32.8</v>
      </c>
      <c r="X18" s="3014" t="n">
        <v>33.615</v>
      </c>
      <c r="Y18" s="3014" t="n">
        <v>33.32</v>
      </c>
      <c r="Z18" s="3014" t="n">
        <v>33.485</v>
      </c>
      <c r="AA18" s="3014" t="n">
        <v>33.865</v>
      </c>
    </row>
    <row r="19" customFormat="false" ht="13.7" hidden="false" customHeight="true" outlineLevel="0" collapsed="false">
      <c r="A19" s="2971" t="s">
        <v>1307</v>
      </c>
      <c r="B19" s="3015"/>
      <c r="C19" s="3015"/>
      <c r="D19" s="3015"/>
      <c r="E19" s="3015"/>
      <c r="F19" s="3015"/>
      <c r="G19" s="3015"/>
      <c r="H19" s="3015"/>
      <c r="I19" s="3015" t="n">
        <v>5.75</v>
      </c>
      <c r="J19" s="3015" t="n">
        <v>7.03</v>
      </c>
      <c r="K19" s="3015" t="n">
        <v>7.07</v>
      </c>
      <c r="L19" s="3015" t="n">
        <v>7.235</v>
      </c>
      <c r="M19" s="3015" t="n">
        <v>7.615</v>
      </c>
      <c r="N19" s="3016" t="n">
        <v>7.665</v>
      </c>
      <c r="O19" s="3014" t="n">
        <v>8.475</v>
      </c>
      <c r="P19" s="3014" t="n">
        <v>9.385</v>
      </c>
      <c r="Q19" s="3014" t="n">
        <v>10.045</v>
      </c>
      <c r="R19" s="3014" t="n">
        <v>10.275</v>
      </c>
      <c r="S19" s="3014" t="n">
        <v>11.32</v>
      </c>
      <c r="T19" s="3014" t="n">
        <v>13.91</v>
      </c>
      <c r="U19" s="3014" t="n">
        <v>13.5</v>
      </c>
      <c r="V19" s="3014" t="n">
        <v>13.335</v>
      </c>
      <c r="W19" s="3014" t="n">
        <v>12.545</v>
      </c>
      <c r="X19" s="3014" t="n">
        <v>12.845</v>
      </c>
      <c r="Y19" s="3014" t="n">
        <v>14.25</v>
      </c>
      <c r="Z19" s="3014" t="n">
        <v>14.6</v>
      </c>
      <c r="AA19" s="3014" t="n">
        <v>14</v>
      </c>
    </row>
    <row r="20" customFormat="false" ht="14.1" hidden="false" customHeight="true" outlineLevel="0" collapsed="false">
      <c r="A20" s="2971" t="s">
        <v>823</v>
      </c>
      <c r="B20" s="3015" t="n">
        <v>11.685</v>
      </c>
      <c r="C20" s="3015" t="n">
        <v>11.965</v>
      </c>
      <c r="D20" s="3015" t="n">
        <v>13.4</v>
      </c>
      <c r="E20" s="3015" t="n">
        <v>12.83</v>
      </c>
      <c r="F20" s="3015" t="n">
        <v>12.8</v>
      </c>
      <c r="G20" s="3015" t="n">
        <v>12.8</v>
      </c>
      <c r="H20" s="3015" t="n">
        <v>12.8</v>
      </c>
      <c r="I20" s="3015" t="n">
        <v>14.65</v>
      </c>
      <c r="J20" s="3015" t="n">
        <v>18.03</v>
      </c>
      <c r="K20" s="3015" t="n">
        <v>19.57</v>
      </c>
      <c r="L20" s="3015" t="n">
        <v>23.07</v>
      </c>
      <c r="M20" s="3015" t="n">
        <v>23.22</v>
      </c>
      <c r="N20" s="3016" t="n">
        <v>25.48</v>
      </c>
      <c r="O20" s="3014" t="n">
        <v>22.28</v>
      </c>
      <c r="P20" s="3014" t="n">
        <v>22.405</v>
      </c>
      <c r="Q20" s="3014" t="n">
        <v>21.505</v>
      </c>
      <c r="R20" s="3014" t="n">
        <v>24.28</v>
      </c>
      <c r="S20" s="3014" t="n">
        <v>27.02</v>
      </c>
      <c r="T20" s="3014" t="n">
        <v>28.905</v>
      </c>
      <c r="U20" s="3014" t="n">
        <v>31.035</v>
      </c>
      <c r="V20" s="3014" t="n">
        <v>30.82</v>
      </c>
      <c r="W20" s="3014" t="n">
        <v>29.05</v>
      </c>
      <c r="X20" s="3014" t="n">
        <v>30.005</v>
      </c>
      <c r="Y20" s="3014" t="n">
        <v>31.67</v>
      </c>
      <c r="Z20" s="3014" t="n">
        <v>30.85</v>
      </c>
      <c r="AA20" s="3014" t="n">
        <v>30.22</v>
      </c>
    </row>
    <row r="21" customFormat="false" ht="13.7" hidden="false" customHeight="true" outlineLevel="0" collapsed="false">
      <c r="A21" s="2971" t="s">
        <v>1308</v>
      </c>
      <c r="B21" s="3015" t="n">
        <v>8.655</v>
      </c>
      <c r="C21" s="3015" t="n">
        <v>8.56</v>
      </c>
      <c r="D21" s="3015" t="n">
        <v>8.51</v>
      </c>
      <c r="E21" s="3015" t="n">
        <v>8.47</v>
      </c>
      <c r="F21" s="3015" t="n">
        <v>7.875</v>
      </c>
      <c r="G21" s="3015" t="n">
        <v>7.08</v>
      </c>
      <c r="H21" s="3015" t="n">
        <v>7.275</v>
      </c>
      <c r="I21" s="3015" t="n">
        <v>7.4</v>
      </c>
      <c r="J21" s="3015" t="n">
        <v>7.68</v>
      </c>
      <c r="K21" s="3015" t="n">
        <v>7.87</v>
      </c>
      <c r="L21" s="3015" t="n">
        <v>8.105</v>
      </c>
      <c r="M21" s="3015" t="n">
        <v>8.14</v>
      </c>
      <c r="N21" s="3016" t="n">
        <v>8.44</v>
      </c>
      <c r="O21" s="3014" t="n">
        <v>9.205</v>
      </c>
      <c r="P21" s="3014" t="n">
        <v>9.455</v>
      </c>
      <c r="Q21" s="3014" t="n">
        <v>10.4</v>
      </c>
      <c r="R21" s="3014" t="n">
        <v>10.95</v>
      </c>
      <c r="S21" s="3014" t="n">
        <v>12.555</v>
      </c>
      <c r="T21" s="3014" t="n">
        <v>15.355</v>
      </c>
      <c r="U21" s="3014" t="n">
        <v>17.25</v>
      </c>
      <c r="V21" s="3014" t="n">
        <v>18.075</v>
      </c>
      <c r="W21" s="3014" t="n">
        <v>17.195</v>
      </c>
      <c r="X21" s="3014" t="n">
        <v>17.955</v>
      </c>
      <c r="Y21" s="3014" t="n">
        <v>17.02</v>
      </c>
      <c r="Z21" s="3014" t="n">
        <v>16.095</v>
      </c>
      <c r="AA21" s="3014" t="n">
        <v>17.02</v>
      </c>
    </row>
    <row r="22" customFormat="false" ht="14.1" hidden="false" customHeight="true" outlineLevel="0" collapsed="false">
      <c r="A22" s="2971" t="s">
        <v>826</v>
      </c>
      <c r="B22" s="3015" t="n">
        <v>15.84</v>
      </c>
      <c r="C22" s="3015" t="n">
        <v>16.085</v>
      </c>
      <c r="D22" s="3015" t="n">
        <v>15.42</v>
      </c>
      <c r="E22" s="3015" t="n">
        <v>14.755</v>
      </c>
      <c r="F22" s="3015" t="n">
        <v>14.37</v>
      </c>
      <c r="G22" s="3015" t="n">
        <v>13.96</v>
      </c>
      <c r="H22" s="3015" t="n">
        <v>13.4</v>
      </c>
      <c r="I22" s="3015" t="n">
        <v>13.4</v>
      </c>
      <c r="J22" s="3015" t="n">
        <v>13.6</v>
      </c>
      <c r="K22" s="3015" t="n">
        <v>13.8</v>
      </c>
      <c r="L22" s="3015" t="n">
        <v>14.04</v>
      </c>
      <c r="M22" s="3015" t="n">
        <v>14.72</v>
      </c>
      <c r="N22" s="3016" t="n">
        <v>14.875</v>
      </c>
      <c r="O22" s="3014" t="n">
        <v>16.905</v>
      </c>
      <c r="P22" s="3014" t="n">
        <v>18.475</v>
      </c>
      <c r="Q22" s="3014" t="n">
        <v>20.315</v>
      </c>
      <c r="R22" s="3014" t="n">
        <v>22.56</v>
      </c>
      <c r="S22" s="3014" t="n">
        <v>24.71</v>
      </c>
      <c r="T22" s="3014" t="n">
        <v>24.965</v>
      </c>
      <c r="U22" s="3014" t="n">
        <v>26.73</v>
      </c>
      <c r="V22" s="3014" t="n">
        <v>27.835</v>
      </c>
      <c r="W22" s="3014" t="n">
        <v>27.305</v>
      </c>
      <c r="X22" s="3014" t="n">
        <v>27.73</v>
      </c>
      <c r="Y22" s="3014" t="n">
        <v>29.865</v>
      </c>
      <c r="Z22" s="3014" t="n">
        <v>29.74</v>
      </c>
      <c r="AA22" s="3014" t="n">
        <v>28.64</v>
      </c>
    </row>
    <row r="23" customFormat="false" ht="13.7" hidden="false" customHeight="true" outlineLevel="0" collapsed="false">
      <c r="A23" s="2971" t="s">
        <v>818</v>
      </c>
      <c r="B23" s="3015" t="n">
        <v>15.55</v>
      </c>
      <c r="C23" s="3015" t="n">
        <v>16.085</v>
      </c>
      <c r="D23" s="3015" t="n">
        <v>15.52</v>
      </c>
      <c r="E23" s="3015" t="n">
        <v>15.255</v>
      </c>
      <c r="F23" s="3015" t="n">
        <v>14.87</v>
      </c>
      <c r="G23" s="3015" t="n">
        <v>14.605</v>
      </c>
      <c r="H23" s="3015" t="n">
        <v>14.515</v>
      </c>
      <c r="I23" s="3015" t="n">
        <v>14.38</v>
      </c>
      <c r="J23" s="3015" t="n">
        <v>14.36</v>
      </c>
      <c r="K23" s="3015" t="n">
        <v>14.77</v>
      </c>
      <c r="L23" s="3015" t="n">
        <v>14.77</v>
      </c>
      <c r="M23" s="3015" t="n">
        <v>14.76</v>
      </c>
      <c r="N23" s="3016" t="n">
        <v>15</v>
      </c>
      <c r="O23" s="3014" t="n">
        <v>14.095</v>
      </c>
      <c r="P23" s="3014" t="n">
        <v>14.05</v>
      </c>
      <c r="Q23" s="3014" t="n">
        <v>15.04</v>
      </c>
      <c r="R23" s="3014" t="n">
        <v>15.835</v>
      </c>
      <c r="S23" s="3014" t="n">
        <v>16.375</v>
      </c>
      <c r="T23" s="3014" t="n">
        <v>17.8</v>
      </c>
      <c r="U23" s="3014" t="n">
        <v>18.34</v>
      </c>
      <c r="V23" s="3014" t="n">
        <v>18.765</v>
      </c>
      <c r="W23" s="3014" t="n">
        <v>18.76</v>
      </c>
      <c r="X23" s="3014" t="n">
        <v>19.465</v>
      </c>
      <c r="Y23" s="3014" t="n">
        <v>20.645</v>
      </c>
      <c r="Z23" s="3014" t="n">
        <v>21.525</v>
      </c>
      <c r="AA23" s="3014" t="n">
        <v>22.835</v>
      </c>
    </row>
    <row r="24" customFormat="false" ht="13.7" hidden="false" customHeight="true" outlineLevel="0" collapsed="false">
      <c r="A24" s="2971" t="s">
        <v>1309</v>
      </c>
      <c r="B24" s="3015"/>
      <c r="C24" s="3015"/>
      <c r="D24" s="3015"/>
      <c r="E24" s="3015"/>
      <c r="F24" s="3015"/>
      <c r="G24" s="3015"/>
      <c r="H24" s="3015"/>
      <c r="I24" s="3015"/>
      <c r="J24" s="3015"/>
      <c r="K24" s="3015"/>
      <c r="L24" s="3015"/>
      <c r="M24" s="3015"/>
      <c r="N24" s="3016"/>
      <c r="O24" s="3014" t="n">
        <v>11.91</v>
      </c>
      <c r="P24" s="3014" t="n">
        <v>11.85</v>
      </c>
      <c r="Q24" s="3014" t="n">
        <v>11.31</v>
      </c>
      <c r="R24" s="3014" t="n">
        <v>11.785</v>
      </c>
      <c r="S24" s="3014" t="n">
        <v>14.11</v>
      </c>
      <c r="T24" s="3014" t="n">
        <v>14.795</v>
      </c>
      <c r="U24" s="3014" t="n">
        <v>14.29</v>
      </c>
      <c r="V24" s="3014" t="n">
        <v>14.215</v>
      </c>
      <c r="W24" s="3014" t="n">
        <v>14.285</v>
      </c>
      <c r="X24" s="3014" t="n">
        <v>13.18</v>
      </c>
      <c r="Y24" s="3014" t="n">
        <v>14.175</v>
      </c>
      <c r="Z24" s="3014" t="n">
        <v>14.245</v>
      </c>
      <c r="AA24" s="3014" t="n">
        <v>13.98</v>
      </c>
    </row>
    <row r="25" customFormat="false" ht="14.1" hidden="false" customHeight="true" outlineLevel="0" collapsed="false">
      <c r="A25" s="2971" t="s">
        <v>821</v>
      </c>
      <c r="B25" s="3015" t="n">
        <v>7.055</v>
      </c>
      <c r="C25" s="3015" t="n">
        <v>6.935</v>
      </c>
      <c r="D25" s="3015" t="n">
        <v>6.98</v>
      </c>
      <c r="E25" s="3015" t="n">
        <v>6.9</v>
      </c>
      <c r="F25" s="3015" t="n">
        <v>7.045</v>
      </c>
      <c r="G25" s="3015" t="n">
        <v>8.48</v>
      </c>
      <c r="H25" s="3015" t="n">
        <v>9.545</v>
      </c>
      <c r="I25" s="3015" t="n">
        <v>9.685</v>
      </c>
      <c r="J25" s="3015" t="n">
        <v>10.035</v>
      </c>
      <c r="K25" s="3015" t="n">
        <v>9.85</v>
      </c>
      <c r="L25" s="3015" t="n">
        <v>10.26</v>
      </c>
      <c r="M25" s="3015" t="n">
        <v>11.17</v>
      </c>
      <c r="N25" s="3016" t="n">
        <v>13.03</v>
      </c>
      <c r="O25" s="3014" t="n">
        <v>16.78</v>
      </c>
      <c r="P25" s="3014" t="n">
        <v>16.92</v>
      </c>
      <c r="Q25" s="3014" t="n">
        <v>16.23</v>
      </c>
      <c r="R25" s="3014" t="n">
        <v>16.83</v>
      </c>
      <c r="S25" s="3014" t="n">
        <v>19.345</v>
      </c>
      <c r="T25" s="3014" t="n">
        <v>19.82</v>
      </c>
      <c r="U25" s="3014" t="n">
        <v>21.055</v>
      </c>
      <c r="V25" s="3014" t="n">
        <v>21.065</v>
      </c>
      <c r="W25" s="3014" t="n">
        <v>21.73</v>
      </c>
      <c r="X25" s="3014" t="n">
        <v>21.965</v>
      </c>
      <c r="Y25" s="3014" t="n">
        <v>22.57</v>
      </c>
      <c r="Z25" s="3014" t="n">
        <v>24.76</v>
      </c>
      <c r="AA25" s="3014" t="n">
        <v>24.69</v>
      </c>
    </row>
    <row r="26" customFormat="false" ht="14.1" hidden="false" customHeight="true" outlineLevel="0" collapsed="false">
      <c r="A26" s="2971" t="s">
        <v>1333</v>
      </c>
      <c r="B26" s="3015"/>
      <c r="C26" s="3015"/>
      <c r="D26" s="3015"/>
      <c r="E26" s="3015"/>
      <c r="F26" s="3015"/>
      <c r="G26" s="3015"/>
      <c r="H26" s="3015"/>
      <c r="I26" s="3015"/>
      <c r="J26" s="3015"/>
      <c r="K26" s="3015"/>
      <c r="L26" s="3015"/>
      <c r="M26" s="3015"/>
      <c r="N26" s="3016"/>
      <c r="O26" s="3014" t="n">
        <v>18.315</v>
      </c>
      <c r="P26" s="3014" t="n">
        <v>14.105</v>
      </c>
      <c r="Q26" s="3014" t="n">
        <v>19.3</v>
      </c>
      <c r="R26" s="3014" t="n">
        <v>22.265</v>
      </c>
      <c r="S26" s="3014" t="n">
        <v>28.4</v>
      </c>
      <c r="T26" s="3014" t="n">
        <v>26.055</v>
      </c>
      <c r="U26" s="3014" t="n">
        <v>23.165</v>
      </c>
      <c r="V26" s="3014" t="n">
        <v>18.845</v>
      </c>
      <c r="W26" s="3014" t="n">
        <v>15.665</v>
      </c>
      <c r="X26" s="3014" t="n">
        <v>18.67</v>
      </c>
      <c r="Y26" s="3014" t="n">
        <v>21.645</v>
      </c>
      <c r="Z26" s="3014" t="n">
        <v>23.42</v>
      </c>
      <c r="AA26" s="3014" t="n">
        <v>20.42</v>
      </c>
    </row>
    <row r="27" customFormat="false" ht="14.1" hidden="false" customHeight="true" outlineLevel="0" collapsed="false">
      <c r="A27" s="2971" t="s">
        <v>1310</v>
      </c>
      <c r="B27" s="3015"/>
      <c r="C27" s="3015"/>
      <c r="D27" s="3015"/>
      <c r="E27" s="3015"/>
      <c r="F27" s="3015"/>
      <c r="G27" s="3015"/>
      <c r="H27" s="3015"/>
      <c r="I27" s="3015"/>
      <c r="J27" s="3015"/>
      <c r="K27" s="3015" t="n">
        <v>6.315</v>
      </c>
      <c r="L27" s="3015" t="n">
        <v>6.46</v>
      </c>
      <c r="M27" s="3015" t="n">
        <v>6.685</v>
      </c>
      <c r="N27" s="3016" t="n">
        <v>7.1</v>
      </c>
      <c r="O27" s="3014" t="n">
        <v>9.27</v>
      </c>
      <c r="P27" s="3014" t="n">
        <v>10.53</v>
      </c>
      <c r="Q27" s="3014" t="n">
        <v>10.485</v>
      </c>
      <c r="R27" s="3014" t="n">
        <v>11.84</v>
      </c>
      <c r="S27" s="3014" t="n">
        <v>12.64</v>
      </c>
      <c r="T27" s="3014" t="n">
        <v>12.605</v>
      </c>
      <c r="U27" s="3014" t="n">
        <v>12.245</v>
      </c>
      <c r="V27" s="3014" t="n">
        <v>16.485</v>
      </c>
      <c r="W27" s="3014" t="n">
        <v>16.46</v>
      </c>
      <c r="X27" s="3014" t="n">
        <v>16.37</v>
      </c>
      <c r="Y27" s="3014" t="n">
        <v>16.005</v>
      </c>
      <c r="Z27" s="3014" t="n">
        <v>17.325</v>
      </c>
      <c r="AA27" s="3014" t="n">
        <v>18.145</v>
      </c>
    </row>
    <row r="28" customFormat="false" ht="14.1" hidden="false" customHeight="true" outlineLevel="0" collapsed="false">
      <c r="A28" s="2971" t="s">
        <v>1311</v>
      </c>
      <c r="B28" s="3015"/>
      <c r="C28" s="3015"/>
      <c r="D28" s="3015"/>
      <c r="E28" s="3015"/>
      <c r="F28" s="3015"/>
      <c r="G28" s="3015"/>
      <c r="H28" s="3015"/>
      <c r="I28" s="3015"/>
      <c r="J28" s="3015"/>
      <c r="K28" s="3015" t="n">
        <v>8.41</v>
      </c>
      <c r="L28" s="3015" t="n">
        <v>8.99</v>
      </c>
      <c r="M28" s="3015" t="n">
        <v>8.99</v>
      </c>
      <c r="N28" s="3016" t="n">
        <v>9.57</v>
      </c>
      <c r="O28" s="3014" t="n">
        <v>8.935</v>
      </c>
      <c r="P28" s="3014" t="n">
        <v>9.685</v>
      </c>
      <c r="Q28" s="3014" t="n">
        <v>12.105</v>
      </c>
      <c r="R28" s="3014" t="n">
        <v>12.63</v>
      </c>
      <c r="S28" s="3014" t="n">
        <v>12.905</v>
      </c>
      <c r="T28" s="3014" t="n">
        <v>14.03</v>
      </c>
      <c r="U28" s="3014" t="n">
        <v>13.45</v>
      </c>
      <c r="V28" s="3014" t="n">
        <v>12.705</v>
      </c>
      <c r="W28" s="3014" t="n">
        <v>12.195</v>
      </c>
      <c r="X28" s="3014" t="n">
        <v>11.27</v>
      </c>
      <c r="Y28" s="3014" t="n">
        <v>11.135</v>
      </c>
      <c r="Z28" s="3014" t="n">
        <v>12.765</v>
      </c>
      <c r="AA28" s="3014" t="n">
        <v>13.965</v>
      </c>
    </row>
    <row r="29" s="96" customFormat="true" ht="14.1" hidden="false" customHeight="true" outlineLevel="0" collapsed="false">
      <c r="A29" s="2971" t="s">
        <v>1355</v>
      </c>
      <c r="B29" s="3015" t="n">
        <v>17.125</v>
      </c>
      <c r="C29" s="3015" t="n">
        <v>17.275</v>
      </c>
      <c r="D29" s="3015" t="n">
        <v>16.885</v>
      </c>
      <c r="E29" s="3015" t="n">
        <v>16.87</v>
      </c>
      <c r="F29" s="3015" t="n">
        <v>17.075</v>
      </c>
      <c r="G29" s="3015" t="n">
        <v>16.705</v>
      </c>
      <c r="H29" s="3015" t="n">
        <v>16.785</v>
      </c>
      <c r="I29" s="3015" t="n">
        <v>17.28</v>
      </c>
      <c r="J29" s="3015" t="n">
        <v>17.86</v>
      </c>
      <c r="K29" s="3015" t="n">
        <v>18.27</v>
      </c>
      <c r="L29" s="3015" t="n">
        <v>20.23</v>
      </c>
      <c r="M29" s="3015" t="n">
        <v>21.92</v>
      </c>
      <c r="N29" s="3016" t="n">
        <v>22.67</v>
      </c>
      <c r="O29" s="3014" t="n">
        <v>18.545</v>
      </c>
      <c r="P29" s="3014" t="n">
        <v>20.52</v>
      </c>
      <c r="Q29" s="3014" t="n">
        <v>19.185</v>
      </c>
      <c r="R29" s="3014" t="n">
        <v>18.55</v>
      </c>
      <c r="S29" s="3014" t="n">
        <v>18.905</v>
      </c>
      <c r="T29" s="3014" t="n">
        <v>18.26</v>
      </c>
      <c r="U29" s="3014" t="n">
        <v>18.93</v>
      </c>
      <c r="V29" s="3014" t="n">
        <v>19.24</v>
      </c>
      <c r="W29" s="3014" t="n">
        <v>18.55</v>
      </c>
      <c r="X29" s="3014" t="n">
        <v>18.845</v>
      </c>
      <c r="Y29" s="3014" t="n">
        <v>19.91</v>
      </c>
      <c r="Z29" s="3014" t="n">
        <v>21.39</v>
      </c>
      <c r="AA29" s="3014" t="n">
        <v>23.57</v>
      </c>
    </row>
    <row r="30" customFormat="false" ht="14.1" hidden="false" customHeight="true" outlineLevel="0" collapsed="false">
      <c r="A30" s="2971" t="s">
        <v>1313</v>
      </c>
      <c r="B30" s="3015" t="n">
        <v>5.505</v>
      </c>
      <c r="C30" s="3015" t="n">
        <v>4.805</v>
      </c>
      <c r="D30" s="3015" t="n">
        <v>6.925</v>
      </c>
      <c r="E30" s="3015" t="n">
        <v>7.215</v>
      </c>
      <c r="F30" s="3015" t="n">
        <v>8.175</v>
      </c>
      <c r="G30" s="3015" t="n">
        <v>8.61</v>
      </c>
      <c r="H30" s="3015" t="n">
        <v>9.165</v>
      </c>
      <c r="I30" s="3015" t="n">
        <v>10.045</v>
      </c>
      <c r="J30" s="3015" t="n">
        <v>10.155</v>
      </c>
      <c r="K30" s="3015" t="n">
        <v>12.505</v>
      </c>
      <c r="L30" s="3015" t="n">
        <v>13.315</v>
      </c>
      <c r="M30" s="3015" t="n">
        <v>12.21</v>
      </c>
      <c r="N30" s="3016" t="n">
        <v>14.815</v>
      </c>
      <c r="O30" s="3014" t="n">
        <v>15.965</v>
      </c>
      <c r="P30" s="3014" t="n">
        <v>16.365</v>
      </c>
      <c r="Q30" s="3014" t="n">
        <v>17.145</v>
      </c>
      <c r="R30" s="3014" t="n">
        <v>16.945</v>
      </c>
      <c r="S30" s="3014" t="n">
        <v>16.57</v>
      </c>
      <c r="T30" s="3014" t="n">
        <v>14.255</v>
      </c>
      <c r="U30" s="3014" t="n">
        <v>12.2</v>
      </c>
      <c r="V30" s="3014" t="n">
        <v>11.765</v>
      </c>
      <c r="W30" s="3014" t="n">
        <v>11.62</v>
      </c>
      <c r="X30" s="3014" t="n">
        <v>11.73</v>
      </c>
      <c r="Y30" s="3014" t="n">
        <v>11.7</v>
      </c>
      <c r="Z30" s="3014" t="n">
        <v>11.29</v>
      </c>
      <c r="AA30" s="3014" t="n">
        <v>10.26</v>
      </c>
    </row>
    <row r="31" customFormat="false" ht="14.1" hidden="false" customHeight="true" outlineLevel="0" collapsed="false">
      <c r="A31" s="2971" t="s">
        <v>1334</v>
      </c>
      <c r="B31" s="3015"/>
      <c r="C31" s="3015"/>
      <c r="D31" s="3015"/>
      <c r="E31" s="3015"/>
      <c r="F31" s="3015"/>
      <c r="G31" s="3015"/>
      <c r="H31" s="3015"/>
      <c r="I31" s="3015"/>
      <c r="J31" s="3015"/>
      <c r="K31" s="3015"/>
      <c r="L31" s="3015"/>
      <c r="M31" s="3015"/>
      <c r="N31" s="3016"/>
      <c r="O31" s="3014" t="n">
        <v>9.71</v>
      </c>
      <c r="P31" s="3014" t="n">
        <v>18.085</v>
      </c>
      <c r="Q31" s="3014" t="n">
        <v>19.16</v>
      </c>
      <c r="R31" s="3014" t="n">
        <v>19.215</v>
      </c>
      <c r="S31" s="3014" t="n">
        <v>19.365</v>
      </c>
      <c r="T31" s="3014" t="n">
        <v>19.26</v>
      </c>
      <c r="U31" s="3014" t="n">
        <v>15.585</v>
      </c>
      <c r="V31" s="3014" t="n">
        <v>14.405</v>
      </c>
      <c r="W31" s="3014" t="n">
        <v>14.365</v>
      </c>
      <c r="X31" s="3014" t="n">
        <v>14.86</v>
      </c>
      <c r="Y31" s="3014" t="n">
        <v>14.63</v>
      </c>
      <c r="Z31" s="3014" t="n">
        <v>14.8</v>
      </c>
      <c r="AA31" s="3014" t="n">
        <v>14.745</v>
      </c>
    </row>
    <row r="32" customFormat="false" ht="14.1" hidden="false" customHeight="true" outlineLevel="0" collapsed="false">
      <c r="A32" s="2971" t="s">
        <v>1314</v>
      </c>
      <c r="B32" s="3015" t="n">
        <v>14.18</v>
      </c>
      <c r="C32" s="3015" t="n">
        <v>14.705</v>
      </c>
      <c r="D32" s="3015" t="n">
        <v>14.325</v>
      </c>
      <c r="E32" s="3015" t="n">
        <v>14.155</v>
      </c>
      <c r="F32" s="3015" t="n">
        <v>13.99</v>
      </c>
      <c r="G32" s="3015" t="n">
        <v>15.86</v>
      </c>
      <c r="H32" s="3015" t="n">
        <v>15.9</v>
      </c>
      <c r="I32" s="3015" t="n">
        <v>17.325</v>
      </c>
      <c r="J32" s="3015" t="n">
        <v>18.625</v>
      </c>
      <c r="K32" s="3015" t="n">
        <v>19.17</v>
      </c>
      <c r="L32" s="3015" t="n">
        <v>20.84</v>
      </c>
      <c r="M32" s="3015" t="n">
        <v>22.215</v>
      </c>
      <c r="N32" s="3016" t="n">
        <v>19.9</v>
      </c>
      <c r="O32" s="3014" t="n">
        <v>13.67</v>
      </c>
      <c r="P32" s="3014" t="n">
        <v>14.065</v>
      </c>
      <c r="Q32" s="3014" t="n">
        <v>12.265</v>
      </c>
      <c r="R32" s="3014" t="n">
        <v>12.775</v>
      </c>
      <c r="S32" s="3014" t="n">
        <v>13.39</v>
      </c>
      <c r="T32" s="3014" t="n">
        <v>13.925</v>
      </c>
      <c r="U32" s="3014" t="n">
        <v>12.25</v>
      </c>
      <c r="V32" s="3014" t="n">
        <v>14.545</v>
      </c>
      <c r="W32" s="3014" t="n">
        <v>11.29</v>
      </c>
      <c r="X32" s="3014" t="n">
        <v>10.565</v>
      </c>
      <c r="Y32" s="3014" t="n">
        <v>12.425</v>
      </c>
      <c r="Z32" s="3014" t="n">
        <v>18.36</v>
      </c>
      <c r="AA32" s="3014" t="n">
        <v>5.445</v>
      </c>
    </row>
    <row r="33" customFormat="false" ht="14.1" hidden="false" customHeight="true" outlineLevel="0" collapsed="false">
      <c r="A33" s="2971" t="s">
        <v>827</v>
      </c>
      <c r="B33" s="3015"/>
      <c r="C33" s="3015" t="n">
        <v>14.965</v>
      </c>
      <c r="D33" s="3015" t="n">
        <v>14.9</v>
      </c>
      <c r="E33" s="3015" t="n">
        <v>14.815</v>
      </c>
      <c r="F33" s="3015" t="n">
        <v>14.96</v>
      </c>
      <c r="G33" s="3015" t="n">
        <v>14.945</v>
      </c>
      <c r="H33" s="3015" t="n">
        <v>15.47</v>
      </c>
      <c r="I33" s="3015" t="n">
        <v>15.59</v>
      </c>
      <c r="J33" s="3015" t="n">
        <v>15.595</v>
      </c>
      <c r="K33" s="3015" t="n">
        <v>16.59</v>
      </c>
      <c r="L33" s="3015" t="n">
        <v>16.73</v>
      </c>
      <c r="M33" s="3015" t="n">
        <v>16.22</v>
      </c>
      <c r="N33" s="3016" t="n">
        <v>18.955</v>
      </c>
      <c r="O33" s="3014" t="n">
        <v>20.19</v>
      </c>
      <c r="P33" s="3014" t="n">
        <v>20.95</v>
      </c>
      <c r="Q33" s="3014" t="n">
        <v>21.435</v>
      </c>
      <c r="R33" s="3014" t="n">
        <v>22.055</v>
      </c>
      <c r="S33" s="3014" t="n">
        <v>22.375</v>
      </c>
      <c r="T33" s="3014" t="n">
        <v>23.435</v>
      </c>
      <c r="U33" s="3014" t="n">
        <v>23.26</v>
      </c>
      <c r="V33" s="3014" t="n">
        <v>24.06</v>
      </c>
      <c r="W33" s="3014" t="n">
        <v>24.66</v>
      </c>
      <c r="X33" s="3014" t="n">
        <v>23.825</v>
      </c>
      <c r="Y33" s="3014" t="n">
        <v>23.655</v>
      </c>
      <c r="Z33" s="3014" t="n">
        <v>24.395</v>
      </c>
      <c r="AA33" s="3014" t="n">
        <v>25.39</v>
      </c>
    </row>
    <row r="34" customFormat="false" ht="14.1" hidden="false" customHeight="true" outlineLevel="0" collapsed="false">
      <c r="A34" s="2971" t="s">
        <v>830</v>
      </c>
      <c r="B34" s="3015"/>
      <c r="C34" s="3015"/>
      <c r="D34" s="3015"/>
      <c r="E34" s="3015"/>
      <c r="F34" s="3015"/>
      <c r="G34" s="3015" t="n">
        <v>9.85</v>
      </c>
      <c r="H34" s="3015" t="n">
        <v>11.125</v>
      </c>
      <c r="I34" s="3015" t="n">
        <v>12.84</v>
      </c>
      <c r="J34" s="3015" t="n">
        <v>12.19</v>
      </c>
      <c r="K34" s="3015" t="n">
        <v>11.5</v>
      </c>
      <c r="L34" s="3015" t="n">
        <v>13.355</v>
      </c>
      <c r="M34" s="3015" t="n">
        <v>14.505</v>
      </c>
      <c r="N34" s="3016" t="n">
        <v>14.94</v>
      </c>
      <c r="O34" s="3014" t="n">
        <v>13.675</v>
      </c>
      <c r="P34" s="3014" t="n">
        <v>12.58</v>
      </c>
      <c r="Q34" s="3014" t="n">
        <v>14.615</v>
      </c>
      <c r="R34" s="3014" t="n">
        <v>15.155</v>
      </c>
      <c r="S34" s="3014" t="n">
        <v>15.405</v>
      </c>
      <c r="T34" s="3014" t="n">
        <v>15.215</v>
      </c>
      <c r="U34" s="3014" t="n">
        <v>14.83</v>
      </c>
      <c r="V34" s="3014" t="n">
        <v>15.175</v>
      </c>
      <c r="W34" s="3014" t="n">
        <v>14.2</v>
      </c>
      <c r="X34" s="3014" t="n">
        <v>15.955</v>
      </c>
      <c r="Y34" s="3014" t="n">
        <v>15.255</v>
      </c>
      <c r="Z34" s="3014" t="n">
        <v>14.56</v>
      </c>
      <c r="AA34" s="3014" t="n">
        <v>16.08</v>
      </c>
    </row>
    <row r="35" customFormat="false" ht="14.1" hidden="false" customHeight="true" outlineLevel="0" collapsed="false">
      <c r="A35" s="2971" t="s">
        <v>825</v>
      </c>
      <c r="B35" s="3015" t="n">
        <v>15.335</v>
      </c>
      <c r="C35" s="3015" t="n">
        <v>15.335</v>
      </c>
      <c r="D35" s="3015" t="n">
        <v>15.4</v>
      </c>
      <c r="E35" s="3015" t="n">
        <v>15.26</v>
      </c>
      <c r="F35" s="3015" t="n">
        <v>14.65</v>
      </c>
      <c r="G35" s="3015" t="n">
        <v>14.57</v>
      </c>
      <c r="H35" s="3015" t="n">
        <v>14.78</v>
      </c>
      <c r="I35" s="3015" t="n">
        <v>15.12</v>
      </c>
      <c r="J35" s="3015" t="n">
        <v>15.53</v>
      </c>
      <c r="K35" s="3015" t="n">
        <v>15.86</v>
      </c>
      <c r="L35" s="3015" t="n">
        <v>16.215</v>
      </c>
      <c r="M35" s="3015" t="n">
        <v>16.4</v>
      </c>
      <c r="N35" s="3016" t="n">
        <v>17.4</v>
      </c>
      <c r="O35" s="3014" t="n">
        <v>17.185</v>
      </c>
      <c r="P35" s="3014" t="n">
        <v>17.6</v>
      </c>
      <c r="Q35" s="3014" t="n">
        <v>18.32</v>
      </c>
      <c r="R35" s="3014" t="n">
        <v>19.88</v>
      </c>
      <c r="S35" s="3014" t="n">
        <v>22.59</v>
      </c>
      <c r="T35" s="3014" t="n">
        <v>23.25</v>
      </c>
      <c r="U35" s="3014" t="n">
        <v>23.975</v>
      </c>
      <c r="V35" s="3014" t="n">
        <v>24.76</v>
      </c>
      <c r="W35" s="3014" t="n">
        <v>25.26</v>
      </c>
      <c r="X35" s="3014" t="n">
        <v>24.705</v>
      </c>
      <c r="Y35" s="3014" t="n">
        <v>24.965</v>
      </c>
      <c r="Z35" s="3014" t="n">
        <v>23.955</v>
      </c>
      <c r="AA35" s="3014" t="n">
        <v>23.53</v>
      </c>
    </row>
    <row r="36" customFormat="false" ht="14.1" hidden="false" customHeight="true" outlineLevel="0" collapsed="false">
      <c r="A36" s="2971" t="s">
        <v>1315</v>
      </c>
      <c r="B36" s="3015"/>
      <c r="C36" s="3015"/>
      <c r="D36" s="3015"/>
      <c r="E36" s="3015"/>
      <c r="F36" s="3015"/>
      <c r="G36" s="3015"/>
      <c r="H36" s="3015"/>
      <c r="I36" s="3015"/>
      <c r="J36" s="3015"/>
      <c r="K36" s="3015"/>
      <c r="L36" s="3015" t="n">
        <v>9.675</v>
      </c>
      <c r="M36" s="3015" t="n">
        <v>10.4</v>
      </c>
      <c r="N36" s="3016" t="n">
        <v>11.825</v>
      </c>
      <c r="O36" s="3014" t="n">
        <v>10.775</v>
      </c>
      <c r="P36" s="3014" t="n">
        <v>9.79</v>
      </c>
      <c r="Q36" s="3014" t="n">
        <v>10.475</v>
      </c>
      <c r="R36" s="3014" t="n">
        <v>11.005</v>
      </c>
      <c r="S36" s="3014" t="n">
        <v>10.94</v>
      </c>
      <c r="T36" s="3014" t="n">
        <v>13.25</v>
      </c>
      <c r="U36" s="3014" t="n">
        <v>13.075</v>
      </c>
      <c r="V36" s="3014" t="n">
        <v>13.365</v>
      </c>
      <c r="W36" s="3014" t="n">
        <v>12.7</v>
      </c>
      <c r="X36" s="3014" t="n">
        <v>12.59</v>
      </c>
      <c r="Y36" s="3014" t="n">
        <v>13.41</v>
      </c>
      <c r="Z36" s="3014" t="n">
        <v>13.91</v>
      </c>
      <c r="AA36" s="3014" t="n">
        <v>14.595</v>
      </c>
    </row>
    <row r="37" customFormat="false" ht="14.1" hidden="false" customHeight="true" outlineLevel="0" collapsed="false">
      <c r="A37" s="2971" t="s">
        <v>1316</v>
      </c>
      <c r="B37" s="3015" t="n">
        <v>8.705</v>
      </c>
      <c r="C37" s="3015" t="n">
        <v>8.69</v>
      </c>
      <c r="D37" s="3015" t="n">
        <v>9.495</v>
      </c>
      <c r="E37" s="3015" t="n">
        <v>10.53</v>
      </c>
      <c r="F37" s="3015" t="n">
        <v>10.52</v>
      </c>
      <c r="G37" s="3015" t="n">
        <v>10.335</v>
      </c>
      <c r="H37" s="3015" t="n">
        <v>10.335</v>
      </c>
      <c r="I37" s="3015" t="n">
        <v>10.62</v>
      </c>
      <c r="J37" s="3015" t="n">
        <v>10.6</v>
      </c>
      <c r="K37" s="3015" t="n">
        <v>11.18</v>
      </c>
      <c r="L37" s="3015" t="n">
        <v>11.85</v>
      </c>
      <c r="M37" s="3015" t="n">
        <v>12.075</v>
      </c>
      <c r="N37" s="3016" t="n">
        <v>12.355</v>
      </c>
      <c r="O37" s="3014" t="n">
        <v>13.05</v>
      </c>
      <c r="P37" s="3014" t="n">
        <v>15.91</v>
      </c>
      <c r="Q37" s="3014" t="n">
        <v>16.86</v>
      </c>
      <c r="R37" s="3014" t="n">
        <v>16.875</v>
      </c>
      <c r="S37" s="3014" t="n">
        <v>17.595</v>
      </c>
      <c r="T37" s="3014" t="n">
        <v>19.305</v>
      </c>
      <c r="U37" s="3014" t="n">
        <v>19.41</v>
      </c>
      <c r="V37" s="3014" t="n">
        <v>19.285</v>
      </c>
      <c r="W37" s="3014" t="n">
        <v>19.885</v>
      </c>
      <c r="X37" s="3014" t="n">
        <v>19.65</v>
      </c>
      <c r="Y37" s="3014" t="n">
        <v>20.14</v>
      </c>
      <c r="Z37" s="3014" t="n">
        <v>20.32</v>
      </c>
      <c r="AA37" s="3014" t="n">
        <v>18.705</v>
      </c>
    </row>
    <row r="38" customFormat="false" ht="14.1" hidden="false" customHeight="true" outlineLevel="0" collapsed="false">
      <c r="A38" s="2971" t="s">
        <v>1317</v>
      </c>
      <c r="B38" s="3015"/>
      <c r="C38" s="3015"/>
      <c r="D38" s="3015"/>
      <c r="E38" s="3015"/>
      <c r="F38" s="3015"/>
      <c r="G38" s="3015"/>
      <c r="H38" s="3015"/>
      <c r="I38" s="3015"/>
      <c r="J38" s="3015"/>
      <c r="K38" s="3015" t="n">
        <v>14.34</v>
      </c>
      <c r="L38" s="3015" t="n">
        <v>16.27</v>
      </c>
      <c r="M38" s="3015" t="n">
        <v>17.35</v>
      </c>
      <c r="N38" s="3016" t="n">
        <v>18.66</v>
      </c>
      <c r="O38" s="3014" t="n">
        <v>17.28</v>
      </c>
      <c r="P38" s="3014" t="n">
        <v>17.23</v>
      </c>
      <c r="Q38" s="3014" t="n">
        <v>17.775</v>
      </c>
      <c r="R38" s="3014" t="n">
        <v>19.02</v>
      </c>
      <c r="S38" s="3014" t="n">
        <v>19.51</v>
      </c>
      <c r="T38" s="3014" t="n">
        <v>19.13</v>
      </c>
      <c r="U38" s="3014" t="n">
        <v>17.085</v>
      </c>
      <c r="V38" s="3014" t="n">
        <v>17.45</v>
      </c>
      <c r="W38" s="3014" t="n">
        <v>16.88</v>
      </c>
      <c r="X38" s="3014" t="n">
        <v>16.895</v>
      </c>
      <c r="Y38" s="3014" t="n">
        <v>17.525</v>
      </c>
      <c r="Z38" s="3014" t="n">
        <v>18.27</v>
      </c>
      <c r="AA38" s="3014" t="n">
        <v>19.285</v>
      </c>
    </row>
    <row r="39" customFormat="false" ht="14.1" hidden="false" customHeight="true" outlineLevel="0" collapsed="false">
      <c r="A39" s="2971" t="s">
        <v>829</v>
      </c>
      <c r="B39" s="3015" t="n">
        <v>11.31</v>
      </c>
      <c r="C39" s="3015" t="n">
        <v>12.055</v>
      </c>
      <c r="D39" s="3015" t="n">
        <v>12.165</v>
      </c>
      <c r="E39" s="3015" t="n">
        <v>11.855</v>
      </c>
      <c r="F39" s="3015" t="n">
        <v>11.185</v>
      </c>
      <c r="G39" s="3015" t="n">
        <v>11.035</v>
      </c>
      <c r="H39" s="3015" t="n">
        <v>11.375</v>
      </c>
      <c r="I39" s="3015" t="n">
        <v>12.09</v>
      </c>
      <c r="J39" s="3015" t="n">
        <v>13.42</v>
      </c>
      <c r="K39" s="3015" t="n">
        <v>13.93</v>
      </c>
      <c r="L39" s="3015" t="n">
        <v>13.65</v>
      </c>
      <c r="M39" s="3015" t="n">
        <v>14.22</v>
      </c>
      <c r="N39" s="3016" t="n">
        <v>15.06</v>
      </c>
      <c r="O39" s="3014" t="n">
        <v>15.01</v>
      </c>
      <c r="P39" s="3014" t="n">
        <v>16.39</v>
      </c>
      <c r="Q39" s="3014" t="n">
        <v>17.125</v>
      </c>
      <c r="R39" s="3014" t="n">
        <v>19.52</v>
      </c>
      <c r="S39" s="3014" t="n">
        <v>19.62</v>
      </c>
      <c r="T39" s="3014" t="n">
        <v>20.03</v>
      </c>
      <c r="U39" s="3014" t="n">
        <v>20.095</v>
      </c>
      <c r="V39" s="3014" t="n">
        <v>20.12</v>
      </c>
      <c r="W39" s="3014" t="n">
        <v>20.52</v>
      </c>
      <c r="X39" s="3014" t="n">
        <v>21.735</v>
      </c>
      <c r="Y39" s="3014" t="n">
        <v>22.795</v>
      </c>
      <c r="Z39" s="3014" t="n">
        <v>24.25</v>
      </c>
      <c r="AA39" s="3014" t="n">
        <v>24.05</v>
      </c>
    </row>
    <row r="40" customFormat="false" ht="14.1" hidden="false" customHeight="true" outlineLevel="0" collapsed="false">
      <c r="A40" s="2971" t="s">
        <v>828</v>
      </c>
      <c r="B40" s="3015"/>
      <c r="C40" s="3015" t="n">
        <v>14.71</v>
      </c>
      <c r="D40" s="3015" t="n">
        <v>15.305</v>
      </c>
      <c r="E40" s="3015" t="n">
        <v>15.62</v>
      </c>
      <c r="F40" s="3015" t="n">
        <v>14.595</v>
      </c>
      <c r="G40" s="3015" t="n">
        <v>15.23</v>
      </c>
      <c r="H40" s="3015" t="n">
        <v>15.585</v>
      </c>
      <c r="I40" s="3015" t="n">
        <v>16.545</v>
      </c>
      <c r="J40" s="3015" t="n">
        <v>20.07</v>
      </c>
      <c r="K40" s="3015" t="n">
        <v>20.66</v>
      </c>
      <c r="L40" s="3015" t="n">
        <v>19.955</v>
      </c>
      <c r="M40" s="3015" t="n">
        <v>21.36</v>
      </c>
      <c r="N40" s="3016" t="n">
        <v>23.69</v>
      </c>
      <c r="O40" s="3014" t="n">
        <v>19.115</v>
      </c>
      <c r="P40" s="3014" t="n">
        <v>18.07</v>
      </c>
      <c r="Q40" s="3014" t="n">
        <v>20.555</v>
      </c>
      <c r="R40" s="3014" t="n">
        <v>22.535</v>
      </c>
      <c r="S40" s="3014" t="n">
        <v>22.39</v>
      </c>
      <c r="T40" s="3014" t="n">
        <v>22.735</v>
      </c>
      <c r="U40" s="3014" t="n">
        <v>21.73</v>
      </c>
      <c r="V40" s="3014" t="n">
        <v>20.775</v>
      </c>
      <c r="W40" s="3014" t="n">
        <v>21.675</v>
      </c>
      <c r="X40" s="3014" t="n">
        <v>22.12</v>
      </c>
      <c r="Y40" s="3014" t="n">
        <v>22.655</v>
      </c>
      <c r="Z40" s="3014" t="n">
        <v>24.15</v>
      </c>
      <c r="AA40" s="3014" t="n">
        <v>20.765</v>
      </c>
    </row>
    <row r="41" customFormat="false" ht="14.1" hidden="false" customHeight="true" outlineLevel="0" collapsed="false">
      <c r="A41" s="2971" t="s">
        <v>1318</v>
      </c>
      <c r="B41" s="3015" t="n">
        <v>14.545</v>
      </c>
      <c r="C41" s="3015" t="n">
        <v>14.175</v>
      </c>
      <c r="D41" s="3015" t="n">
        <v>16.615</v>
      </c>
      <c r="E41" s="3015" t="n">
        <v>15.705</v>
      </c>
      <c r="F41" s="3015" t="n">
        <v>14.85</v>
      </c>
      <c r="G41" s="3015" t="n">
        <v>15.745</v>
      </c>
      <c r="H41" s="3015" t="n">
        <v>15.31</v>
      </c>
      <c r="I41" s="3015" t="n">
        <v>15.13</v>
      </c>
      <c r="J41" s="3015" t="n">
        <v>13.94</v>
      </c>
      <c r="K41" s="3015" t="n">
        <v>11.69</v>
      </c>
      <c r="L41" s="3015" t="n">
        <v>11.775</v>
      </c>
      <c r="M41" s="3015" t="n">
        <v>13.65</v>
      </c>
      <c r="N41" s="3016" t="n">
        <v>16.245</v>
      </c>
      <c r="O41" s="3014" t="n">
        <v>15.94</v>
      </c>
      <c r="P41" s="3014" t="n">
        <v>15.36</v>
      </c>
      <c r="Q41" s="3014" t="n">
        <v>15.26</v>
      </c>
      <c r="R41" s="3014" t="n">
        <v>16.295</v>
      </c>
      <c r="S41" s="3014" t="n">
        <v>18.94</v>
      </c>
      <c r="T41" s="3014" t="n">
        <v>19.255</v>
      </c>
      <c r="U41" s="3014" t="n">
        <v>21.785</v>
      </c>
      <c r="V41" s="3014" t="n">
        <v>23.885</v>
      </c>
      <c r="W41" s="3014" t="n">
        <v>21.7</v>
      </c>
      <c r="X41" s="3014" t="n">
        <v>20.38</v>
      </c>
      <c r="Y41" s="3014" t="n">
        <v>21.975</v>
      </c>
      <c r="Z41" s="3014" t="n">
        <v>24.215</v>
      </c>
      <c r="AA41" s="3014" t="n">
        <v>24.5</v>
      </c>
    </row>
    <row r="42" customFormat="false" ht="14.1" hidden="false" customHeight="true" outlineLevel="0" collapsed="false">
      <c r="A42" s="2971" t="s">
        <v>1335</v>
      </c>
      <c r="B42" s="3015"/>
      <c r="C42" s="3015"/>
      <c r="D42" s="3015"/>
      <c r="E42" s="3015"/>
      <c r="F42" s="3015"/>
      <c r="G42" s="3015"/>
      <c r="H42" s="3015"/>
      <c r="I42" s="3015"/>
      <c r="J42" s="3015"/>
      <c r="K42" s="3015"/>
      <c r="L42" s="3015"/>
      <c r="M42" s="3015"/>
      <c r="N42" s="3016"/>
      <c r="O42" s="3014"/>
      <c r="P42" s="3014"/>
      <c r="Q42" s="3014"/>
      <c r="R42" s="3014"/>
      <c r="S42" s="3014" t="n">
        <v>15.2</v>
      </c>
      <c r="T42" s="3014" t="n">
        <v>13.345</v>
      </c>
      <c r="U42" s="3014" t="n">
        <v>14.315</v>
      </c>
      <c r="V42" s="3014" t="n">
        <v>15.34</v>
      </c>
      <c r="W42" s="3014" t="n">
        <v>17.255</v>
      </c>
      <c r="X42" s="3014" t="n">
        <v>19.06</v>
      </c>
      <c r="Y42" s="3014" t="n">
        <v>18.14</v>
      </c>
      <c r="Z42" s="3014" t="n">
        <v>17.12</v>
      </c>
      <c r="AA42" s="3014" t="n">
        <v>15.53</v>
      </c>
    </row>
    <row r="43" customFormat="false" ht="14.1" hidden="false" customHeight="true" outlineLevel="0" collapsed="false">
      <c r="A43" s="2971" t="s">
        <v>1336</v>
      </c>
      <c r="B43" s="3015"/>
      <c r="C43" s="3015"/>
      <c r="D43" s="3015"/>
      <c r="E43" s="3015"/>
      <c r="F43" s="3015"/>
      <c r="G43" s="3015"/>
      <c r="H43" s="3015"/>
      <c r="I43" s="3015"/>
      <c r="J43" s="3015"/>
      <c r="K43" s="3015"/>
      <c r="L43" s="3015"/>
      <c r="M43" s="3015"/>
      <c r="N43" s="3016"/>
      <c r="O43" s="3014"/>
      <c r="P43" s="3014"/>
      <c r="Q43" s="3014"/>
      <c r="R43" s="3014"/>
      <c r="S43" s="3014"/>
      <c r="T43" s="3014"/>
      <c r="U43" s="3014" t="n">
        <v>15.495</v>
      </c>
      <c r="V43" s="3014" t="n">
        <v>18.33</v>
      </c>
      <c r="W43" s="3014" t="n">
        <v>16.72</v>
      </c>
      <c r="X43" s="3014" t="n">
        <v>17.25</v>
      </c>
      <c r="Y43" s="3014"/>
      <c r="Z43" s="3014" t="n">
        <v>22.64</v>
      </c>
      <c r="AA43" s="3014" t="n">
        <v>23.51</v>
      </c>
    </row>
    <row r="44" customFormat="false" ht="14.1" hidden="false" customHeight="true" outlineLevel="0" collapsed="false">
      <c r="A44" s="2971" t="s">
        <v>835</v>
      </c>
      <c r="B44" s="3015" t="n">
        <v>15.475</v>
      </c>
      <c r="C44" s="3015" t="n">
        <v>15.77</v>
      </c>
      <c r="D44" s="3015" t="n">
        <v>17.57</v>
      </c>
      <c r="E44" s="3015" t="n">
        <v>20.53</v>
      </c>
      <c r="F44" s="3015" t="n">
        <v>19.245</v>
      </c>
      <c r="G44" s="3015" t="n">
        <v>19.285</v>
      </c>
      <c r="H44" s="3015" t="n">
        <v>21.89</v>
      </c>
      <c r="I44" s="3015" t="n">
        <v>23.6</v>
      </c>
      <c r="J44" s="3015" t="n">
        <v>29.285</v>
      </c>
      <c r="K44" s="3015" t="n">
        <v>26.13</v>
      </c>
      <c r="L44" s="3015" t="n">
        <v>30.965</v>
      </c>
      <c r="M44" s="3015" t="n">
        <v>28.645</v>
      </c>
      <c r="N44" s="3016" t="n">
        <v>30.26</v>
      </c>
      <c r="O44" s="3014" t="n">
        <v>24.7</v>
      </c>
      <c r="P44" s="3014" t="n">
        <v>23.535</v>
      </c>
      <c r="Q44" s="3014" t="n">
        <v>28.88</v>
      </c>
      <c r="R44" s="3014" t="n">
        <v>29.515</v>
      </c>
      <c r="S44" s="3014" t="n">
        <v>28.105</v>
      </c>
      <c r="T44" s="3014" t="n">
        <v>27.97</v>
      </c>
      <c r="U44" s="3014" t="n">
        <v>25.41</v>
      </c>
      <c r="V44" s="3014" t="n">
        <v>23.7</v>
      </c>
      <c r="W44" s="3014" t="n">
        <v>23.85</v>
      </c>
      <c r="X44" s="3014" t="n">
        <v>24.465</v>
      </c>
      <c r="Y44" s="3014" t="n">
        <v>26.94</v>
      </c>
      <c r="Z44" s="3014" t="n">
        <v>26.875</v>
      </c>
      <c r="AA44" s="3014" t="n">
        <v>21.58</v>
      </c>
    </row>
    <row r="45" s="123" customFormat="true" ht="5.25" hidden="false" customHeight="true" outlineLevel="0" collapsed="false">
      <c r="B45" s="2990"/>
      <c r="C45" s="2990"/>
      <c r="D45" s="2990"/>
      <c r="E45" s="2990"/>
      <c r="F45" s="407"/>
      <c r="G45" s="407"/>
      <c r="H45" s="407"/>
      <c r="I45" s="407"/>
      <c r="J45" s="407"/>
      <c r="K45" s="407"/>
      <c r="L45" s="407"/>
      <c r="M45" s="407"/>
      <c r="N45" s="407"/>
      <c r="O45" s="407"/>
      <c r="P45" s="407"/>
      <c r="R45" s="2973"/>
    </row>
    <row r="46" s="427" customFormat="true" ht="17.45" hidden="false" customHeight="true" outlineLevel="0" collapsed="false">
      <c r="A46" s="2282" t="s">
        <v>1356</v>
      </c>
      <c r="B46" s="3017"/>
      <c r="C46" s="3017"/>
      <c r="D46" s="3017"/>
      <c r="E46" s="3017"/>
      <c r="F46" s="3018"/>
      <c r="G46" s="3018"/>
      <c r="H46" s="3018"/>
      <c r="I46" s="3018"/>
      <c r="J46" s="3018"/>
      <c r="K46" s="3018"/>
      <c r="L46" s="3018"/>
      <c r="M46" s="3018"/>
      <c r="N46" s="3018"/>
      <c r="O46" s="3018"/>
      <c r="P46" s="3018"/>
      <c r="Q46" s="1524"/>
      <c r="R46" s="3019"/>
      <c r="S46" s="1524"/>
    </row>
    <row r="47" customFormat="false" ht="8.45" hidden="false" customHeight="true" outlineLevel="0" collapsed="false">
      <c r="A47" s="2396"/>
      <c r="B47" s="3020"/>
      <c r="C47" s="3020"/>
      <c r="D47" s="3020"/>
      <c r="E47" s="3020"/>
      <c r="F47" s="3018"/>
      <c r="G47" s="3018"/>
      <c r="H47" s="3018"/>
      <c r="I47" s="3018"/>
      <c r="J47" s="3018"/>
      <c r="K47" s="3018"/>
      <c r="L47" s="3018"/>
      <c r="M47" s="3018"/>
      <c r="N47" s="3018"/>
      <c r="O47" s="3018"/>
      <c r="P47" s="3018"/>
      <c r="Q47" s="215"/>
      <c r="R47" s="2973"/>
      <c r="S47" s="215"/>
    </row>
    <row r="48" s="123" customFormat="true" ht="12.2" hidden="false" customHeight="true" outlineLevel="0" collapsed="false">
      <c r="B48" s="2990"/>
      <c r="D48" s="2990"/>
      <c r="E48" s="2990"/>
      <c r="F48" s="407"/>
      <c r="G48" s="407"/>
      <c r="H48" s="407"/>
      <c r="I48" s="407"/>
      <c r="J48" s="407"/>
      <c r="K48" s="407"/>
      <c r="L48" s="407"/>
      <c r="M48" s="407"/>
      <c r="N48" s="407"/>
      <c r="O48" s="407"/>
      <c r="P48" s="407"/>
      <c r="R48" s="2973"/>
    </row>
    <row r="49" s="123" customFormat="true" ht="14.65" hidden="false" customHeight="true" outlineLevel="0" collapsed="false">
      <c r="A49" s="2962" t="s">
        <v>1357</v>
      </c>
      <c r="B49" s="3021"/>
      <c r="C49" s="3021"/>
      <c r="D49" s="3021"/>
      <c r="E49" s="3021"/>
      <c r="F49" s="3021"/>
      <c r="G49" s="3021"/>
      <c r="H49" s="3021"/>
      <c r="I49" s="3021"/>
      <c r="J49" s="3021"/>
      <c r="K49" s="631"/>
      <c r="L49" s="631"/>
      <c r="M49" s="631"/>
      <c r="N49" s="631"/>
      <c r="O49" s="407"/>
      <c r="P49" s="631"/>
      <c r="R49" s="2973"/>
    </row>
    <row r="50" s="96" customFormat="true" ht="14.65" hidden="false" customHeight="true" outlineLevel="0" collapsed="false">
      <c r="A50" s="2971"/>
      <c r="B50" s="243" t="n">
        <v>1995</v>
      </c>
      <c r="C50" s="243" t="n">
        <v>1996</v>
      </c>
      <c r="D50" s="243" t="n">
        <v>1997</v>
      </c>
      <c r="E50" s="243" t="n">
        <v>1998</v>
      </c>
      <c r="F50" s="243" t="n">
        <v>1999</v>
      </c>
      <c r="G50" s="243" t="n">
        <v>2000</v>
      </c>
      <c r="H50" s="243" t="n">
        <v>2001</v>
      </c>
      <c r="I50" s="243" t="n">
        <v>2002</v>
      </c>
      <c r="J50" s="243" t="n">
        <v>2003</v>
      </c>
      <c r="K50" s="243" t="n">
        <v>2004</v>
      </c>
      <c r="L50" s="243" t="n">
        <v>2005</v>
      </c>
      <c r="M50" s="243" t="n">
        <v>2006</v>
      </c>
      <c r="N50" s="2985" t="n">
        <v>2007</v>
      </c>
      <c r="O50" s="1197" t="n">
        <v>2008</v>
      </c>
      <c r="P50" s="243" t="n">
        <v>2009</v>
      </c>
      <c r="Q50" s="2965" t="n">
        <v>2010</v>
      </c>
      <c r="R50" s="243" t="n">
        <v>2011</v>
      </c>
      <c r="S50" s="2965" t="n">
        <v>2012</v>
      </c>
      <c r="T50" s="2965" t="n">
        <v>2013</v>
      </c>
      <c r="U50" s="243" t="n">
        <v>2014</v>
      </c>
      <c r="V50" s="2965" t="n">
        <v>2015</v>
      </c>
      <c r="W50" s="243" t="n">
        <v>2016</v>
      </c>
      <c r="X50" s="243" t="n">
        <v>2017</v>
      </c>
      <c r="Y50" s="243" t="n">
        <v>2018</v>
      </c>
      <c r="Z50" s="243" t="n">
        <v>2019</v>
      </c>
      <c r="AA50" s="243" t="n">
        <v>2020</v>
      </c>
    </row>
    <row r="51" s="96" customFormat="true" ht="14.65" hidden="false" customHeight="true" outlineLevel="0" collapsed="false">
      <c r="A51" s="2971" t="s">
        <v>1332</v>
      </c>
      <c r="B51" s="243"/>
      <c r="C51" s="243"/>
      <c r="D51" s="243"/>
      <c r="E51" s="243"/>
      <c r="F51" s="243"/>
      <c r="G51" s="243"/>
      <c r="H51" s="243"/>
      <c r="I51" s="243"/>
      <c r="J51" s="243"/>
      <c r="K51" s="243"/>
      <c r="L51" s="243"/>
      <c r="M51" s="243"/>
      <c r="N51" s="2985"/>
      <c r="O51" s="3022" t="n">
        <v>16.24</v>
      </c>
      <c r="P51" s="3022" t="n">
        <v>16.395</v>
      </c>
      <c r="Q51" s="3022" t="n">
        <v>17.045</v>
      </c>
      <c r="R51" s="3022" t="n">
        <v>18.25</v>
      </c>
      <c r="S51" s="3022" t="n">
        <v>19.255</v>
      </c>
      <c r="T51" s="3022" t="n">
        <v>20.12</v>
      </c>
      <c r="U51" s="3022" t="n">
        <v>20.575</v>
      </c>
      <c r="V51" s="3022" t="n">
        <v>20.965</v>
      </c>
      <c r="W51" s="3022" t="n">
        <v>20.53</v>
      </c>
      <c r="X51" s="3022" t="n">
        <v>20.445</v>
      </c>
      <c r="Y51" s="3022" t="n">
        <v>20.825</v>
      </c>
      <c r="Z51" s="3022" t="n">
        <v>21.73</v>
      </c>
      <c r="AA51" s="3022"/>
    </row>
    <row r="52" s="96" customFormat="true" ht="14.65" hidden="false" customHeight="true" outlineLevel="0" collapsed="false">
      <c r="A52" s="2971" t="s">
        <v>1302</v>
      </c>
      <c r="B52" s="243"/>
      <c r="C52" s="243"/>
      <c r="D52" s="243"/>
      <c r="E52" s="243"/>
      <c r="F52" s="243"/>
      <c r="G52" s="243"/>
      <c r="H52" s="243"/>
      <c r="I52" s="243"/>
      <c r="J52" s="243"/>
      <c r="K52" s="243"/>
      <c r="L52" s="243"/>
      <c r="M52" s="243"/>
      <c r="N52" s="2985"/>
      <c r="O52" s="3022" t="n">
        <v>16.285</v>
      </c>
      <c r="P52" s="3022" t="n">
        <v>16.43</v>
      </c>
      <c r="Q52" s="3022" t="n">
        <v>17.085</v>
      </c>
      <c r="R52" s="3022" t="n">
        <v>18.305</v>
      </c>
      <c r="S52" s="3022" t="n">
        <v>19.3</v>
      </c>
      <c r="T52" s="3022" t="n">
        <v>20.175</v>
      </c>
      <c r="U52" s="3022" t="n">
        <v>20.635</v>
      </c>
      <c r="V52" s="3022" t="n">
        <v>21.03</v>
      </c>
      <c r="W52" s="3022" t="n">
        <v>20.59</v>
      </c>
      <c r="X52" s="3022" t="n">
        <v>20.695</v>
      </c>
      <c r="Y52" s="3022" t="n">
        <v>21.03</v>
      </c>
      <c r="Z52" s="3022" t="n">
        <v>21.74</v>
      </c>
      <c r="AA52" s="3022" t="n">
        <v>21.34</v>
      </c>
    </row>
    <row r="53" s="96" customFormat="true" ht="14.65" hidden="false" customHeight="true" outlineLevel="0" collapsed="false">
      <c r="A53" s="2971" t="s">
        <v>1303</v>
      </c>
      <c r="B53" s="243"/>
      <c r="C53" s="243"/>
      <c r="D53" s="243"/>
      <c r="E53" s="243"/>
      <c r="F53" s="243"/>
      <c r="G53" s="243"/>
      <c r="H53" s="243"/>
      <c r="I53" s="243"/>
      <c r="J53" s="243"/>
      <c r="K53" s="243"/>
      <c r="L53" s="243"/>
      <c r="M53" s="243"/>
      <c r="N53" s="2985"/>
      <c r="O53" s="3022" t="n">
        <v>16.83</v>
      </c>
      <c r="P53" s="3022" t="n">
        <v>17.335</v>
      </c>
      <c r="Q53" s="3022" t="n">
        <v>17.95</v>
      </c>
      <c r="R53" s="3022" t="n">
        <v>19.265</v>
      </c>
      <c r="S53" s="3022" t="n">
        <v>20.19</v>
      </c>
      <c r="T53" s="3022" t="n">
        <v>21.34</v>
      </c>
      <c r="U53" s="3022" t="n">
        <v>21.89</v>
      </c>
      <c r="V53" s="3022" t="n">
        <v>22.055</v>
      </c>
      <c r="W53" s="3022" t="n">
        <v>21.94</v>
      </c>
      <c r="X53" s="3022" t="n">
        <v>21.885</v>
      </c>
      <c r="Y53" s="3022" t="n">
        <v>22.15</v>
      </c>
      <c r="Z53" s="3022" t="n">
        <v>23</v>
      </c>
      <c r="AA53" s="3022" t="n">
        <v>22.675</v>
      </c>
    </row>
    <row r="54" customFormat="false" ht="14.65" hidden="false" customHeight="true" outlineLevel="0" collapsed="false">
      <c r="A54" s="2971" t="s">
        <v>1304</v>
      </c>
      <c r="B54" s="3023" t="n">
        <v>15.095</v>
      </c>
      <c r="C54" s="3023" t="n">
        <v>15.04</v>
      </c>
      <c r="D54" s="3023" t="n">
        <v>14.55</v>
      </c>
      <c r="E54" s="3023" t="n">
        <v>14.57</v>
      </c>
      <c r="F54" s="3023" t="n">
        <v>14.43</v>
      </c>
      <c r="G54" s="3023" t="n">
        <v>14.31</v>
      </c>
      <c r="H54" s="3023" t="n">
        <v>14.505</v>
      </c>
      <c r="I54" s="3023" t="n">
        <v>13.775</v>
      </c>
      <c r="J54" s="3023" t="n">
        <v>13.775</v>
      </c>
      <c r="K54" s="3023" t="n">
        <v>14.22</v>
      </c>
      <c r="L54" s="3023" t="n">
        <v>14.55</v>
      </c>
      <c r="M54" s="3023" t="n">
        <v>14.55</v>
      </c>
      <c r="N54" s="3024" t="n">
        <v>15.775</v>
      </c>
      <c r="O54" s="3022" t="n">
        <v>20.62</v>
      </c>
      <c r="P54" s="3022" t="n">
        <v>18.9</v>
      </c>
      <c r="Q54" s="3022" t="n">
        <v>19.665</v>
      </c>
      <c r="R54" s="3022" t="n">
        <v>21.275</v>
      </c>
      <c r="S54" s="3022" t="n">
        <v>22.75</v>
      </c>
      <c r="T54" s="3022" t="n">
        <v>21.94</v>
      </c>
      <c r="U54" s="3022" t="n">
        <v>20.7</v>
      </c>
      <c r="V54" s="3022" t="n">
        <v>22.39</v>
      </c>
      <c r="W54" s="3022" t="n">
        <v>26.445</v>
      </c>
      <c r="X54" s="3022" t="n">
        <v>28.38</v>
      </c>
      <c r="Y54" s="3022" t="n">
        <v>28.35</v>
      </c>
      <c r="Z54" s="3022" t="n">
        <v>28.495</v>
      </c>
      <c r="AA54" s="3022" t="n">
        <v>27.47</v>
      </c>
    </row>
    <row r="55" customFormat="false" ht="14.65" hidden="false" customHeight="true" outlineLevel="0" collapsed="false">
      <c r="A55" s="2971" t="s">
        <v>1305</v>
      </c>
      <c r="B55" s="3023"/>
      <c r="C55" s="3023"/>
      <c r="D55" s="3023"/>
      <c r="E55" s="3023"/>
      <c r="F55" s="3023"/>
      <c r="G55" s="3023"/>
      <c r="H55" s="3023"/>
      <c r="I55" s="3023"/>
      <c r="J55" s="3023"/>
      <c r="K55" s="3023" t="n">
        <v>5.985</v>
      </c>
      <c r="L55" s="3023" t="n">
        <v>6.49</v>
      </c>
      <c r="M55" s="3023" t="n">
        <v>6.47</v>
      </c>
      <c r="N55" s="3024" t="n">
        <v>6.7</v>
      </c>
      <c r="O55" s="3022" t="n">
        <v>7.67</v>
      </c>
      <c r="P55" s="3022" t="n">
        <v>8.205</v>
      </c>
      <c r="Q55" s="3022" t="n">
        <v>8.215</v>
      </c>
      <c r="R55" s="3022" t="n">
        <v>8.5</v>
      </c>
      <c r="S55" s="3022" t="n">
        <v>9.005</v>
      </c>
      <c r="T55" s="3022" t="n">
        <v>9.03</v>
      </c>
      <c r="U55" s="3022" t="n">
        <v>8.635</v>
      </c>
      <c r="V55" s="3022" t="n">
        <v>9.495</v>
      </c>
      <c r="W55" s="3022" t="n">
        <v>9.47</v>
      </c>
      <c r="X55" s="3022" t="n">
        <v>9.69</v>
      </c>
      <c r="Y55" s="3022" t="n">
        <v>9.92</v>
      </c>
      <c r="Z55" s="3022" t="n">
        <v>9.775</v>
      </c>
      <c r="AA55" s="3022" t="n">
        <v>9.895</v>
      </c>
    </row>
    <row r="56" customFormat="false" ht="14.65" hidden="false" customHeight="true" outlineLevel="0" collapsed="false">
      <c r="A56" s="2971" t="s">
        <v>1306</v>
      </c>
      <c r="B56" s="3023"/>
      <c r="C56" s="3023"/>
      <c r="D56" s="3023"/>
      <c r="E56" s="3023"/>
      <c r="F56" s="3023"/>
      <c r="G56" s="3023" t="n">
        <v>5.81</v>
      </c>
      <c r="H56" s="3023" t="n">
        <v>6.64</v>
      </c>
      <c r="I56" s="3023" t="n">
        <v>8.14</v>
      </c>
      <c r="J56" s="3023" t="n">
        <v>7.925</v>
      </c>
      <c r="K56" s="3023" t="n">
        <v>8.06</v>
      </c>
      <c r="L56" s="3023" t="n">
        <v>8.695</v>
      </c>
      <c r="M56" s="3023" t="n">
        <v>9.9</v>
      </c>
      <c r="N56" s="3024" t="n">
        <v>10.57</v>
      </c>
      <c r="O56" s="3022" t="n">
        <v>14.145</v>
      </c>
      <c r="P56" s="3022" t="n">
        <v>14.94</v>
      </c>
      <c r="Q56" s="3022" t="n">
        <v>15.225</v>
      </c>
      <c r="R56" s="3022" t="n">
        <v>16.43</v>
      </c>
      <c r="S56" s="3022" t="n">
        <v>16.66</v>
      </c>
      <c r="T56" s="3022" t="n">
        <v>16.63</v>
      </c>
      <c r="U56" s="3022" t="n">
        <v>13.835</v>
      </c>
      <c r="V56" s="3022" t="n">
        <v>13.965</v>
      </c>
      <c r="W56" s="3022" t="n">
        <v>14.205</v>
      </c>
      <c r="X56" s="3022" t="n">
        <v>14.63</v>
      </c>
      <c r="Y56" s="3022" t="n">
        <v>15.795</v>
      </c>
      <c r="Z56" s="3022" t="n">
        <v>17.59</v>
      </c>
      <c r="AA56" s="3022" t="n">
        <v>18.18</v>
      </c>
    </row>
    <row r="57" customFormat="false" ht="14.65" hidden="false" customHeight="true" outlineLevel="0" collapsed="false">
      <c r="A57" s="2971" t="s">
        <v>824</v>
      </c>
      <c r="B57" s="3023" t="n">
        <v>15</v>
      </c>
      <c r="C57" s="3023" t="n">
        <v>16.04</v>
      </c>
      <c r="D57" s="3023" t="n">
        <v>16.44</v>
      </c>
      <c r="E57" s="3023" t="n">
        <v>17.95</v>
      </c>
      <c r="F57" s="3023" t="n">
        <v>18.81</v>
      </c>
      <c r="G57" s="3023" t="n">
        <v>19.63</v>
      </c>
      <c r="H57" s="3023" t="n">
        <v>20.885</v>
      </c>
      <c r="I57" s="3023" t="n">
        <v>21.885</v>
      </c>
      <c r="J57" s="3023" t="n">
        <v>22.545</v>
      </c>
      <c r="K57" s="3023" t="n">
        <v>22.58</v>
      </c>
      <c r="L57" s="3023" t="n">
        <v>22.99</v>
      </c>
      <c r="M57" s="3023" t="n">
        <v>24.09</v>
      </c>
      <c r="N57" s="3024" t="n">
        <v>25.13</v>
      </c>
      <c r="O57" s="3022" t="n">
        <v>27.1</v>
      </c>
      <c r="P57" s="3022" t="n">
        <v>26.27</v>
      </c>
      <c r="Q57" s="3022" t="n">
        <v>26.89</v>
      </c>
      <c r="R57" s="3022" t="n">
        <v>29.42</v>
      </c>
      <c r="S57" s="3022" t="n">
        <v>29.845</v>
      </c>
      <c r="T57" s="3022" t="n">
        <v>29.68</v>
      </c>
      <c r="U57" s="3022" t="n">
        <v>30.385</v>
      </c>
      <c r="V57" s="3022" t="n">
        <v>30.55</v>
      </c>
      <c r="W57" s="3022" t="n">
        <v>30.86</v>
      </c>
      <c r="X57" s="3022" t="n">
        <v>30.295</v>
      </c>
      <c r="Y57" s="3022" t="n">
        <v>31.245</v>
      </c>
      <c r="Z57" s="3022" t="n">
        <v>29.54</v>
      </c>
      <c r="AA57" s="3022" t="n">
        <v>28.26</v>
      </c>
    </row>
    <row r="58" customFormat="false" ht="14.65" hidden="false" customHeight="true" outlineLevel="0" collapsed="false">
      <c r="A58" s="2971" t="s">
        <v>232</v>
      </c>
      <c r="B58" s="3023" t="n">
        <v>16.005</v>
      </c>
      <c r="C58" s="3023" t="n">
        <v>15.09</v>
      </c>
      <c r="D58" s="3023" t="n">
        <v>14.61</v>
      </c>
      <c r="E58" s="3023" t="n">
        <v>14.62</v>
      </c>
      <c r="F58" s="3023" t="n">
        <v>15.615</v>
      </c>
      <c r="G58" s="3023" t="n">
        <v>15.335</v>
      </c>
      <c r="H58" s="3023" t="n">
        <v>16.03</v>
      </c>
      <c r="I58" s="3023" t="n">
        <v>16.635</v>
      </c>
      <c r="J58" s="3023" t="n">
        <v>17</v>
      </c>
      <c r="K58" s="3023" t="n">
        <v>17.09</v>
      </c>
      <c r="L58" s="3023" t="n">
        <v>17.93</v>
      </c>
      <c r="M58" s="3023" t="n">
        <v>18.525</v>
      </c>
      <c r="N58" s="3024" t="n">
        <v>19.49</v>
      </c>
      <c r="O58" s="3022" t="n">
        <v>21.715</v>
      </c>
      <c r="P58" s="3022" t="n">
        <v>22.88</v>
      </c>
      <c r="Q58" s="3022" t="n">
        <v>24.065</v>
      </c>
      <c r="R58" s="3022" t="n">
        <v>25.295</v>
      </c>
      <c r="S58" s="3022" t="n">
        <v>26.355</v>
      </c>
      <c r="T58" s="3022" t="n">
        <v>29.2</v>
      </c>
      <c r="U58" s="3022" t="n">
        <v>29.775</v>
      </c>
      <c r="V58" s="3022" t="n">
        <v>29.485</v>
      </c>
      <c r="W58" s="3022" t="n">
        <v>29.73</v>
      </c>
      <c r="X58" s="3022" t="n">
        <v>30.48</v>
      </c>
      <c r="Y58" s="3022" t="n">
        <v>29.935</v>
      </c>
      <c r="Z58" s="3022" t="n">
        <v>29.83</v>
      </c>
      <c r="AA58" s="3022" t="n">
        <v>30.245</v>
      </c>
    </row>
    <row r="59" customFormat="false" ht="14.65" hidden="false" customHeight="true" outlineLevel="0" collapsed="false">
      <c r="A59" s="2971" t="s">
        <v>1307</v>
      </c>
      <c r="B59" s="3023"/>
      <c r="C59" s="3023"/>
      <c r="D59" s="3023"/>
      <c r="E59" s="3023"/>
      <c r="F59" s="3023"/>
      <c r="G59" s="3023"/>
      <c r="H59" s="3023"/>
      <c r="I59" s="3023" t="n">
        <v>5.39</v>
      </c>
      <c r="J59" s="3023" t="n">
        <v>6.49</v>
      </c>
      <c r="K59" s="3023" t="n">
        <v>6.635</v>
      </c>
      <c r="L59" s="3023" t="n">
        <v>6.955</v>
      </c>
      <c r="M59" s="3023" t="n">
        <v>7.405</v>
      </c>
      <c r="N59" s="3024" t="n">
        <v>7.49</v>
      </c>
      <c r="O59" s="3022" t="n">
        <v>8.32</v>
      </c>
      <c r="P59" s="3022" t="n">
        <v>9.21</v>
      </c>
      <c r="Q59" s="3022" t="n">
        <v>9.87</v>
      </c>
      <c r="R59" s="3022" t="n">
        <v>10.075</v>
      </c>
      <c r="S59" s="3022" t="n">
        <v>11.095</v>
      </c>
      <c r="T59" s="3022" t="n">
        <v>13.59</v>
      </c>
      <c r="U59" s="3022" t="n">
        <v>13.16</v>
      </c>
      <c r="V59" s="3022" t="n">
        <v>12.965</v>
      </c>
      <c r="W59" s="3022" t="n">
        <v>12.23</v>
      </c>
      <c r="X59" s="3022" t="n">
        <v>12.63</v>
      </c>
      <c r="Y59" s="3022" t="n">
        <v>13.83</v>
      </c>
      <c r="Z59" s="3022" t="n">
        <v>13.84</v>
      </c>
      <c r="AA59" s="3022" t="n">
        <v>12.635</v>
      </c>
    </row>
    <row r="60" customFormat="false" ht="14.65" hidden="false" customHeight="true" outlineLevel="0" collapsed="false">
      <c r="A60" s="2971" t="s">
        <v>823</v>
      </c>
      <c r="B60" s="3023" t="n">
        <v>8.135</v>
      </c>
      <c r="C60" s="3023" t="n">
        <v>8.345</v>
      </c>
      <c r="D60" s="3023" t="n">
        <v>9.36</v>
      </c>
      <c r="E60" s="3023" t="n">
        <v>8.965</v>
      </c>
      <c r="F60" s="3023" t="n">
        <v>8.94</v>
      </c>
      <c r="G60" s="3023" t="n">
        <v>8.94</v>
      </c>
      <c r="H60" s="3023" t="n">
        <v>8.94</v>
      </c>
      <c r="I60" s="3023" t="n">
        <v>9.94</v>
      </c>
      <c r="J60" s="3023" t="n">
        <v>11.79</v>
      </c>
      <c r="K60" s="3023" t="n">
        <v>12.56</v>
      </c>
      <c r="L60" s="3023" t="n">
        <v>14.36</v>
      </c>
      <c r="M60" s="3023" t="n">
        <v>14.9</v>
      </c>
      <c r="N60" s="3024" t="n">
        <v>16.62</v>
      </c>
      <c r="O60" s="3022" t="n">
        <v>19.01</v>
      </c>
      <c r="P60" s="3022" t="n">
        <v>19.425</v>
      </c>
      <c r="Q60" s="3022" t="n">
        <v>18.395</v>
      </c>
      <c r="R60" s="3022" t="n">
        <v>19.935</v>
      </c>
      <c r="S60" s="3022" t="n">
        <v>22.22</v>
      </c>
      <c r="T60" s="3022" t="n">
        <v>23.5</v>
      </c>
      <c r="U60" s="3022" t="n">
        <v>24.715</v>
      </c>
      <c r="V60" s="3022" t="n">
        <v>24.4</v>
      </c>
      <c r="W60" s="3022" t="n">
        <v>23.29</v>
      </c>
      <c r="X60" s="3022" t="n">
        <v>23.3</v>
      </c>
      <c r="Y60" s="3022" t="n">
        <v>24.54</v>
      </c>
      <c r="Z60" s="3022" t="n">
        <v>24.845</v>
      </c>
      <c r="AA60" s="3022" t="n">
        <v>25.145</v>
      </c>
    </row>
    <row r="61" customFormat="false" ht="14.65" hidden="false" customHeight="true" outlineLevel="0" collapsed="false">
      <c r="A61" s="2971" t="s">
        <v>1308</v>
      </c>
      <c r="B61" s="3023" t="n">
        <v>7.505</v>
      </c>
      <c r="C61" s="3023" t="n">
        <v>7.29</v>
      </c>
      <c r="D61" s="3023" t="n">
        <v>7.25</v>
      </c>
      <c r="E61" s="3023" t="n">
        <v>7.215</v>
      </c>
      <c r="F61" s="3023" t="n">
        <v>6.705</v>
      </c>
      <c r="G61" s="3023" t="n">
        <v>6.035</v>
      </c>
      <c r="H61" s="3023" t="n">
        <v>6.195</v>
      </c>
      <c r="I61" s="3023" t="n">
        <v>6.3</v>
      </c>
      <c r="J61" s="3023" t="n">
        <v>6.54</v>
      </c>
      <c r="K61" s="3023" t="n">
        <v>6.71</v>
      </c>
      <c r="L61" s="3023" t="n">
        <v>6.91</v>
      </c>
      <c r="M61" s="3023" t="n">
        <v>7.01</v>
      </c>
      <c r="N61" s="3024" t="n">
        <v>7.25</v>
      </c>
      <c r="O61" s="3022" t="n">
        <v>10.73</v>
      </c>
      <c r="P61" s="3022" t="n">
        <v>10.93</v>
      </c>
      <c r="Q61" s="3022" t="n">
        <v>11.96</v>
      </c>
      <c r="R61" s="3022" t="n">
        <v>12.44</v>
      </c>
      <c r="S61" s="3022" t="n">
        <v>14.045</v>
      </c>
      <c r="T61" s="3022" t="n">
        <v>16.3</v>
      </c>
      <c r="U61" s="3022" t="n">
        <v>17.76</v>
      </c>
      <c r="V61" s="3022" t="n">
        <v>17.69</v>
      </c>
      <c r="W61" s="3022" t="n">
        <v>17.195</v>
      </c>
      <c r="X61" s="3022" t="n">
        <v>17.78</v>
      </c>
      <c r="Y61" s="3022" t="n">
        <v>16.59</v>
      </c>
      <c r="Z61" s="3022" t="n">
        <v>15.73</v>
      </c>
      <c r="AA61" s="3022" t="n">
        <v>16.575</v>
      </c>
    </row>
    <row r="62" customFormat="false" ht="14.65" hidden="false" customHeight="true" outlineLevel="0" collapsed="false">
      <c r="A62" s="2971" t="s">
        <v>826</v>
      </c>
      <c r="B62" s="3023" t="n">
        <v>12.385</v>
      </c>
      <c r="C62" s="3023" t="n">
        <v>12.58</v>
      </c>
      <c r="D62" s="3023" t="n">
        <v>12.06</v>
      </c>
      <c r="E62" s="3023" t="n">
        <v>11.54</v>
      </c>
      <c r="F62" s="3023" t="n">
        <v>11.235</v>
      </c>
      <c r="G62" s="3023" t="n">
        <v>10.91</v>
      </c>
      <c r="H62" s="3023" t="n">
        <v>10.48</v>
      </c>
      <c r="I62" s="3023" t="n">
        <v>10.47</v>
      </c>
      <c r="J62" s="3023" t="n">
        <v>10.63</v>
      </c>
      <c r="K62" s="3023" t="n">
        <v>10.79</v>
      </c>
      <c r="L62" s="3023" t="n">
        <v>10.97</v>
      </c>
      <c r="M62" s="3023" t="n">
        <v>11.52</v>
      </c>
      <c r="N62" s="3024" t="n">
        <v>12.25</v>
      </c>
      <c r="O62" s="3022" t="n">
        <v>14.615</v>
      </c>
      <c r="P62" s="3022" t="n">
        <v>16.305</v>
      </c>
      <c r="Q62" s="3022" t="n">
        <v>17.895</v>
      </c>
      <c r="R62" s="3022" t="n">
        <v>20.345</v>
      </c>
      <c r="S62" s="3022" t="n">
        <v>22.325</v>
      </c>
      <c r="T62" s="3022" t="n">
        <v>22.505</v>
      </c>
      <c r="U62" s="3022" t="n">
        <v>22.66</v>
      </c>
      <c r="V62" s="3022" t="n">
        <v>23.395</v>
      </c>
      <c r="W62" s="3022" t="n">
        <v>22.345</v>
      </c>
      <c r="X62" s="3022" t="n">
        <v>22.365</v>
      </c>
      <c r="Y62" s="3022" t="n">
        <v>24.3</v>
      </c>
      <c r="Z62" s="3022" t="n">
        <v>23.985</v>
      </c>
      <c r="AA62" s="3022" t="n">
        <v>22.685</v>
      </c>
    </row>
    <row r="63" customFormat="false" ht="14.65" hidden="false" customHeight="true" outlineLevel="0" collapsed="false">
      <c r="A63" s="2971" t="s">
        <v>818</v>
      </c>
      <c r="B63" s="3023" t="n">
        <v>12.855</v>
      </c>
      <c r="C63" s="3023" t="n">
        <v>13.395</v>
      </c>
      <c r="D63" s="3023" t="n">
        <v>12.835</v>
      </c>
      <c r="E63" s="3023" t="n">
        <v>12.475</v>
      </c>
      <c r="F63" s="3023" t="n">
        <v>11.92</v>
      </c>
      <c r="G63" s="3023" t="n">
        <v>11.665</v>
      </c>
      <c r="H63" s="3023" t="n">
        <v>11.535</v>
      </c>
      <c r="I63" s="3023" t="n">
        <v>11.65</v>
      </c>
      <c r="J63" s="3023" t="n">
        <v>11.62</v>
      </c>
      <c r="K63" s="3023" t="n">
        <v>11.94</v>
      </c>
      <c r="L63" s="3023" t="n">
        <v>11.94</v>
      </c>
      <c r="M63" s="3023" t="n">
        <v>11.925</v>
      </c>
      <c r="N63" s="3024" t="n">
        <v>12.08</v>
      </c>
      <c r="O63" s="3022" t="n">
        <v>12.08</v>
      </c>
      <c r="P63" s="3022" t="n">
        <v>12.065</v>
      </c>
      <c r="Q63" s="3022" t="n">
        <v>13.165</v>
      </c>
      <c r="R63" s="3022" t="n">
        <v>14.025</v>
      </c>
      <c r="S63" s="3022" t="n">
        <v>14.465</v>
      </c>
      <c r="T63" s="3022" t="n">
        <v>15.6</v>
      </c>
      <c r="U63" s="3022" t="n">
        <v>16.435</v>
      </c>
      <c r="V63" s="3022" t="n">
        <v>16.79</v>
      </c>
      <c r="W63" s="3022" t="n">
        <v>16.98</v>
      </c>
      <c r="X63" s="3022" t="n">
        <v>17.23</v>
      </c>
      <c r="Y63" s="3022" t="n">
        <v>17.735</v>
      </c>
      <c r="Z63" s="3022" t="n">
        <v>18.455</v>
      </c>
      <c r="AA63" s="3022" t="n">
        <v>19.255</v>
      </c>
    </row>
    <row r="64" customFormat="false" ht="14.65" hidden="false" customHeight="true" outlineLevel="0" collapsed="false">
      <c r="A64" s="2971" t="s">
        <v>1309</v>
      </c>
      <c r="B64" s="3023"/>
      <c r="C64" s="3023"/>
      <c r="D64" s="3023"/>
      <c r="E64" s="3023"/>
      <c r="F64" s="3023"/>
      <c r="G64" s="3023"/>
      <c r="H64" s="3023"/>
      <c r="I64" s="3023"/>
      <c r="J64" s="3023"/>
      <c r="K64" s="3023"/>
      <c r="L64" s="3023"/>
      <c r="M64" s="3023"/>
      <c r="N64" s="3024"/>
      <c r="O64" s="3022" t="n">
        <v>10.87</v>
      </c>
      <c r="P64" s="3022" t="n">
        <v>11.575</v>
      </c>
      <c r="Q64" s="3022" t="n">
        <v>11.52</v>
      </c>
      <c r="R64" s="3022" t="n">
        <v>11.415</v>
      </c>
      <c r="S64" s="3022" t="n">
        <v>12.96</v>
      </c>
      <c r="T64" s="3022" t="n">
        <v>13.61</v>
      </c>
      <c r="U64" s="3022" t="n">
        <v>13.18</v>
      </c>
      <c r="V64" s="3022" t="n">
        <v>13.145</v>
      </c>
      <c r="W64" s="3022" t="n">
        <v>13.21</v>
      </c>
      <c r="X64" s="3022" t="n">
        <v>12.16</v>
      </c>
      <c r="Y64" s="3022" t="n">
        <v>13.16</v>
      </c>
      <c r="Z64" s="3022" t="n">
        <v>13.225</v>
      </c>
      <c r="AA64" s="3022" t="n">
        <v>13.04</v>
      </c>
    </row>
    <row r="65" customFormat="false" ht="14.65" hidden="false" customHeight="true" outlineLevel="0" collapsed="false">
      <c r="A65" s="2971" t="s">
        <v>821</v>
      </c>
      <c r="B65" s="3023" t="n">
        <v>19.325</v>
      </c>
      <c r="C65" s="3023" t="n">
        <v>20.74</v>
      </c>
      <c r="D65" s="3023" t="n">
        <v>22.195</v>
      </c>
      <c r="E65" s="3023" t="n">
        <v>22.335</v>
      </c>
      <c r="F65" s="3023" t="n">
        <v>21.01</v>
      </c>
      <c r="G65" s="3023" t="n">
        <v>20.475</v>
      </c>
      <c r="H65" s="3023" t="n">
        <v>19.905</v>
      </c>
      <c r="I65" s="3023" t="n">
        <v>19.275</v>
      </c>
      <c r="J65" s="3023" t="n">
        <v>19.81</v>
      </c>
      <c r="K65" s="3023" t="n">
        <v>19.385</v>
      </c>
      <c r="L65" s="3023" t="n">
        <v>19.9</v>
      </c>
      <c r="M65" s="3023" t="n">
        <v>21.08</v>
      </c>
      <c r="N65" s="3024" t="n">
        <v>23.34</v>
      </c>
      <c r="O65" s="3022" t="n">
        <v>21.29</v>
      </c>
      <c r="P65" s="3022" t="n">
        <v>20.475</v>
      </c>
      <c r="Q65" s="3022" t="n">
        <v>19.425</v>
      </c>
      <c r="R65" s="3022" t="n">
        <v>20.26</v>
      </c>
      <c r="S65" s="3022" t="n">
        <v>22.145</v>
      </c>
      <c r="T65" s="3022" t="n">
        <v>23.075</v>
      </c>
      <c r="U65" s="3022" t="n">
        <v>23.92</v>
      </c>
      <c r="V65" s="3022" t="n">
        <v>24.39</v>
      </c>
      <c r="W65" s="3022" t="n">
        <v>23.765</v>
      </c>
      <c r="X65" s="3022" t="n">
        <v>21.06</v>
      </c>
      <c r="Y65" s="3022" t="n">
        <v>21.14</v>
      </c>
      <c r="Z65" s="3022" t="n">
        <v>23.21</v>
      </c>
      <c r="AA65" s="3022" t="n">
        <v>21.895</v>
      </c>
    </row>
    <row r="66" customFormat="false" ht="14.65" hidden="false" customHeight="true" outlineLevel="0" collapsed="false">
      <c r="A66" s="2971" t="s">
        <v>1333</v>
      </c>
      <c r="B66" s="3023"/>
      <c r="C66" s="3023"/>
      <c r="D66" s="3023"/>
      <c r="E66" s="3023"/>
      <c r="F66" s="3023"/>
      <c r="G66" s="3023"/>
      <c r="H66" s="3023"/>
      <c r="I66" s="3023"/>
      <c r="J66" s="3023"/>
      <c r="K66" s="3023"/>
      <c r="L66" s="3023"/>
      <c r="M66" s="3023"/>
      <c r="N66" s="3024"/>
      <c r="O66" s="3022" t="n">
        <v>19.1</v>
      </c>
      <c r="P66" s="3022" t="n">
        <v>16</v>
      </c>
      <c r="Q66" s="3022" t="n">
        <v>19.395</v>
      </c>
      <c r="R66" s="3022" t="n">
        <v>22.315</v>
      </c>
      <c r="S66" s="3022" t="n">
        <v>28.45</v>
      </c>
      <c r="T66" s="3022" t="n">
        <v>26.205</v>
      </c>
      <c r="U66" s="3022" t="n">
        <v>23.235</v>
      </c>
      <c r="V66" s="3022" t="n">
        <v>18.975</v>
      </c>
      <c r="W66" s="3022" t="n">
        <v>15.74</v>
      </c>
      <c r="X66" s="3022" t="n">
        <v>18.445</v>
      </c>
      <c r="Y66" s="3022" t="n">
        <v>20.38</v>
      </c>
      <c r="Z66" s="3022" t="n">
        <v>22.195</v>
      </c>
      <c r="AA66" s="3022" t="n">
        <v>19.155</v>
      </c>
    </row>
    <row r="67" customFormat="false" ht="14.65" hidden="false" customHeight="true" outlineLevel="0" collapsed="false">
      <c r="A67" s="2971" t="s">
        <v>1310</v>
      </c>
      <c r="B67" s="3023"/>
      <c r="C67" s="3023"/>
      <c r="D67" s="3023"/>
      <c r="E67" s="3023"/>
      <c r="F67" s="3023"/>
      <c r="G67" s="3023"/>
      <c r="H67" s="3023"/>
      <c r="I67" s="3023"/>
      <c r="J67" s="3023"/>
      <c r="K67" s="3023" t="n">
        <v>6.285</v>
      </c>
      <c r="L67" s="3023" t="n">
        <v>8.285</v>
      </c>
      <c r="M67" s="3023" t="n">
        <v>7.595</v>
      </c>
      <c r="N67" s="3024" t="n">
        <v>7.1</v>
      </c>
      <c r="O67" s="3022" t="n">
        <v>9.225</v>
      </c>
      <c r="P67" s="3022" t="n">
        <v>10.53</v>
      </c>
      <c r="Q67" s="3022" t="n">
        <v>10.485</v>
      </c>
      <c r="R67" s="3022" t="n">
        <v>12.55</v>
      </c>
      <c r="S67" s="3022" t="n">
        <v>13.755</v>
      </c>
      <c r="T67" s="3022" t="n">
        <v>13.68</v>
      </c>
      <c r="U67" s="3022" t="n">
        <v>13.33</v>
      </c>
      <c r="V67" s="3022" t="n">
        <v>16.425</v>
      </c>
      <c r="W67" s="3022" t="n">
        <v>16.26</v>
      </c>
      <c r="X67" s="3022" t="n">
        <v>15.84</v>
      </c>
      <c r="Y67" s="3022" t="n">
        <v>15.21</v>
      </c>
      <c r="Z67" s="3022" t="n">
        <v>16.345</v>
      </c>
      <c r="AA67" s="3022" t="n">
        <v>14.26</v>
      </c>
    </row>
    <row r="68" customFormat="false" ht="13.7" hidden="false" customHeight="true" outlineLevel="0" collapsed="false">
      <c r="A68" s="2971" t="s">
        <v>1311</v>
      </c>
      <c r="B68" s="3023"/>
      <c r="C68" s="3023"/>
      <c r="D68" s="3023"/>
      <c r="E68" s="3023"/>
      <c r="F68" s="3023"/>
      <c r="G68" s="3023"/>
      <c r="H68" s="3023"/>
      <c r="I68" s="3023"/>
      <c r="J68" s="3023"/>
      <c r="K68" s="3023" t="n">
        <v>6.32</v>
      </c>
      <c r="L68" s="3023" t="n">
        <v>7.18</v>
      </c>
      <c r="M68" s="3023" t="n">
        <v>7.18</v>
      </c>
      <c r="N68" s="3024" t="n">
        <v>7.76</v>
      </c>
      <c r="O68" s="3022" t="n">
        <v>8.625</v>
      </c>
      <c r="P68" s="3022" t="n">
        <v>9.385</v>
      </c>
      <c r="Q68" s="3022" t="n">
        <v>11.86</v>
      </c>
      <c r="R68" s="3022" t="n">
        <v>12.175</v>
      </c>
      <c r="S68" s="3022" t="n">
        <v>12.64</v>
      </c>
      <c r="T68" s="3022" t="n">
        <v>13.805</v>
      </c>
      <c r="U68" s="3022" t="n">
        <v>13.245</v>
      </c>
      <c r="V68" s="3022" t="n">
        <v>12.495</v>
      </c>
      <c r="W68" s="3022" t="n">
        <v>12.01</v>
      </c>
      <c r="X68" s="3022" t="n">
        <v>11.115</v>
      </c>
      <c r="Y68" s="3022" t="n">
        <v>10.97</v>
      </c>
      <c r="Z68" s="3022" t="n">
        <v>12.545</v>
      </c>
      <c r="AA68" s="3022" t="n">
        <v>13.735</v>
      </c>
    </row>
    <row r="69" customFormat="false" ht="14.65" hidden="false" customHeight="true" outlineLevel="0" collapsed="false">
      <c r="A69" s="2971" t="s">
        <v>1312</v>
      </c>
      <c r="B69" s="3023" t="n">
        <v>11.44</v>
      </c>
      <c r="C69" s="3023" t="n">
        <v>11.53</v>
      </c>
      <c r="D69" s="3023" t="n">
        <v>11.265</v>
      </c>
      <c r="E69" s="3023" t="n">
        <v>11.245</v>
      </c>
      <c r="F69" s="3023" t="n">
        <v>11.385</v>
      </c>
      <c r="G69" s="3023" t="n">
        <v>11.15</v>
      </c>
      <c r="H69" s="3023" t="n">
        <v>12.505</v>
      </c>
      <c r="I69" s="3023" t="n">
        <v>12.93</v>
      </c>
      <c r="J69" s="3023" t="n">
        <v>13.35</v>
      </c>
      <c r="K69" s="3023" t="n">
        <v>13.66</v>
      </c>
      <c r="L69" s="3023" t="n">
        <v>14.9</v>
      </c>
      <c r="M69" s="3023" t="n">
        <v>16.03</v>
      </c>
      <c r="N69" s="3024" t="n">
        <v>16.84</v>
      </c>
      <c r="O69" s="3022" t="n">
        <v>16.27</v>
      </c>
      <c r="P69" s="3022" t="n">
        <v>18.82</v>
      </c>
      <c r="Q69" s="3022" t="n">
        <v>17.365</v>
      </c>
      <c r="R69" s="3022" t="n">
        <v>16.7</v>
      </c>
      <c r="S69" s="3022" t="n">
        <v>17.01</v>
      </c>
      <c r="T69" s="3022" t="n">
        <v>16.555</v>
      </c>
      <c r="U69" s="3022" t="n">
        <v>17.38</v>
      </c>
      <c r="V69" s="3022" t="n">
        <v>17.67</v>
      </c>
      <c r="W69" s="3022" t="n">
        <v>16.98</v>
      </c>
      <c r="X69" s="3022" t="n">
        <v>16.165</v>
      </c>
      <c r="Y69" s="3022" t="n">
        <v>16.81</v>
      </c>
      <c r="Z69" s="3022" t="n">
        <v>17.985</v>
      </c>
      <c r="AA69" s="3022" t="n">
        <v>19.855</v>
      </c>
    </row>
    <row r="70" s="96" customFormat="true" ht="14.65" hidden="false" customHeight="true" outlineLevel="0" collapsed="false">
      <c r="A70" s="2971" t="s">
        <v>1313</v>
      </c>
      <c r="B70" s="3023" t="n">
        <v>4.625</v>
      </c>
      <c r="C70" s="3023" t="n">
        <v>4.05</v>
      </c>
      <c r="D70" s="3023" t="n">
        <v>5.765</v>
      </c>
      <c r="E70" s="3023" t="n">
        <v>6.005</v>
      </c>
      <c r="F70" s="3023" t="n">
        <v>6.645</v>
      </c>
      <c r="G70" s="3023" t="n">
        <v>6.9</v>
      </c>
      <c r="H70" s="3023" t="n">
        <v>7.33</v>
      </c>
      <c r="I70" s="3023" t="n">
        <v>8.045</v>
      </c>
      <c r="J70" s="3023" t="n">
        <v>8.185</v>
      </c>
      <c r="K70" s="3023" t="n">
        <v>10.21</v>
      </c>
      <c r="L70" s="3023" t="n">
        <v>11.055</v>
      </c>
      <c r="M70" s="3023" t="n">
        <v>10.23</v>
      </c>
      <c r="N70" s="3024" t="n">
        <v>12.735</v>
      </c>
      <c r="O70" s="3022" t="n">
        <v>15.505</v>
      </c>
      <c r="P70" s="3022" t="n">
        <v>15.725</v>
      </c>
      <c r="Q70" s="3022" t="n">
        <v>16.375</v>
      </c>
      <c r="R70" s="3022" t="n">
        <v>16.175</v>
      </c>
      <c r="S70" s="3022" t="n">
        <v>15.835</v>
      </c>
      <c r="T70" s="3022" t="n">
        <v>13.615</v>
      </c>
      <c r="U70" s="3022" t="n">
        <v>11.74</v>
      </c>
      <c r="V70" s="3022" t="n">
        <v>11.36</v>
      </c>
      <c r="W70" s="3022" t="n">
        <v>11.195</v>
      </c>
      <c r="X70" s="3022" t="n">
        <v>11.295</v>
      </c>
      <c r="Y70" s="3022" t="n">
        <v>11.205</v>
      </c>
      <c r="Z70" s="3022" t="n">
        <v>11.085</v>
      </c>
      <c r="AA70" s="3022" t="n">
        <v>10.2</v>
      </c>
    </row>
    <row r="71" s="96" customFormat="true" ht="14.65" hidden="false" customHeight="true" outlineLevel="0" collapsed="false">
      <c r="A71" s="2971" t="s">
        <v>1334</v>
      </c>
      <c r="B71" s="3023"/>
      <c r="C71" s="3023"/>
      <c r="D71" s="3023"/>
      <c r="E71" s="3023"/>
      <c r="F71" s="3023"/>
      <c r="G71" s="3023"/>
      <c r="H71" s="3023"/>
      <c r="I71" s="3023"/>
      <c r="J71" s="3023"/>
      <c r="K71" s="3023"/>
      <c r="L71" s="3023"/>
      <c r="M71" s="3023"/>
      <c r="N71" s="3024"/>
      <c r="O71" s="3022" t="n">
        <v>12.645</v>
      </c>
      <c r="P71" s="3022" t="n">
        <v>16.105</v>
      </c>
      <c r="Q71" s="3022" t="n">
        <v>16.5</v>
      </c>
      <c r="R71" s="3022" t="n">
        <v>16.585</v>
      </c>
      <c r="S71" s="3022" t="n">
        <v>16.755</v>
      </c>
      <c r="T71" s="3022" t="n">
        <v>16.765</v>
      </c>
      <c r="U71" s="3022" t="n">
        <v>13.61</v>
      </c>
      <c r="V71" s="3022" t="n">
        <v>12.63</v>
      </c>
      <c r="W71" s="3022" t="n">
        <v>12.655</v>
      </c>
      <c r="X71" s="3022" t="n">
        <v>13.13</v>
      </c>
      <c r="Y71" s="3022" t="n">
        <v>12.955</v>
      </c>
      <c r="Z71" s="3022" t="n">
        <v>12.97</v>
      </c>
      <c r="AA71" s="3022" t="n">
        <v>12.91</v>
      </c>
    </row>
    <row r="72" customFormat="false" ht="14.65" hidden="false" customHeight="true" outlineLevel="0" collapsed="false">
      <c r="A72" s="2971" t="s">
        <v>1314</v>
      </c>
      <c r="B72" s="3023" t="n">
        <v>10.255</v>
      </c>
      <c r="C72" s="3023" t="n">
        <v>10.105</v>
      </c>
      <c r="D72" s="3023" t="n">
        <v>11.45</v>
      </c>
      <c r="E72" s="3023" t="n">
        <v>11.42</v>
      </c>
      <c r="F72" s="3023" t="n">
        <v>12.025</v>
      </c>
      <c r="G72" s="3023" t="n">
        <v>15.2</v>
      </c>
      <c r="H72" s="3023" t="n">
        <v>16.49</v>
      </c>
      <c r="I72" s="3023" t="n">
        <v>16.955</v>
      </c>
      <c r="J72" s="3023" t="n">
        <v>17.695</v>
      </c>
      <c r="K72" s="3023" t="n">
        <v>18.32</v>
      </c>
      <c r="L72" s="3023" t="n">
        <v>19.575</v>
      </c>
      <c r="M72" s="3023" t="n">
        <v>21.085</v>
      </c>
      <c r="N72" s="3024" t="n">
        <v>21.8</v>
      </c>
      <c r="O72" s="3022" t="n">
        <v>17.835</v>
      </c>
      <c r="P72" s="3022" t="n">
        <v>19.425</v>
      </c>
      <c r="Q72" s="3022" t="n">
        <v>17.78</v>
      </c>
      <c r="R72" s="3022" t="n">
        <v>18.015</v>
      </c>
      <c r="S72" s="3022" t="n">
        <v>18.57</v>
      </c>
      <c r="T72" s="3022" t="n">
        <v>19.015</v>
      </c>
      <c r="U72" s="3022" t="n">
        <v>18.21</v>
      </c>
      <c r="V72" s="3022" t="n">
        <v>19.16</v>
      </c>
      <c r="W72" s="3022" t="n">
        <v>16.06</v>
      </c>
      <c r="X72" s="3022" t="n">
        <v>15.59</v>
      </c>
      <c r="Y72" s="3022" t="n">
        <v>17.065</v>
      </c>
      <c r="Z72" s="3022" t="n">
        <v>20.61</v>
      </c>
      <c r="AA72" s="3022" t="n">
        <v>13.94</v>
      </c>
    </row>
    <row r="73" customFormat="false" ht="14.65" hidden="false" customHeight="true" outlineLevel="0" collapsed="false">
      <c r="A73" s="2971" t="s">
        <v>827</v>
      </c>
      <c r="B73" s="3023"/>
      <c r="C73" s="3023" t="n">
        <v>12.72</v>
      </c>
      <c r="D73" s="3023" t="n">
        <v>12.58</v>
      </c>
      <c r="E73" s="3023" t="n">
        <v>12.495</v>
      </c>
      <c r="F73" s="3023" t="n">
        <v>12.62</v>
      </c>
      <c r="G73" s="3023" t="n">
        <v>12.745</v>
      </c>
      <c r="H73" s="3023" t="n">
        <v>13.24</v>
      </c>
      <c r="I73" s="3023" t="n">
        <v>13.48</v>
      </c>
      <c r="J73" s="3023" t="n">
        <v>13.475</v>
      </c>
      <c r="K73" s="3023" t="n">
        <v>14.22</v>
      </c>
      <c r="L73" s="3023" t="n">
        <v>14.02</v>
      </c>
      <c r="M73" s="3023" t="n">
        <v>13.895</v>
      </c>
      <c r="N73" s="3024" t="n">
        <v>15.525</v>
      </c>
      <c r="O73" s="3022" t="n">
        <v>17.755</v>
      </c>
      <c r="P73" s="3022" t="n">
        <v>19.09</v>
      </c>
      <c r="Q73" s="3022" t="n">
        <v>19.485</v>
      </c>
      <c r="R73" s="3022" t="n">
        <v>19.755</v>
      </c>
      <c r="S73" s="3022" t="n">
        <v>19.995</v>
      </c>
      <c r="T73" s="3022" t="n">
        <v>20.5</v>
      </c>
      <c r="U73" s="3022" t="n">
        <v>20.04</v>
      </c>
      <c r="V73" s="3022" t="n">
        <v>19.96</v>
      </c>
      <c r="W73" s="3022" t="n">
        <v>20.22</v>
      </c>
      <c r="X73" s="3022" t="n">
        <v>19.64</v>
      </c>
      <c r="Y73" s="3022" t="n">
        <v>19.89</v>
      </c>
      <c r="Z73" s="3022" t="n">
        <v>20.54</v>
      </c>
      <c r="AA73" s="3022" t="n">
        <v>21.39</v>
      </c>
    </row>
    <row r="74" customFormat="false" ht="14.65" hidden="false" customHeight="true" outlineLevel="0" collapsed="false">
      <c r="A74" s="2971" t="s">
        <v>830</v>
      </c>
      <c r="B74" s="3023"/>
      <c r="C74" s="3023"/>
      <c r="D74" s="3023"/>
      <c r="E74" s="3023"/>
      <c r="F74" s="3023"/>
      <c r="G74" s="3023" t="n">
        <v>8.1</v>
      </c>
      <c r="H74" s="3023" t="n">
        <v>8.905</v>
      </c>
      <c r="I74" s="3023" t="n">
        <v>10.015</v>
      </c>
      <c r="J74" s="3023" t="n">
        <v>9.825</v>
      </c>
      <c r="K74" s="3023" t="n">
        <v>9.29</v>
      </c>
      <c r="L74" s="3023" t="n">
        <v>10.615</v>
      </c>
      <c r="M74" s="3023" t="n">
        <v>11.635</v>
      </c>
      <c r="N74" s="3024" t="n">
        <v>12.345</v>
      </c>
      <c r="O74" s="3022" t="n">
        <v>12.77</v>
      </c>
      <c r="P74" s="3022" t="n">
        <v>12.11</v>
      </c>
      <c r="Q74" s="3022" t="n">
        <v>13.615</v>
      </c>
      <c r="R74" s="3022" t="n">
        <v>14.11</v>
      </c>
      <c r="S74" s="3022" t="n">
        <v>14.735</v>
      </c>
      <c r="T74" s="3022" t="n">
        <v>14.585</v>
      </c>
      <c r="U74" s="3022" t="n">
        <v>14.145</v>
      </c>
      <c r="V74" s="3022" t="n">
        <v>14.31</v>
      </c>
      <c r="W74" s="3022" t="n">
        <v>13.42</v>
      </c>
      <c r="X74" s="3022" t="n">
        <v>14.54</v>
      </c>
      <c r="Y74" s="3022" t="n">
        <v>14.03</v>
      </c>
      <c r="Z74" s="3022" t="n">
        <v>13.595</v>
      </c>
      <c r="AA74" s="3022" t="n">
        <v>14.925</v>
      </c>
    </row>
    <row r="75" customFormat="false" ht="14.65" hidden="false" customHeight="true" outlineLevel="0" collapsed="false">
      <c r="A75" s="2971" t="s">
        <v>825</v>
      </c>
      <c r="B75" s="3023" t="n">
        <v>13.215</v>
      </c>
      <c r="C75" s="3023" t="n">
        <v>13.215</v>
      </c>
      <c r="D75" s="3023" t="n">
        <v>13.265</v>
      </c>
      <c r="E75" s="3023" t="n">
        <v>13.16</v>
      </c>
      <c r="F75" s="3023" t="n">
        <v>12.63</v>
      </c>
      <c r="G75" s="3023" t="n">
        <v>12.56</v>
      </c>
      <c r="H75" s="3023" t="n">
        <v>12.62</v>
      </c>
      <c r="I75" s="3023" t="n">
        <v>12.86</v>
      </c>
      <c r="J75" s="3023" t="n">
        <v>13.22</v>
      </c>
      <c r="K75" s="3023" t="n">
        <v>13.5</v>
      </c>
      <c r="L75" s="3023" t="n">
        <v>13.805</v>
      </c>
      <c r="M75" s="3023" t="n">
        <v>14.1</v>
      </c>
      <c r="N75" s="3024" t="n">
        <v>15</v>
      </c>
      <c r="O75" s="3022" t="n">
        <v>15.035</v>
      </c>
      <c r="P75" s="3022" t="n">
        <v>15.51</v>
      </c>
      <c r="Q75" s="3022" t="n">
        <v>16.25</v>
      </c>
      <c r="R75" s="3022" t="n">
        <v>17.675</v>
      </c>
      <c r="S75" s="3022" t="n">
        <v>20.28</v>
      </c>
      <c r="T75" s="3022" t="n">
        <v>21.06</v>
      </c>
      <c r="U75" s="3022" t="n">
        <v>22.03</v>
      </c>
      <c r="V75" s="3022" t="n">
        <v>22.82</v>
      </c>
      <c r="W75" s="3022" t="n">
        <v>23.24</v>
      </c>
      <c r="X75" s="3022" t="n">
        <v>22.57</v>
      </c>
      <c r="Y75" s="3022" t="n">
        <v>22.695</v>
      </c>
      <c r="Z75" s="3022" t="n">
        <v>21.655</v>
      </c>
      <c r="AA75" s="3022" t="n">
        <v>21.265</v>
      </c>
    </row>
    <row r="76" customFormat="false" ht="14.65" hidden="false" customHeight="true" outlineLevel="0" collapsed="false">
      <c r="A76" s="2971" t="s">
        <v>1315</v>
      </c>
      <c r="B76" s="3023"/>
      <c r="C76" s="3023"/>
      <c r="D76" s="3023"/>
      <c r="E76" s="3023"/>
      <c r="F76" s="3023"/>
      <c r="G76" s="3023"/>
      <c r="H76" s="3023"/>
      <c r="I76" s="3023"/>
      <c r="J76" s="3023"/>
      <c r="K76" s="3023"/>
      <c r="L76" s="3023" t="n">
        <v>8.63</v>
      </c>
      <c r="M76" s="3023" t="n">
        <v>9.525</v>
      </c>
      <c r="N76" s="3024" t="n">
        <v>10.835</v>
      </c>
      <c r="O76" s="3022" t="n">
        <v>10.82</v>
      </c>
      <c r="P76" s="3022" t="n">
        <v>9.775</v>
      </c>
      <c r="Q76" s="3022" t="n">
        <v>10.415</v>
      </c>
      <c r="R76" s="3022" t="n">
        <v>10.835</v>
      </c>
      <c r="S76" s="3022" t="n">
        <v>10.625</v>
      </c>
      <c r="T76" s="3022" t="n">
        <v>13.01</v>
      </c>
      <c r="U76" s="3022" t="n">
        <v>12.69</v>
      </c>
      <c r="V76" s="3022" t="n">
        <v>13.11</v>
      </c>
      <c r="W76" s="3022" t="n">
        <v>12.465</v>
      </c>
      <c r="X76" s="3022" t="n">
        <v>12.435</v>
      </c>
      <c r="Y76" s="3022" t="n">
        <v>13.25</v>
      </c>
      <c r="Z76" s="3022" t="n">
        <v>13.895</v>
      </c>
      <c r="AA76" s="3022" t="n">
        <v>14.54</v>
      </c>
    </row>
    <row r="77" customFormat="false" ht="14.65" hidden="false" customHeight="true" outlineLevel="0" collapsed="false">
      <c r="A77" s="2971" t="s">
        <v>1316</v>
      </c>
      <c r="B77" s="3023" t="n">
        <v>8.03</v>
      </c>
      <c r="C77" s="3023" t="n">
        <v>7.875</v>
      </c>
      <c r="D77" s="3023" t="n">
        <v>8.61</v>
      </c>
      <c r="E77" s="3023" t="n">
        <v>9.555</v>
      </c>
      <c r="F77" s="3023" t="n">
        <v>10.04</v>
      </c>
      <c r="G77" s="3023" t="n">
        <v>9.88</v>
      </c>
      <c r="H77" s="3023" t="n">
        <v>9.86</v>
      </c>
      <c r="I77" s="3023" t="n">
        <v>10.135</v>
      </c>
      <c r="J77" s="3023" t="n">
        <v>10.11</v>
      </c>
      <c r="K77" s="3023" t="n">
        <v>10.215</v>
      </c>
      <c r="L77" s="3023" t="n">
        <v>10.41</v>
      </c>
      <c r="M77" s="3023" t="n">
        <v>10.485</v>
      </c>
      <c r="N77" s="3024" t="n">
        <v>10.96</v>
      </c>
      <c r="O77" s="3022" t="n">
        <v>11.515</v>
      </c>
      <c r="P77" s="3022" t="n">
        <v>13.435</v>
      </c>
      <c r="Q77" s="3022" t="n">
        <v>14.135</v>
      </c>
      <c r="R77" s="3022" t="n">
        <v>14.665</v>
      </c>
      <c r="S77" s="3022" t="n">
        <v>15.42</v>
      </c>
      <c r="T77" s="3022" t="n">
        <v>16.335</v>
      </c>
      <c r="U77" s="3022" t="n">
        <v>16.31</v>
      </c>
      <c r="V77" s="3022" t="n">
        <v>16.1</v>
      </c>
      <c r="W77" s="3022" t="n">
        <v>16.235</v>
      </c>
      <c r="X77" s="3022" t="n">
        <v>16.11</v>
      </c>
      <c r="Y77" s="3022" t="n">
        <v>16.255</v>
      </c>
      <c r="Z77" s="3022" t="n">
        <v>16.5</v>
      </c>
      <c r="AA77" s="3022" t="n">
        <v>15.71</v>
      </c>
    </row>
    <row r="78" customFormat="false" ht="14.65" hidden="false" customHeight="true" outlineLevel="0" collapsed="false">
      <c r="A78" s="2971" t="s">
        <v>1317</v>
      </c>
      <c r="B78" s="3023"/>
      <c r="C78" s="3023"/>
      <c r="D78" s="3023"/>
      <c r="E78" s="3023"/>
      <c r="F78" s="3023"/>
      <c r="G78" s="3023"/>
      <c r="H78" s="3023"/>
      <c r="I78" s="3023"/>
      <c r="J78" s="3023"/>
      <c r="K78" s="3023" t="n">
        <v>12.305</v>
      </c>
      <c r="L78" s="3023" t="n">
        <v>13.34</v>
      </c>
      <c r="M78" s="3023" t="n">
        <v>14.34</v>
      </c>
      <c r="N78" s="3024" t="n">
        <v>15.695</v>
      </c>
      <c r="O78" s="3022" t="n">
        <v>14.735</v>
      </c>
      <c r="P78" s="3022" t="n">
        <v>15.5</v>
      </c>
      <c r="Q78" s="3022" t="n">
        <v>15.785</v>
      </c>
      <c r="R78" s="3022" t="n">
        <v>16.96</v>
      </c>
      <c r="S78" s="3022" t="n">
        <v>17.19</v>
      </c>
      <c r="T78" s="3022" t="n">
        <v>16.88</v>
      </c>
      <c r="U78" s="3022" t="n">
        <v>15.15</v>
      </c>
      <c r="V78" s="3022" t="n">
        <v>15.115</v>
      </c>
      <c r="W78" s="3022" t="n">
        <v>14.8</v>
      </c>
      <c r="X78" s="3022" t="n">
        <v>14.385</v>
      </c>
      <c r="Y78" s="3022" t="n">
        <v>15.14</v>
      </c>
      <c r="Z78" s="3022" t="n">
        <v>15.81</v>
      </c>
      <c r="AA78" s="3022" t="n">
        <v>17.05</v>
      </c>
    </row>
    <row r="79" s="2071" customFormat="true" ht="14.65" hidden="false" customHeight="true" outlineLevel="0" collapsed="false">
      <c r="A79" s="2971" t="s">
        <v>829</v>
      </c>
      <c r="B79" s="3023" t="n">
        <v>8.805</v>
      </c>
      <c r="C79" s="3023" t="n">
        <v>9.32</v>
      </c>
      <c r="D79" s="3023" t="n">
        <v>9.435</v>
      </c>
      <c r="E79" s="3023" t="n">
        <v>9.32</v>
      </c>
      <c r="F79" s="3023" t="n">
        <v>8.795</v>
      </c>
      <c r="G79" s="3023" t="n">
        <v>8.72</v>
      </c>
      <c r="H79" s="3023" t="n">
        <v>8.805</v>
      </c>
      <c r="I79" s="3023" t="n">
        <v>9.395</v>
      </c>
      <c r="J79" s="3023" t="n">
        <v>10.255</v>
      </c>
      <c r="K79" s="3023" t="n">
        <v>10.695</v>
      </c>
      <c r="L79" s="3023" t="n">
        <v>10.475</v>
      </c>
      <c r="M79" s="3023" t="n">
        <v>10.885</v>
      </c>
      <c r="N79" s="3024" t="n">
        <v>11.45</v>
      </c>
      <c r="O79" s="3022" t="n">
        <v>12.48</v>
      </c>
      <c r="P79" s="3022" t="n">
        <v>12.925</v>
      </c>
      <c r="Q79" s="3022" t="n">
        <v>13.475</v>
      </c>
      <c r="R79" s="3022" t="n">
        <v>15.565</v>
      </c>
      <c r="S79" s="3022" t="n">
        <v>15.54</v>
      </c>
      <c r="T79" s="3022" t="n">
        <v>15.685</v>
      </c>
      <c r="U79" s="3022" t="n">
        <v>15.505</v>
      </c>
      <c r="V79" s="3022" t="n">
        <v>15.41</v>
      </c>
      <c r="W79" s="3022" t="n">
        <v>15.43</v>
      </c>
      <c r="X79" s="3022" t="n">
        <v>15.9</v>
      </c>
      <c r="Y79" s="3022" t="n">
        <v>16.55</v>
      </c>
      <c r="Z79" s="3022" t="n">
        <v>17.585</v>
      </c>
      <c r="AA79" s="3022" t="n">
        <v>17.565</v>
      </c>
    </row>
    <row r="80" customFormat="false" ht="15.75" hidden="false" customHeight="false" outlineLevel="0" collapsed="false">
      <c r="A80" s="2971" t="s">
        <v>828</v>
      </c>
      <c r="B80" s="3023"/>
      <c r="C80" s="3023" t="n">
        <v>9.63</v>
      </c>
      <c r="D80" s="3023" t="n">
        <v>10.145</v>
      </c>
      <c r="E80" s="3023" t="n">
        <v>10.37</v>
      </c>
      <c r="F80" s="3023" t="n">
        <v>9.715</v>
      </c>
      <c r="G80" s="3023" t="n">
        <v>10.315</v>
      </c>
      <c r="H80" s="3023" t="n">
        <v>10.575</v>
      </c>
      <c r="I80" s="3023" t="n">
        <v>11.245</v>
      </c>
      <c r="J80" s="3023" t="n">
        <v>13.6</v>
      </c>
      <c r="K80" s="3023" t="n">
        <v>14.025</v>
      </c>
      <c r="L80" s="3023" t="n">
        <v>13.65</v>
      </c>
      <c r="M80" s="3023" t="n">
        <v>14.98</v>
      </c>
      <c r="N80" s="3024" t="n">
        <v>17.14</v>
      </c>
      <c r="O80" s="3022" t="n">
        <v>17.22</v>
      </c>
      <c r="P80" s="3022" t="n">
        <v>16.24</v>
      </c>
      <c r="Q80" s="3022" t="n">
        <v>18.985</v>
      </c>
      <c r="R80" s="3022" t="n">
        <v>20.68</v>
      </c>
      <c r="S80" s="3022" t="n">
        <v>20.55</v>
      </c>
      <c r="T80" s="3022" t="n">
        <v>20.735</v>
      </c>
      <c r="U80" s="3022" t="n">
        <v>19.17</v>
      </c>
      <c r="V80" s="3022" t="n">
        <v>18.625</v>
      </c>
      <c r="W80" s="3022" t="n">
        <v>19.28</v>
      </c>
      <c r="X80" s="3022" t="n">
        <v>19.645</v>
      </c>
      <c r="Y80" s="3022" t="n">
        <v>19.405</v>
      </c>
      <c r="Z80" s="3022" t="n">
        <v>20.67</v>
      </c>
      <c r="AA80" s="3022" t="n">
        <v>17.72</v>
      </c>
    </row>
    <row r="81" customFormat="false" ht="15.75" hidden="false" customHeight="false" outlineLevel="0" collapsed="false">
      <c r="A81" s="2971" t="s">
        <v>1318</v>
      </c>
      <c r="B81" s="3023" t="n">
        <v>9.8</v>
      </c>
      <c r="C81" s="3023" t="n">
        <v>9.59</v>
      </c>
      <c r="D81" s="3023" t="n">
        <v>10.985</v>
      </c>
      <c r="E81" s="3023" t="n">
        <v>10.835</v>
      </c>
      <c r="F81" s="3023" t="n">
        <v>10.345</v>
      </c>
      <c r="G81" s="3023" t="n">
        <v>10.9</v>
      </c>
      <c r="H81" s="3023" t="n">
        <v>10.725</v>
      </c>
      <c r="I81" s="3023" t="n">
        <v>10.535</v>
      </c>
      <c r="J81" s="3023" t="n">
        <v>9.74</v>
      </c>
      <c r="K81" s="3023" t="n">
        <v>8.805</v>
      </c>
      <c r="L81" s="3023" t="n">
        <v>9.015</v>
      </c>
      <c r="M81" s="3023" t="n">
        <v>10.895</v>
      </c>
      <c r="N81" s="3024" t="n">
        <v>12.95</v>
      </c>
      <c r="O81" s="3022" t="n">
        <v>15.305</v>
      </c>
      <c r="P81" s="3022" t="n">
        <v>14.365</v>
      </c>
      <c r="Q81" s="3022" t="n">
        <v>14.175</v>
      </c>
      <c r="R81" s="3022" t="n">
        <v>15.085</v>
      </c>
      <c r="S81" s="3022" t="n">
        <v>17.335</v>
      </c>
      <c r="T81" s="3022" t="n">
        <v>17.69</v>
      </c>
      <c r="U81" s="3022" t="n">
        <v>19.655</v>
      </c>
      <c r="V81" s="3022" t="n">
        <v>21.54</v>
      </c>
      <c r="W81" s="3022" t="n">
        <v>18.91</v>
      </c>
      <c r="X81" s="3022" t="n">
        <v>18.11</v>
      </c>
      <c r="Y81" s="3022" t="n">
        <v>19.555</v>
      </c>
      <c r="Z81" s="3022" t="n">
        <v>21.66</v>
      </c>
      <c r="AA81" s="3022" t="n">
        <v>22.03</v>
      </c>
    </row>
    <row r="82" customFormat="false" ht="15.75" hidden="false" customHeight="false" outlineLevel="0" collapsed="false">
      <c r="A82" s="2971" t="s">
        <v>1335</v>
      </c>
      <c r="B82" s="3023"/>
      <c r="C82" s="3023"/>
      <c r="D82" s="3023"/>
      <c r="E82" s="3023"/>
      <c r="F82" s="3023"/>
      <c r="G82" s="3023"/>
      <c r="H82" s="3023"/>
      <c r="I82" s="3023"/>
      <c r="J82" s="3023"/>
      <c r="K82" s="3023"/>
      <c r="L82" s="3023"/>
      <c r="M82" s="3023"/>
      <c r="N82" s="3024"/>
      <c r="O82" s="3022"/>
      <c r="P82" s="3022"/>
      <c r="Q82" s="3022"/>
      <c r="R82" s="3022"/>
      <c r="S82" s="3022"/>
      <c r="T82" s="3022" t="n">
        <v>10.625</v>
      </c>
      <c r="U82" s="3022" t="n">
        <v>11.455</v>
      </c>
      <c r="V82" s="3022" t="n">
        <v>12.31</v>
      </c>
      <c r="W82" s="3022" t="n">
        <v>13.95</v>
      </c>
      <c r="X82" s="3022" t="n">
        <v>15.58</v>
      </c>
      <c r="Y82" s="3022" t="n">
        <v>15.01</v>
      </c>
      <c r="Z82" s="3022" t="n">
        <v>14.3</v>
      </c>
      <c r="AA82" s="3022" t="n">
        <v>12.945</v>
      </c>
    </row>
    <row r="83" customFormat="false" ht="15.75" hidden="false" customHeight="false" outlineLevel="0" collapsed="false">
      <c r="A83" s="2971" t="s">
        <v>1336</v>
      </c>
      <c r="B83" s="3023"/>
      <c r="C83" s="3023"/>
      <c r="D83" s="3023"/>
      <c r="E83" s="3023"/>
      <c r="F83" s="3023"/>
      <c r="G83" s="3023"/>
      <c r="H83" s="3023"/>
      <c r="I83" s="3023"/>
      <c r="J83" s="3023"/>
      <c r="K83" s="3023"/>
      <c r="L83" s="3023"/>
      <c r="M83" s="3023"/>
      <c r="N83" s="3024"/>
      <c r="O83" s="3022"/>
      <c r="P83" s="3022"/>
      <c r="Q83" s="3022"/>
      <c r="R83" s="3022"/>
      <c r="S83" s="3022"/>
      <c r="T83" s="3022"/>
      <c r="U83" s="3022" t="n">
        <v>15.395</v>
      </c>
      <c r="V83" s="3022" t="n">
        <v>18.22</v>
      </c>
      <c r="W83" s="3022" t="n">
        <v>16.69</v>
      </c>
      <c r="X83" s="3022" t="n">
        <v>16.71</v>
      </c>
      <c r="Y83" s="3022"/>
      <c r="Z83" s="3022" t="n">
        <v>20.165</v>
      </c>
      <c r="AA83" s="3022" t="n">
        <v>20.965</v>
      </c>
    </row>
    <row r="84" customFormat="false" ht="15.75" hidden="false" customHeight="false" outlineLevel="0" collapsed="false">
      <c r="A84" s="2971" t="s">
        <v>835</v>
      </c>
      <c r="B84" s="3023" t="n">
        <v>8.865</v>
      </c>
      <c r="C84" s="3023" t="n">
        <v>9</v>
      </c>
      <c r="D84" s="3023" t="n">
        <v>10.08</v>
      </c>
      <c r="E84" s="3023" t="n">
        <v>11.04</v>
      </c>
      <c r="F84" s="3023" t="n">
        <v>9.825</v>
      </c>
      <c r="G84" s="3023" t="n">
        <v>9.77</v>
      </c>
      <c r="H84" s="3023" t="n">
        <v>12.06</v>
      </c>
      <c r="I84" s="3023" t="n">
        <v>12.76</v>
      </c>
      <c r="J84" s="3023" t="n">
        <v>17.195</v>
      </c>
      <c r="K84" s="3023" t="n">
        <v>13.84</v>
      </c>
      <c r="L84" s="3023" t="n">
        <v>16.02</v>
      </c>
      <c r="M84" s="3023" t="n">
        <v>15.88</v>
      </c>
      <c r="N84" s="3024" t="n">
        <v>16.715</v>
      </c>
      <c r="O84" s="3022" t="n">
        <v>16.695</v>
      </c>
      <c r="P84" s="3022" t="n">
        <v>15.64</v>
      </c>
      <c r="Q84" s="3022" t="n">
        <v>19.67</v>
      </c>
      <c r="R84" s="3022" t="n">
        <v>20.015</v>
      </c>
      <c r="S84" s="3022" t="n">
        <v>18.28</v>
      </c>
      <c r="T84" s="3022" t="n">
        <v>18.435</v>
      </c>
      <c r="U84" s="3022" t="n">
        <v>16.57</v>
      </c>
      <c r="V84" s="3022" t="n">
        <v>15.24</v>
      </c>
      <c r="W84" s="3022" t="n">
        <v>15.73</v>
      </c>
      <c r="X84" s="3022" t="n">
        <v>16.235</v>
      </c>
      <c r="Y84" s="3022" t="n">
        <v>18.29</v>
      </c>
      <c r="Z84" s="3022" t="n">
        <v>18.055</v>
      </c>
      <c r="AA84" s="3022" t="n">
        <v>13.385</v>
      </c>
    </row>
    <row r="85" customFormat="false" ht="24" hidden="false" customHeight="true" outlineLevel="0" collapsed="false">
      <c r="A85" s="123" t="s">
        <v>1358</v>
      </c>
      <c r="T85" s="2999"/>
    </row>
    <row r="86" customFormat="false" ht="15.75" hidden="false" customHeight="false" outlineLevel="0" collapsed="false">
      <c r="A86" s="119" t="s">
        <v>1325</v>
      </c>
      <c r="C86" s="2978" t="s">
        <v>1326</v>
      </c>
    </row>
    <row r="87" customFormat="false" ht="15.75" hidden="false" customHeight="false" outlineLevel="0" collapsed="false">
      <c r="A87" s="2979" t="s">
        <v>1344</v>
      </c>
    </row>
    <row r="104" customFormat="false" ht="15.75" hidden="false" customHeight="false" outlineLevel="0" collapsed="false">
      <c r="A104" s="2978" t="s">
        <v>4</v>
      </c>
      <c r="B104" s="2978"/>
      <c r="C104" s="2978"/>
    </row>
  </sheetData>
  <mergeCells count="5">
    <mergeCell ref="B2:X2"/>
    <mergeCell ref="Y2:AA2"/>
    <mergeCell ref="B3:X3"/>
    <mergeCell ref="Y3:AA3"/>
    <mergeCell ref="Y4:AA4"/>
  </mergeCells>
  <printOptions headings="false" gridLines="false" gridLinesSet="true" horizontalCentered="true" verticalCentered="true"/>
  <pageMargins left="0.309722222222222" right="0.229861111111111" top="0.679861111111111" bottom="0.259722222222222"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99CC00"/>
    <pageSetUpPr fitToPage="true"/>
  </sheetPr>
  <dimension ref="A1:AA102"/>
  <sheetViews>
    <sheetView showFormulas="false" showGridLines="false" showRowColHeaders="true" showZeros="true" rightToLeft="false" tabSelected="false" showOutlineSymbols="true" defaultGridColor="true" view="normal" topLeftCell="A1" colorId="64" zoomScale="75" zoomScaleNormal="75"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23" width="18.37"/>
    <col collapsed="false" customWidth="true" hidden="false" outlineLevel="0" max="15" min="2" style="123" width="8.62"/>
    <col collapsed="false" customWidth="true" hidden="false" outlineLevel="0" max="17" min="16" style="123" width="8.13"/>
    <col collapsed="false" customWidth="true" hidden="false" outlineLevel="0" max="20" min="18" style="123" width="6.5"/>
    <col collapsed="false" customWidth="true" hidden="false" outlineLevel="0" max="32" min="21" style="123" width="8.13"/>
    <col collapsed="false" customWidth="false" hidden="false" outlineLevel="0" max="1024" min="33" style="123" width="9"/>
  </cols>
  <sheetData>
    <row r="1" s="130" customFormat="true" ht="13.15" hidden="false" customHeight="true" outlineLevel="0" collapsed="false">
      <c r="A1" s="2982" t="s">
        <v>161</v>
      </c>
      <c r="B1" s="2951"/>
      <c r="C1" s="2952"/>
      <c r="D1" s="2952"/>
      <c r="E1" s="2952"/>
      <c r="F1" s="2952"/>
      <c r="G1" s="2952"/>
      <c r="H1" s="2952"/>
      <c r="I1" s="2952"/>
      <c r="J1" s="2952"/>
      <c r="K1" s="2952"/>
      <c r="L1" s="2952"/>
      <c r="M1" s="2952"/>
      <c r="N1" s="2952"/>
      <c r="O1" s="2952"/>
      <c r="P1" s="2952"/>
      <c r="Q1" s="2952"/>
      <c r="R1" s="2952"/>
      <c r="S1" s="2952"/>
      <c r="T1" s="2952"/>
      <c r="U1" s="2954"/>
      <c r="V1" s="221"/>
      <c r="W1" s="222"/>
    </row>
    <row r="2" s="130" customFormat="true" ht="18" hidden="false" customHeight="true" outlineLevel="0" collapsed="false">
      <c r="A2" s="1005"/>
      <c r="B2" s="2955" t="s">
        <v>1293</v>
      </c>
      <c r="C2" s="2955"/>
      <c r="D2" s="2955"/>
      <c r="E2" s="2955"/>
      <c r="F2" s="2955"/>
      <c r="G2" s="2955"/>
      <c r="H2" s="2955"/>
      <c r="I2" s="2955"/>
      <c r="J2" s="2955"/>
      <c r="K2" s="2955"/>
      <c r="L2" s="2955"/>
      <c r="M2" s="2955"/>
      <c r="N2" s="2955"/>
      <c r="O2" s="2955"/>
      <c r="P2" s="2955"/>
      <c r="Q2" s="2955"/>
      <c r="R2" s="2955"/>
      <c r="S2" s="2955"/>
      <c r="T2" s="2955"/>
      <c r="U2" s="101" t="s">
        <v>75</v>
      </c>
      <c r="V2" s="101"/>
      <c r="W2" s="101"/>
    </row>
    <row r="3" s="130" customFormat="true" ht="18" hidden="false" customHeight="true" outlineLevel="0" collapsed="false">
      <c r="A3" s="1005"/>
      <c r="B3" s="2955" t="s">
        <v>1359</v>
      </c>
      <c r="C3" s="2955"/>
      <c r="D3" s="2955"/>
      <c r="E3" s="2955"/>
      <c r="F3" s="2955"/>
      <c r="G3" s="2955"/>
      <c r="H3" s="2955"/>
      <c r="I3" s="2955"/>
      <c r="J3" s="2955"/>
      <c r="K3" s="2955"/>
      <c r="L3" s="2955"/>
      <c r="M3" s="2955"/>
      <c r="N3" s="2955"/>
      <c r="O3" s="2955"/>
      <c r="P3" s="2955"/>
      <c r="Q3" s="2955"/>
      <c r="R3" s="2955"/>
      <c r="S3" s="2955"/>
      <c r="T3" s="2955"/>
      <c r="U3" s="101" t="s">
        <v>1360</v>
      </c>
      <c r="V3" s="101"/>
      <c r="W3" s="101"/>
    </row>
    <row r="4" s="130" customFormat="true" ht="18" hidden="false" customHeight="true" outlineLevel="0" collapsed="false">
      <c r="A4" s="1005"/>
      <c r="B4" s="2955"/>
      <c r="C4" s="2956"/>
      <c r="D4" s="2956"/>
      <c r="E4" s="2956"/>
      <c r="F4" s="2956"/>
      <c r="G4" s="2956"/>
      <c r="H4" s="2956"/>
      <c r="I4" s="2956"/>
      <c r="J4" s="2956"/>
      <c r="K4" s="2956"/>
      <c r="L4" s="2956"/>
      <c r="M4" s="2956"/>
      <c r="N4" s="2956"/>
      <c r="O4" s="2956"/>
      <c r="P4" s="2956"/>
      <c r="Q4" s="2956"/>
      <c r="R4" s="2956"/>
      <c r="S4" s="2956"/>
      <c r="T4" s="2956"/>
      <c r="U4" s="105" t="s">
        <v>1361</v>
      </c>
      <c r="V4" s="105"/>
      <c r="W4" s="105"/>
    </row>
    <row r="5" s="130" customFormat="true" ht="13.15" hidden="false" customHeight="true" outlineLevel="0" collapsed="false">
      <c r="A5" s="2983"/>
      <c r="B5" s="2984"/>
      <c r="C5" s="2959"/>
      <c r="D5" s="2959"/>
      <c r="E5" s="2959"/>
      <c r="F5" s="2959"/>
      <c r="G5" s="2959"/>
      <c r="H5" s="2959"/>
      <c r="I5" s="2959"/>
      <c r="J5" s="2959"/>
      <c r="K5" s="2959"/>
      <c r="L5" s="2959"/>
      <c r="M5" s="2959"/>
      <c r="N5" s="2959"/>
      <c r="O5" s="2959"/>
      <c r="P5" s="2959"/>
      <c r="Q5" s="2959"/>
      <c r="R5" s="2959"/>
      <c r="S5" s="2959"/>
      <c r="T5" s="2959"/>
      <c r="U5" s="2961"/>
      <c r="V5" s="385"/>
      <c r="W5" s="238"/>
    </row>
    <row r="6" customFormat="false" ht="8.1" hidden="false" customHeight="true" outlineLevel="0" collapsed="false">
      <c r="B6" s="240"/>
    </row>
    <row r="7" customFormat="false" ht="8.1" hidden="false" customHeight="true" outlineLevel="0" collapsed="false">
      <c r="B7" s="407"/>
      <c r="C7" s="407"/>
      <c r="D7" s="407"/>
      <c r="E7" s="407"/>
      <c r="F7" s="407"/>
      <c r="G7" s="407"/>
      <c r="H7" s="407"/>
      <c r="I7" s="407"/>
      <c r="J7" s="407"/>
      <c r="K7" s="407"/>
      <c r="L7" s="407"/>
      <c r="M7" s="407"/>
      <c r="N7" s="407"/>
      <c r="O7" s="407"/>
    </row>
    <row r="8" customFormat="false" ht="14.65" hidden="false" customHeight="true" outlineLevel="0" collapsed="false">
      <c r="A8" s="2993" t="s">
        <v>1362</v>
      </c>
      <c r="K8" s="631"/>
      <c r="L8" s="631"/>
      <c r="M8" s="631"/>
      <c r="N8" s="631"/>
      <c r="O8" s="631"/>
    </row>
    <row r="9" s="96" customFormat="true" ht="14.65" hidden="false" customHeight="true" outlineLevel="0" collapsed="false">
      <c r="A9" s="3025"/>
      <c r="B9" s="243" t="n">
        <v>2000</v>
      </c>
      <c r="C9" s="243" t="n">
        <v>2001</v>
      </c>
      <c r="D9" s="243" t="n">
        <v>2002</v>
      </c>
      <c r="E9" s="243" t="n">
        <v>2003</v>
      </c>
      <c r="F9" s="243" t="n">
        <v>2004</v>
      </c>
      <c r="G9" s="243" t="n">
        <v>2005</v>
      </c>
      <c r="H9" s="243" t="n">
        <v>2006</v>
      </c>
      <c r="I9" s="243" t="n">
        <v>2007</v>
      </c>
      <c r="J9" s="243" t="n">
        <v>2008</v>
      </c>
      <c r="K9" s="243" t="n">
        <v>2009</v>
      </c>
      <c r="L9" s="243" t="n">
        <v>2010</v>
      </c>
      <c r="M9" s="243" t="n">
        <v>2011</v>
      </c>
      <c r="N9" s="243" t="n">
        <v>2012</v>
      </c>
      <c r="O9" s="243" t="n">
        <v>2013</v>
      </c>
      <c r="P9" s="243" t="n">
        <v>2014</v>
      </c>
      <c r="Q9" s="243" t="n">
        <v>2015</v>
      </c>
      <c r="R9" s="243" t="n">
        <v>2016</v>
      </c>
      <c r="S9" s="243" t="n">
        <v>2017</v>
      </c>
      <c r="T9" s="243" t="n">
        <v>2018</v>
      </c>
      <c r="U9" s="243" t="n">
        <v>2019</v>
      </c>
      <c r="V9" s="243" t="n">
        <v>2020</v>
      </c>
      <c r="W9" s="243" t="s">
        <v>1363</v>
      </c>
    </row>
    <row r="10" customFormat="false" ht="14.1" hidden="false" customHeight="true" outlineLevel="0" collapsed="false">
      <c r="A10" s="1713" t="s">
        <v>1304</v>
      </c>
      <c r="B10" s="3026" t="n">
        <v>351.285833333333</v>
      </c>
      <c r="C10" s="3026" t="n">
        <v>325.640909090909</v>
      </c>
      <c r="D10" s="3026" t="n">
        <v>291.56</v>
      </c>
      <c r="E10" s="3026" t="n">
        <v>301.105833333333</v>
      </c>
      <c r="F10" s="3026" t="n">
        <v>363.893333333333</v>
      </c>
      <c r="G10" s="3026" t="n">
        <v>486.181666666667</v>
      </c>
      <c r="H10" s="3026" t="n">
        <v>563.4525</v>
      </c>
      <c r="I10" s="3026" t="n">
        <v>582.075</v>
      </c>
      <c r="J10" s="3026" t="n">
        <v>766.141666666667</v>
      </c>
      <c r="K10" s="3026" t="n">
        <v>497.225</v>
      </c>
      <c r="L10" s="3026" t="n">
        <v>635.166666666667</v>
      </c>
      <c r="M10" s="3026" t="n">
        <v>808.783333333333</v>
      </c>
      <c r="N10" s="3026" t="n">
        <v>898.941666666667</v>
      </c>
      <c r="O10" s="3026" t="n">
        <v>845.708333333333</v>
      </c>
      <c r="P10" s="3026" t="n">
        <v>782.125</v>
      </c>
      <c r="Q10" s="3026" t="n">
        <v>581.25</v>
      </c>
      <c r="R10" s="3026" t="n">
        <v>483.775</v>
      </c>
      <c r="S10" s="3026" t="n">
        <v>563.933333333333</v>
      </c>
      <c r="T10" s="3026" t="n">
        <v>743.791666666667</v>
      </c>
      <c r="U10" s="3026" t="n">
        <v>663.5</v>
      </c>
      <c r="V10" s="3026" t="n">
        <v>462.283333333333</v>
      </c>
      <c r="W10" s="3026" t="n">
        <v>572.028571428571</v>
      </c>
    </row>
    <row r="11" customFormat="false" ht="14.1" hidden="false" customHeight="true" outlineLevel="0" collapsed="false">
      <c r="A11" s="1713" t="s">
        <v>1305</v>
      </c>
      <c r="B11" s="3026"/>
      <c r="C11" s="3026"/>
      <c r="D11" s="3026"/>
      <c r="E11" s="3026"/>
      <c r="F11" s="3026"/>
      <c r="G11" s="3026"/>
      <c r="H11" s="3026"/>
      <c r="I11" s="3026"/>
      <c r="J11" s="3026" t="n">
        <v>1050.20916666667</v>
      </c>
      <c r="K11" s="3026" t="n">
        <v>816.545833333333</v>
      </c>
      <c r="L11" s="3026" t="n">
        <v>980.781916666667</v>
      </c>
      <c r="M11" s="3026" t="n">
        <v>1176.50166666667</v>
      </c>
      <c r="N11" s="3026" t="n">
        <v>927.703333333333</v>
      </c>
      <c r="O11" s="3026" t="n">
        <v>868.34</v>
      </c>
      <c r="P11" s="3026" t="n">
        <v>795.99</v>
      </c>
      <c r="Q11" s="3026" t="n">
        <v>635.1375</v>
      </c>
      <c r="R11" s="3026" t="n">
        <v>825.075833333333</v>
      </c>
      <c r="S11" s="3026" t="n">
        <v>928.366666666667</v>
      </c>
      <c r="T11" s="3026" t="n">
        <v>1020.095</v>
      </c>
      <c r="U11" s="3026" t="n">
        <v>1004.88333333333</v>
      </c>
      <c r="V11" s="3026" t="n">
        <v>813.648333333333</v>
      </c>
      <c r="W11" s="3026" t="n">
        <v>860.912857142857</v>
      </c>
    </row>
    <row r="12" customFormat="false" ht="14.1" hidden="false" customHeight="true" outlineLevel="0" collapsed="false">
      <c r="A12" s="1713" t="s">
        <v>824</v>
      </c>
      <c r="B12" s="3026" t="n">
        <v>700.524166666667</v>
      </c>
      <c r="C12" s="3026" t="n">
        <v>719.476363636364</v>
      </c>
      <c r="D12" s="3026" t="n">
        <v>698.954166666667</v>
      </c>
      <c r="E12" s="3026" t="n">
        <v>712.535833333333</v>
      </c>
      <c r="F12" s="3026" t="n">
        <v>800.090833333333</v>
      </c>
      <c r="G12" s="3026" t="n">
        <v>956.759166666667</v>
      </c>
      <c r="H12" s="3026" t="n">
        <v>1013.91166666667</v>
      </c>
      <c r="I12" s="3026" t="n">
        <v>1788.87833333333</v>
      </c>
      <c r="J12" s="3026" t="n">
        <v>1088.08583333333</v>
      </c>
      <c r="K12" s="3026" t="n">
        <v>923.409166666667</v>
      </c>
      <c r="L12" s="3026" t="n">
        <v>1176.33583333333</v>
      </c>
      <c r="M12" s="3026" t="n">
        <v>1395.99083333333</v>
      </c>
      <c r="N12" s="3026" t="n">
        <v>1499.53166666667</v>
      </c>
      <c r="O12" s="3026" t="n">
        <v>1539.38333333333</v>
      </c>
      <c r="P12" s="3026" t="n">
        <v>1505.63666666667</v>
      </c>
      <c r="Q12" s="3026" t="n">
        <v>1239.32166666667</v>
      </c>
      <c r="R12" s="3026" t="n">
        <v>1159.4525</v>
      </c>
      <c r="S12" s="3026" t="n">
        <v>1144.165</v>
      </c>
      <c r="T12" s="3026" t="n">
        <v>1342.76916666667</v>
      </c>
      <c r="U12" s="3026" t="n">
        <v>1368.3075</v>
      </c>
      <c r="V12" s="3026" t="n">
        <v>1180.10166666667</v>
      </c>
      <c r="W12" s="3026" t="n">
        <v>1361.50285714286</v>
      </c>
    </row>
    <row r="13" customFormat="false" ht="14.1" hidden="false" customHeight="true" outlineLevel="0" collapsed="false">
      <c r="A13" s="1713" t="s">
        <v>276</v>
      </c>
      <c r="B13" s="3026" t="n">
        <v>411.530833333333</v>
      </c>
      <c r="C13" s="3026" t="n">
        <v>382.06</v>
      </c>
      <c r="D13" s="3026" t="n">
        <v>352.466666666667</v>
      </c>
      <c r="E13" s="3026" t="n">
        <v>366.183333333333</v>
      </c>
      <c r="F13" s="3026" t="n">
        <v>410.641666666667</v>
      </c>
      <c r="G13" s="3026" t="n">
        <v>548.94</v>
      </c>
      <c r="H13" s="3026" t="n">
        <v>616.534166666667</v>
      </c>
      <c r="I13" s="3026" t="n">
        <v>619.8675</v>
      </c>
      <c r="J13" s="3026" t="n">
        <v>807.7075</v>
      </c>
      <c r="K13" s="3026" t="n">
        <v>560.2175</v>
      </c>
      <c r="L13" s="3026" t="n">
        <v>694.493333333334</v>
      </c>
      <c r="M13" s="3026" t="n">
        <v>857.660833333333</v>
      </c>
      <c r="N13" s="3026" t="n">
        <v>938.7275</v>
      </c>
      <c r="O13" s="3026" t="n">
        <v>876.735</v>
      </c>
      <c r="P13" s="3026" t="n">
        <v>806.975</v>
      </c>
      <c r="Q13" s="3026" t="n">
        <v>627.926666666667</v>
      </c>
      <c r="R13" s="3026" t="n">
        <v>524.828333333333</v>
      </c>
      <c r="S13" s="3026" t="n">
        <v>604.579166666667</v>
      </c>
      <c r="T13" s="3026" t="n">
        <v>776.5</v>
      </c>
      <c r="U13" s="3026" t="n">
        <v>712.083333333333</v>
      </c>
      <c r="V13" s="3026" t="n">
        <v>524.916666666667</v>
      </c>
      <c r="W13" s="3026" t="n">
        <v>670.224285714286</v>
      </c>
    </row>
    <row r="14" customFormat="false" ht="14.1" hidden="false" customHeight="true" outlineLevel="0" collapsed="false">
      <c r="A14" s="1713" t="s">
        <v>1307</v>
      </c>
      <c r="B14" s="3026"/>
      <c r="C14" s="3026"/>
      <c r="D14" s="3026"/>
      <c r="E14" s="3026"/>
      <c r="F14" s="3026" t="n">
        <v>387.265</v>
      </c>
      <c r="G14" s="3026" t="n">
        <v>500.304166666667</v>
      </c>
      <c r="H14" s="3026" t="n">
        <v>556.456666666667</v>
      </c>
      <c r="I14" s="3026" t="n">
        <v>567.083333333333</v>
      </c>
      <c r="J14" s="3026" t="n">
        <v>805.281666666667</v>
      </c>
      <c r="K14" s="3026" t="n">
        <v>579.913333333333</v>
      </c>
      <c r="L14" s="3026" t="n">
        <v>742.654166666667</v>
      </c>
      <c r="M14" s="3026" t="n">
        <v>937.75</v>
      </c>
      <c r="N14" s="3026" t="n">
        <v>1020.75</v>
      </c>
      <c r="O14" s="3026" t="n">
        <v>1000.16666666667</v>
      </c>
      <c r="P14" s="3026" t="n">
        <v>941</v>
      </c>
      <c r="Q14" s="3026" t="n">
        <v>777.916666666667</v>
      </c>
      <c r="R14" s="3026" t="n">
        <v>622.833333333333</v>
      </c>
      <c r="S14" s="3026" t="n">
        <v>709.333333333333</v>
      </c>
      <c r="T14" s="3026" t="n">
        <v>873</v>
      </c>
      <c r="U14" s="3026" t="n">
        <v>880.083333333333</v>
      </c>
      <c r="V14" s="3026" t="n">
        <v>723.583333333333</v>
      </c>
      <c r="W14" s="3026" t="n">
        <v>825.285714285714</v>
      </c>
    </row>
    <row r="15" customFormat="false" ht="14.1" hidden="false" customHeight="true" outlineLevel="0" collapsed="false">
      <c r="A15" s="1713" t="s">
        <v>829</v>
      </c>
      <c r="B15" s="3026" t="n">
        <v>425.193333333333</v>
      </c>
      <c r="C15" s="3026" t="n">
        <v>404.659090909091</v>
      </c>
      <c r="D15" s="3026" t="n">
        <v>364.2425</v>
      </c>
      <c r="E15" s="3026" t="n">
        <v>391.35</v>
      </c>
      <c r="F15" s="3026" t="n">
        <v>440.435833333333</v>
      </c>
      <c r="G15" s="3026" t="n">
        <v>571.339166666667</v>
      </c>
      <c r="H15" s="3026" t="n">
        <v>641.6425</v>
      </c>
      <c r="I15" s="3026" t="n">
        <v>635.885833333333</v>
      </c>
      <c r="J15" s="3026" t="n">
        <v>841.516666666667</v>
      </c>
      <c r="K15" s="3026" t="n">
        <v>591.110833333333</v>
      </c>
      <c r="L15" s="3026" t="n">
        <v>769.59</v>
      </c>
      <c r="M15" s="3026" t="n">
        <v>1074.0025</v>
      </c>
      <c r="N15" s="3026" t="n">
        <v>1141.5</v>
      </c>
      <c r="O15" s="3026" t="n">
        <v>1093</v>
      </c>
      <c r="P15" s="3026" t="n">
        <v>1026.33333333333</v>
      </c>
      <c r="Q15" s="3026" t="n">
        <v>864.166666666667</v>
      </c>
      <c r="R15" s="3026" t="n">
        <v>781.76</v>
      </c>
      <c r="S15" s="3026" t="n">
        <v>891.75</v>
      </c>
      <c r="T15" s="3026" t="n">
        <v>1045.75</v>
      </c>
      <c r="U15" s="3026" t="n">
        <v>1011.08333333333</v>
      </c>
      <c r="V15" s="3026" t="n">
        <v>798.206666666667</v>
      </c>
      <c r="W15" s="3026" t="n">
        <v>957.102857142857</v>
      </c>
    </row>
    <row r="16" customFormat="false" ht="14.1" hidden="false" customHeight="true" outlineLevel="0" collapsed="false">
      <c r="A16" s="1713" t="s">
        <v>818</v>
      </c>
      <c r="B16" s="3026" t="n">
        <v>468.093333333333</v>
      </c>
      <c r="C16" s="3026" t="n">
        <v>396.197272727273</v>
      </c>
      <c r="D16" s="3026" t="n">
        <v>362.528583333333</v>
      </c>
      <c r="E16" s="3026" t="n">
        <v>392.109166666667</v>
      </c>
      <c r="F16" s="3026" t="n">
        <v>449.356666666667</v>
      </c>
      <c r="G16" s="3026" t="n">
        <v>585.701666666667</v>
      </c>
      <c r="H16" s="3026" t="n">
        <v>647.8175</v>
      </c>
      <c r="I16" s="3026" t="n">
        <v>600.500833333333</v>
      </c>
      <c r="J16" s="3026" t="n">
        <v>837.553333333333</v>
      </c>
      <c r="K16" s="3026" t="n">
        <v>574.516666666667</v>
      </c>
      <c r="L16" s="3026" t="n">
        <v>716.15</v>
      </c>
      <c r="M16" s="3026" t="n">
        <v>889.266666666667</v>
      </c>
      <c r="N16" s="3026" t="n">
        <v>969.85</v>
      </c>
      <c r="O16" s="3026" t="n">
        <v>928.916666666667</v>
      </c>
      <c r="P16" s="3026" t="n">
        <v>861.3525</v>
      </c>
      <c r="Q16" s="3026" t="n">
        <v>709.803333333333</v>
      </c>
      <c r="R16" s="3026" t="n">
        <v>633.634166666667</v>
      </c>
      <c r="S16" s="3026" t="n">
        <v>741.325833333333</v>
      </c>
      <c r="T16" s="3026" t="n">
        <v>957.455833333333</v>
      </c>
      <c r="U16" s="3026" t="n">
        <v>923.0275</v>
      </c>
      <c r="V16" s="3026" t="n">
        <v>770.505</v>
      </c>
      <c r="W16" s="3026" t="n">
        <v>839.99</v>
      </c>
    </row>
    <row r="17" customFormat="false" ht="14.1" hidden="false" customHeight="true" outlineLevel="0" collapsed="false">
      <c r="A17" s="1713" t="s">
        <v>1308</v>
      </c>
      <c r="B17" s="3026" t="n">
        <v>489.796666666667</v>
      </c>
      <c r="C17" s="3026" t="n">
        <v>465.852727272727</v>
      </c>
      <c r="D17" s="3026" t="n">
        <v>469.676666666667</v>
      </c>
      <c r="E17" s="3026" t="n">
        <v>491.916666666667</v>
      </c>
      <c r="F17" s="3026" t="n">
        <v>532.95</v>
      </c>
      <c r="G17" s="3026" t="n">
        <v>683.62</v>
      </c>
      <c r="H17" s="3026" t="n">
        <v>788.333333333333</v>
      </c>
      <c r="I17" s="3026" t="n">
        <v>796.333333333333</v>
      </c>
      <c r="J17" s="3026" t="n">
        <v>899.416666666667</v>
      </c>
      <c r="K17" s="3026" t="n">
        <v>709.916666666667</v>
      </c>
      <c r="L17" s="3026" t="n">
        <v>827.833333333333</v>
      </c>
      <c r="M17" s="3026" t="n">
        <v>1066.90083333333</v>
      </c>
      <c r="N17" s="3026" t="n">
        <v>1270.525</v>
      </c>
      <c r="O17" s="3026" t="n">
        <v>1286.02416666667</v>
      </c>
      <c r="P17" s="3026" t="n">
        <v>1213.33083333333</v>
      </c>
      <c r="Q17" s="3026" t="n">
        <v>894.166666666667</v>
      </c>
      <c r="R17" s="3026" t="n">
        <v>812.857142857143</v>
      </c>
      <c r="S17" s="3026" t="n">
        <v>974.142857142857</v>
      </c>
      <c r="T17" s="3026" t="n">
        <v>1088.28571428571</v>
      </c>
      <c r="U17" s="3026" t="n">
        <v>1042.33333333333</v>
      </c>
      <c r="V17" s="3026" t="n">
        <v>899.142857142857</v>
      </c>
      <c r="W17" s="3026" t="n">
        <v>930.6</v>
      </c>
    </row>
    <row r="18" customFormat="false" ht="14.1" hidden="false" customHeight="true" outlineLevel="0" collapsed="false">
      <c r="A18" s="1713" t="s">
        <v>822</v>
      </c>
      <c r="B18" s="3026" t="n">
        <v>350.626666666667</v>
      </c>
      <c r="C18" s="3026" t="n">
        <v>313.733636363636</v>
      </c>
      <c r="D18" s="3026" t="n">
        <v>286.8275</v>
      </c>
      <c r="E18" s="3026" t="n">
        <v>299.046666666667</v>
      </c>
      <c r="F18" s="3026" t="n">
        <v>354.873333333333</v>
      </c>
      <c r="G18" s="3026" t="n">
        <v>489.495</v>
      </c>
      <c r="H18" s="3026" t="n">
        <v>566.02</v>
      </c>
      <c r="I18" s="3026" t="n">
        <v>585.331666666667</v>
      </c>
      <c r="J18" s="3026" t="n">
        <v>727.388333333333</v>
      </c>
      <c r="K18" s="3026" t="n">
        <v>496.304166666667</v>
      </c>
      <c r="L18" s="3026" t="n">
        <v>640.246666666667</v>
      </c>
      <c r="M18" s="3026" t="n">
        <v>803.713333333334</v>
      </c>
      <c r="N18" s="3026" t="n">
        <v>877.5475</v>
      </c>
      <c r="O18" s="3026" t="n">
        <v>826.029166666667</v>
      </c>
      <c r="P18" s="3026" t="n">
        <v>768.143333333333</v>
      </c>
      <c r="Q18" s="3026" t="n">
        <v>627.333333333333</v>
      </c>
      <c r="R18" s="3026" t="n">
        <v>518.008333333333</v>
      </c>
      <c r="S18" s="3026" t="n">
        <v>577.664166666667</v>
      </c>
      <c r="T18" s="3026" t="n">
        <v>736.544166666667</v>
      </c>
      <c r="U18" s="3026" t="n">
        <v>667.140833333333</v>
      </c>
      <c r="V18" s="3026" t="n">
        <v>698.25</v>
      </c>
      <c r="W18" s="3026"/>
      <c r="Z18" s="96"/>
      <c r="AA18" s="96"/>
    </row>
    <row r="19" customFormat="false" ht="14.1" hidden="false" customHeight="true" outlineLevel="0" collapsed="false">
      <c r="A19" s="1713" t="s">
        <v>823</v>
      </c>
      <c r="B19" s="3026" t="n">
        <v>451.000833333333</v>
      </c>
      <c r="C19" s="3026" t="n">
        <v>437.656363636364</v>
      </c>
      <c r="D19" s="3026" t="n">
        <v>429.281666666667</v>
      </c>
      <c r="E19" s="3026" t="n">
        <v>455.923333333333</v>
      </c>
      <c r="F19" s="3026" t="n">
        <v>510.678333333333</v>
      </c>
      <c r="G19" s="3026" t="n">
        <v>633.52</v>
      </c>
      <c r="H19" s="3026" t="n">
        <v>706.449166666666</v>
      </c>
      <c r="I19" s="3026" t="n">
        <v>710.363333333333</v>
      </c>
      <c r="J19" s="3026" t="n">
        <v>880.871666666667</v>
      </c>
      <c r="K19" s="3026" t="n">
        <v>655.241666666667</v>
      </c>
      <c r="L19" s="3026" t="n">
        <v>839.5125</v>
      </c>
      <c r="M19" s="3026" t="n">
        <v>1014.545</v>
      </c>
      <c r="N19" s="3026" t="n">
        <v>1104.2</v>
      </c>
      <c r="O19" s="3026" t="n">
        <v>1069.245</v>
      </c>
      <c r="P19" s="3026" t="n">
        <v>974.2775</v>
      </c>
      <c r="Q19" s="3026" t="n">
        <v>677.4025</v>
      </c>
      <c r="R19" s="3026" t="n">
        <v>582.7075</v>
      </c>
      <c r="S19" s="3026" t="n">
        <v>632.241666666667</v>
      </c>
      <c r="T19" s="3026" t="n">
        <v>782.331666666667</v>
      </c>
      <c r="U19" s="3026" t="n">
        <v>715.628333333333</v>
      </c>
      <c r="V19" s="3026" t="n">
        <v>561.35</v>
      </c>
      <c r="W19" s="3026" t="n">
        <v>645.292857142857</v>
      </c>
      <c r="Z19" s="96"/>
      <c r="AA19" s="96"/>
    </row>
    <row r="20" customFormat="false" ht="14.1" hidden="false" customHeight="true" outlineLevel="0" collapsed="false">
      <c r="A20" s="1713" t="s">
        <v>821</v>
      </c>
      <c r="B20" s="3026" t="n">
        <v>861.150833333333</v>
      </c>
      <c r="C20" s="3026" t="n">
        <v>823.185454545455</v>
      </c>
      <c r="D20" s="3026" t="n">
        <v>833.041666666666</v>
      </c>
      <c r="E20" s="3026" t="n">
        <v>850.7275</v>
      </c>
      <c r="F20" s="3026" t="n">
        <v>910.39</v>
      </c>
      <c r="G20" s="3026" t="n">
        <v>1047.84916666667</v>
      </c>
      <c r="H20" s="3026" t="n">
        <v>1115.63083333333</v>
      </c>
      <c r="I20" s="3026" t="n">
        <v>1118.19916666667</v>
      </c>
      <c r="J20" s="3026" t="n">
        <v>1299.55416666667</v>
      </c>
      <c r="K20" s="3026" t="n">
        <v>1036.91916666667</v>
      </c>
      <c r="L20" s="3026" t="n">
        <v>1181.185</v>
      </c>
      <c r="M20" s="3026" t="n">
        <v>1357.27333333333</v>
      </c>
      <c r="N20" s="3026" t="n">
        <v>1458.12416666667</v>
      </c>
      <c r="O20" s="3026" t="n">
        <v>1414.51583333333</v>
      </c>
      <c r="P20" s="3026" t="n">
        <v>1373.92166666667</v>
      </c>
      <c r="Q20" s="3026" t="n">
        <v>1102.23166666667</v>
      </c>
      <c r="R20" s="3026" t="n">
        <v>1097.0275</v>
      </c>
      <c r="S20" s="3026" t="n">
        <v>1167.5125</v>
      </c>
      <c r="T20" s="3026" t="n">
        <v>1287.75083333333</v>
      </c>
      <c r="U20" s="3026" t="n">
        <v>1300.39916666667</v>
      </c>
      <c r="V20" s="3026" t="n">
        <v>1147.13666666667</v>
      </c>
      <c r="W20" s="3026" t="n">
        <v>1230.59428571429</v>
      </c>
      <c r="Z20" s="96"/>
      <c r="AA20" s="96"/>
    </row>
    <row r="21" customFormat="false" ht="14.1" hidden="false" customHeight="true" outlineLevel="0" collapsed="false">
      <c r="A21" s="1713" t="s">
        <v>1309</v>
      </c>
      <c r="B21" s="3026"/>
      <c r="C21" s="3026"/>
      <c r="D21" s="3026"/>
      <c r="E21" s="3026"/>
      <c r="F21" s="3026"/>
      <c r="G21" s="3026"/>
      <c r="H21" s="3026"/>
      <c r="I21" s="3026"/>
      <c r="J21" s="3026"/>
      <c r="K21" s="3026"/>
      <c r="L21" s="3026"/>
      <c r="M21" s="3026"/>
      <c r="N21" s="3026"/>
      <c r="O21" s="3026" t="n">
        <v>883.698333333333</v>
      </c>
      <c r="P21" s="3026" t="n">
        <v>840.8025</v>
      </c>
      <c r="Q21" s="3026" t="n">
        <v>647.770833333333</v>
      </c>
      <c r="R21" s="3026" t="n">
        <v>537.606666666667</v>
      </c>
      <c r="S21" s="3026" t="n">
        <v>629.7925</v>
      </c>
      <c r="T21" s="3026" t="n">
        <v>791.249166666667</v>
      </c>
      <c r="U21" s="3026" t="n">
        <v>720.944166666667</v>
      </c>
      <c r="V21" s="3026" t="n">
        <v>512.301666666667</v>
      </c>
      <c r="W21" s="3026" t="n">
        <v>604.158571428571</v>
      </c>
      <c r="Z21" s="96"/>
      <c r="AA21" s="96"/>
    </row>
    <row r="22" customFormat="false" ht="14.1" hidden="false" customHeight="true" outlineLevel="0" collapsed="false">
      <c r="A22" s="1713" t="s">
        <v>1310</v>
      </c>
      <c r="B22" s="3026"/>
      <c r="C22" s="3026"/>
      <c r="D22" s="3026"/>
      <c r="E22" s="3026"/>
      <c r="F22" s="3026" t="n">
        <v>462.491428571429</v>
      </c>
      <c r="G22" s="3026" t="n">
        <v>559.823333333333</v>
      </c>
      <c r="H22" s="3026" t="n">
        <v>613.7525</v>
      </c>
      <c r="I22" s="3026" t="n">
        <v>627.123333333333</v>
      </c>
      <c r="J22" s="3026" t="n">
        <v>819.411666666667</v>
      </c>
      <c r="K22" s="3026" t="n">
        <v>541.826666666667</v>
      </c>
      <c r="L22" s="3026" t="n">
        <v>706.184166666667</v>
      </c>
      <c r="M22" s="3026" t="n">
        <v>911.893333333333</v>
      </c>
      <c r="N22" s="3026" t="n">
        <v>1002.4425</v>
      </c>
      <c r="O22" s="3026" t="n">
        <v>926.015</v>
      </c>
      <c r="P22" s="3026" t="n">
        <v>879.7575</v>
      </c>
      <c r="Q22" s="3026" t="n">
        <v>692.695</v>
      </c>
      <c r="R22" s="3026" t="n">
        <v>582.366666666667</v>
      </c>
      <c r="S22" s="3026" t="n">
        <v>685.248333333333</v>
      </c>
      <c r="T22" s="3026" t="n">
        <v>798.165</v>
      </c>
      <c r="U22" s="3026" t="n">
        <v>789.9</v>
      </c>
      <c r="V22" s="3026" t="n">
        <v>596.875833333333</v>
      </c>
      <c r="W22" s="3026" t="n">
        <v>712.925714285714</v>
      </c>
      <c r="Z22" s="96"/>
    </row>
    <row r="23" customFormat="false" ht="14.1" hidden="false" customHeight="true" outlineLevel="0" collapsed="false">
      <c r="A23" s="1713" t="s">
        <v>1311</v>
      </c>
      <c r="B23" s="3026"/>
      <c r="C23" s="3026"/>
      <c r="D23" s="3026"/>
      <c r="E23" s="3026"/>
      <c r="F23" s="3026" t="n">
        <v>367.5275</v>
      </c>
      <c r="G23" s="3026" t="n">
        <v>479.733333333333</v>
      </c>
      <c r="H23" s="3026" t="n">
        <v>538.451666666667</v>
      </c>
      <c r="I23" s="3026" t="n">
        <v>552.715833333333</v>
      </c>
      <c r="J23" s="3026" t="n">
        <v>730.759166666667</v>
      </c>
      <c r="K23" s="3026" t="n">
        <v>484.655</v>
      </c>
      <c r="L23" s="3026" t="n">
        <v>635.596666666667</v>
      </c>
      <c r="M23" s="3026" t="n">
        <v>807.556666666667</v>
      </c>
      <c r="N23" s="3026" t="n">
        <v>880.5175</v>
      </c>
      <c r="O23" s="3026" t="n">
        <v>817.065833333333</v>
      </c>
      <c r="P23" s="3026" t="n">
        <v>750.960833333333</v>
      </c>
      <c r="Q23" s="3026" t="n">
        <v>572.8525</v>
      </c>
      <c r="R23" s="3026" t="n">
        <v>460.55</v>
      </c>
      <c r="S23" s="3026" t="n">
        <v>569.726666666667</v>
      </c>
      <c r="T23" s="3026" t="n">
        <v>694.168333333333</v>
      </c>
      <c r="U23" s="3026" t="n">
        <v>642.285833333333</v>
      </c>
      <c r="V23" s="3026" t="n">
        <v>451.0225</v>
      </c>
      <c r="W23" s="3026" t="n">
        <v>539.935714285714</v>
      </c>
      <c r="Z23" s="96"/>
    </row>
    <row r="24" customFormat="false" ht="14.1" hidden="false" customHeight="true" outlineLevel="0" collapsed="false">
      <c r="A24" s="1713" t="s">
        <v>1312</v>
      </c>
      <c r="B24" s="3026" t="n">
        <v>347.875833333333</v>
      </c>
      <c r="C24" s="3026" t="n">
        <v>317.89</v>
      </c>
      <c r="D24" s="3026" t="n">
        <v>293.666666666667</v>
      </c>
      <c r="E24" s="3026" t="n">
        <v>305.833333333333</v>
      </c>
      <c r="F24" s="3026" t="n">
        <v>359</v>
      </c>
      <c r="G24" s="3026" t="n">
        <v>486.333333333333</v>
      </c>
      <c r="H24" s="3026" t="n">
        <v>531.833333333333</v>
      </c>
      <c r="I24" s="3026" t="n">
        <v>538.25</v>
      </c>
      <c r="J24" s="3026" t="n">
        <v>702.63</v>
      </c>
      <c r="K24" s="3026" t="n">
        <v>457.070833333333</v>
      </c>
      <c r="L24" s="3026" t="n">
        <v>584.134166666667</v>
      </c>
      <c r="M24" s="3026" t="n">
        <v>742.423333333333</v>
      </c>
      <c r="N24" s="3026" t="n">
        <v>820.8575</v>
      </c>
      <c r="O24" s="3026" t="n">
        <v>768.9825</v>
      </c>
      <c r="P24" s="3026" t="n">
        <v>720.7675</v>
      </c>
      <c r="Q24" s="3026" t="n">
        <v>548.738333333333</v>
      </c>
      <c r="R24" s="3026" t="n">
        <v>457.21</v>
      </c>
      <c r="S24" s="3026" t="n">
        <v>537.833333333333</v>
      </c>
      <c r="T24" s="3026" t="n">
        <v>682</v>
      </c>
      <c r="U24" s="3026" t="n">
        <v>621.545454545455</v>
      </c>
      <c r="V24" s="3026" t="n">
        <v>446.916666666667</v>
      </c>
      <c r="W24" s="3026" t="n">
        <v>587.285714285714</v>
      </c>
    </row>
    <row r="25" customFormat="false" ht="14.1" hidden="false" customHeight="true" outlineLevel="0" collapsed="false">
      <c r="A25" s="1713" t="s">
        <v>1334</v>
      </c>
      <c r="B25" s="3026"/>
      <c r="C25" s="3026"/>
      <c r="D25" s="3026"/>
      <c r="E25" s="3026"/>
      <c r="F25" s="3026" t="n">
        <v>243.995714285714</v>
      </c>
      <c r="G25" s="3026" t="n">
        <v>431.281666666667</v>
      </c>
      <c r="H25" s="3026" t="n">
        <v>584.285</v>
      </c>
      <c r="I25" s="3026" t="n">
        <v>581.955</v>
      </c>
      <c r="J25" s="3026" t="n">
        <v>826.066666666667</v>
      </c>
      <c r="K25" s="3026" t="n">
        <v>645</v>
      </c>
      <c r="L25" s="3026" t="n">
        <v>701.666666666667</v>
      </c>
      <c r="M25" s="3026" t="n">
        <v>940</v>
      </c>
      <c r="N25" s="3026" t="n">
        <v>1030.41666666667</v>
      </c>
      <c r="O25" s="3026" t="n">
        <v>1043.33333333333</v>
      </c>
      <c r="P25" s="3026" t="n">
        <v>1047.5</v>
      </c>
      <c r="Q25" s="3026" t="n">
        <v>1016.66666666667</v>
      </c>
      <c r="R25" s="3026" t="n">
        <v>1004.16666666667</v>
      </c>
      <c r="S25" s="3026" t="n">
        <v>1000</v>
      </c>
      <c r="T25" s="3026" t="n">
        <v>1015</v>
      </c>
      <c r="U25" s="3026" t="n">
        <v>1000</v>
      </c>
      <c r="V25" s="3026" t="n">
        <v>1000</v>
      </c>
      <c r="W25" s="3026" t="n">
        <v>1000</v>
      </c>
    </row>
    <row r="26" customFormat="false" ht="14.1" hidden="false" customHeight="true" outlineLevel="0" collapsed="false">
      <c r="A26" s="1713" t="s">
        <v>1314</v>
      </c>
      <c r="B26" s="3026" t="n">
        <v>564.199166666667</v>
      </c>
      <c r="C26" s="3026" t="n">
        <v>600.64</v>
      </c>
      <c r="D26" s="3026" t="n">
        <v>567.75</v>
      </c>
      <c r="E26" s="3026" t="n">
        <v>594.5</v>
      </c>
      <c r="F26" s="3026" t="n">
        <v>661.166666666667</v>
      </c>
      <c r="G26" s="3026" t="n">
        <v>813.99</v>
      </c>
      <c r="H26" s="3026" t="n">
        <v>881.833333333333</v>
      </c>
      <c r="I26" s="3026" t="n">
        <v>892.916666666667</v>
      </c>
      <c r="J26" s="3026" t="n">
        <v>959.185833333333</v>
      </c>
      <c r="K26" s="3026" t="n">
        <v>668.25</v>
      </c>
      <c r="L26" s="3026" t="n">
        <v>818.083333333333</v>
      </c>
      <c r="M26" s="3026" t="n">
        <v>828.658333333333</v>
      </c>
      <c r="N26" s="3026" t="n">
        <v>880.416666666667</v>
      </c>
      <c r="O26" s="3026" t="n">
        <v>1003.75</v>
      </c>
      <c r="P26" s="3026" t="n">
        <v>1033.16666666667</v>
      </c>
      <c r="Q26" s="3026" t="n">
        <v>1029</v>
      </c>
      <c r="R26" s="3026" t="n">
        <v>908.75</v>
      </c>
      <c r="S26" s="3026" t="n">
        <v>1011.58333333333</v>
      </c>
      <c r="T26" s="3026" t="n">
        <v>1118.33333333333</v>
      </c>
      <c r="U26" s="3026" t="n">
        <v>1095.5</v>
      </c>
      <c r="V26" s="3026" t="n">
        <v>986.166666666667</v>
      </c>
      <c r="W26" s="3026" t="n">
        <v>1168.57142857143</v>
      </c>
    </row>
    <row r="27" customFormat="false" ht="14.1" hidden="false" customHeight="true" outlineLevel="0" collapsed="false">
      <c r="A27" s="1713" t="s">
        <v>827</v>
      </c>
      <c r="B27" s="3026" t="n">
        <v>450.305</v>
      </c>
      <c r="C27" s="3026" t="n">
        <v>412.795454545455</v>
      </c>
      <c r="D27" s="3026" t="n">
        <v>382.686666666667</v>
      </c>
      <c r="E27" s="3026" t="n">
        <v>395.4025</v>
      </c>
      <c r="F27" s="3026" t="n">
        <v>475.5225</v>
      </c>
      <c r="G27" s="3026" t="n">
        <v>612.3025</v>
      </c>
      <c r="H27" s="3026" t="n">
        <v>681.51</v>
      </c>
      <c r="I27" s="3026" t="n">
        <v>667.094166666667</v>
      </c>
      <c r="J27" s="3026" t="n">
        <v>863.926666666667</v>
      </c>
      <c r="K27" s="3026" t="n">
        <v>614.3975</v>
      </c>
      <c r="L27" s="3026" t="n">
        <v>755.425833333333</v>
      </c>
      <c r="M27" s="3026" t="n">
        <v>916.8825</v>
      </c>
      <c r="N27" s="3026" t="n">
        <v>1001.31583333333</v>
      </c>
      <c r="O27" s="3026" t="n">
        <v>946.625</v>
      </c>
      <c r="P27" s="3026" t="n">
        <v>883.963333333333</v>
      </c>
      <c r="Q27" s="3026" t="n">
        <v>710.793333333333</v>
      </c>
      <c r="R27" s="3026" t="n">
        <v>614.638333333333</v>
      </c>
      <c r="S27" s="3026" t="n">
        <v>688.168333333333</v>
      </c>
      <c r="T27" s="3026" t="n">
        <v>837.230833333333</v>
      </c>
      <c r="U27" s="3026" t="n">
        <v>787.015</v>
      </c>
      <c r="V27" s="3026" t="n">
        <v>613.898333333333</v>
      </c>
      <c r="W27" s="3026" t="n">
        <v>681.672857142857</v>
      </c>
    </row>
    <row r="28" customFormat="false" ht="14.1" hidden="false" customHeight="true" outlineLevel="0" collapsed="false">
      <c r="A28" s="1713" t="s">
        <v>830</v>
      </c>
      <c r="B28" s="3026"/>
      <c r="C28" s="3026"/>
      <c r="D28" s="3026"/>
      <c r="E28" s="3026"/>
      <c r="F28" s="3026" t="n">
        <v>411.48375</v>
      </c>
      <c r="G28" s="3026" t="n">
        <v>545.644166666667</v>
      </c>
      <c r="H28" s="3026" t="n">
        <v>616.608333333334</v>
      </c>
      <c r="I28" s="3026" t="n">
        <v>624.365833333333</v>
      </c>
      <c r="J28" s="3026" t="n">
        <v>809.66225</v>
      </c>
      <c r="K28" s="3026" t="n">
        <v>531.140833333333</v>
      </c>
      <c r="L28" s="3026" t="n">
        <v>694.41</v>
      </c>
      <c r="M28" s="3026" t="n">
        <v>870.678333333333</v>
      </c>
      <c r="N28" s="3026" t="n">
        <v>957.706666666667</v>
      </c>
      <c r="O28" s="3026" t="n">
        <v>905.236666666667</v>
      </c>
      <c r="P28" s="3026" t="n">
        <v>858.449166666667</v>
      </c>
      <c r="Q28" s="3026" t="n">
        <v>701.276666666667</v>
      </c>
      <c r="R28" s="3026" t="n">
        <v>598.8</v>
      </c>
      <c r="S28" s="3026" t="n">
        <v>679.125</v>
      </c>
      <c r="T28" s="3026" t="n">
        <v>761.259166666667</v>
      </c>
      <c r="U28" s="3026" t="n">
        <v>765.792727272727</v>
      </c>
      <c r="V28" s="3026" t="n">
        <v>625.7125</v>
      </c>
      <c r="W28" s="3026" t="n">
        <v>722.998571428571</v>
      </c>
    </row>
    <row r="29" customFormat="false" ht="14.1" hidden="false" customHeight="true" outlineLevel="0" collapsed="false">
      <c r="A29" s="1713" t="s">
        <v>825</v>
      </c>
      <c r="B29" s="3026" t="n">
        <v>334.19</v>
      </c>
      <c r="C29" s="3026" t="n">
        <v>359.13</v>
      </c>
      <c r="D29" s="3026" t="n">
        <v>377.333333333333</v>
      </c>
      <c r="E29" s="3026" t="n">
        <v>444.166666666667</v>
      </c>
      <c r="F29" s="3026" t="n">
        <v>487.083333333333</v>
      </c>
      <c r="G29" s="3026" t="n">
        <v>612.833333333333</v>
      </c>
      <c r="H29" s="3026" t="n">
        <v>673.666666666667</v>
      </c>
      <c r="I29" s="3026" t="n">
        <v>721.833333333333</v>
      </c>
      <c r="J29" s="3026" t="n">
        <v>935.379166666667</v>
      </c>
      <c r="K29" s="3026" t="n">
        <v>682.735</v>
      </c>
      <c r="L29" s="3026" t="n">
        <v>828.916666666667</v>
      </c>
      <c r="M29" s="3026" t="n">
        <v>1055.41666666667</v>
      </c>
      <c r="N29" s="3026" t="n">
        <v>1295.5</v>
      </c>
      <c r="O29" s="3026" t="n">
        <v>1288.25</v>
      </c>
      <c r="P29" s="3026" t="n">
        <v>1248.66666666667</v>
      </c>
      <c r="Q29" s="3026" t="n">
        <v>1066.33333333333</v>
      </c>
      <c r="R29" s="3026" t="n">
        <v>964.5</v>
      </c>
      <c r="S29" s="3026" t="n">
        <v>1054.75</v>
      </c>
      <c r="T29" s="3026" t="n">
        <v>1176.66666666667</v>
      </c>
      <c r="U29" s="3026" t="n">
        <v>1185.66666666667</v>
      </c>
      <c r="V29" s="3026" t="n">
        <v>1054.58333333333</v>
      </c>
      <c r="W29" s="3026" t="n">
        <v>1156.5</v>
      </c>
    </row>
    <row r="30" customFormat="false" ht="14.1" hidden="false" customHeight="true" outlineLevel="0" collapsed="false">
      <c r="A30" s="1713" t="s">
        <v>1315</v>
      </c>
      <c r="B30" s="3026"/>
      <c r="C30" s="3026"/>
      <c r="D30" s="3026"/>
      <c r="E30" s="3026"/>
      <c r="F30" s="3026"/>
      <c r="G30" s="3026"/>
      <c r="H30" s="3026"/>
      <c r="I30" s="3026"/>
      <c r="J30" s="3026" t="n">
        <v>923.940833333334</v>
      </c>
      <c r="K30" s="3026" t="n">
        <v>770.623333333333</v>
      </c>
      <c r="L30" s="3026" t="n">
        <v>885.414166666667</v>
      </c>
      <c r="M30" s="3026" t="n">
        <v>1079.38666666667</v>
      </c>
      <c r="N30" s="3026" t="n">
        <v>1191.2825</v>
      </c>
      <c r="O30" s="3026" t="n">
        <v>1222.5375</v>
      </c>
      <c r="P30" s="3026" t="n">
        <v>1145.18083333333</v>
      </c>
      <c r="Q30" s="3026" t="n">
        <v>992.626666666667</v>
      </c>
      <c r="R30" s="3026" t="n">
        <v>876.369166666667</v>
      </c>
      <c r="S30" s="3026" t="n">
        <v>874.285833333333</v>
      </c>
      <c r="T30" s="3026" t="n">
        <v>1033.59666666667</v>
      </c>
      <c r="U30" s="3026" t="n">
        <v>1082.15</v>
      </c>
      <c r="V30" s="3026" t="n">
        <v>802.351666666667</v>
      </c>
      <c r="W30" s="3026" t="n">
        <v>896.398333333333</v>
      </c>
    </row>
    <row r="31" customFormat="false" ht="14.1" hidden="false" customHeight="true" outlineLevel="0" collapsed="false">
      <c r="A31" s="1713" t="s">
        <v>828</v>
      </c>
      <c r="B31" s="3026" t="n">
        <v>642.826666666667</v>
      </c>
      <c r="C31" s="3026" t="n">
        <v>646.806363636364</v>
      </c>
      <c r="D31" s="3026" t="n">
        <v>663.5825</v>
      </c>
      <c r="E31" s="3026" t="n">
        <v>702.521666666667</v>
      </c>
      <c r="F31" s="3026" t="n">
        <v>830.325</v>
      </c>
      <c r="G31" s="3026" t="n">
        <v>954.633333333333</v>
      </c>
      <c r="H31" s="3026" t="n">
        <v>1023.57833333333</v>
      </c>
      <c r="I31" s="3026" t="n">
        <v>1048.7625</v>
      </c>
      <c r="J31" s="3026" t="n">
        <v>1227.44833333333</v>
      </c>
      <c r="K31" s="3026" t="n">
        <v>914.280833333333</v>
      </c>
      <c r="L31" s="3026" t="n">
        <v>1114.86083333333</v>
      </c>
      <c r="M31" s="3026" t="n">
        <v>1326.635</v>
      </c>
      <c r="N31" s="3026" t="n">
        <v>1430.48916666667</v>
      </c>
      <c r="O31" s="3026" t="n">
        <v>1386.78333333333</v>
      </c>
      <c r="P31" s="3026" t="n">
        <v>1288.63</v>
      </c>
      <c r="Q31" s="3026" t="n">
        <v>1102.29833333333</v>
      </c>
      <c r="R31" s="3026" t="n">
        <v>1023.33</v>
      </c>
      <c r="S31" s="3026" t="n">
        <v>1109.7525</v>
      </c>
      <c r="T31" s="3026" t="n">
        <v>1213.69666666667</v>
      </c>
      <c r="U31" s="3026" t="n">
        <v>1156.44166666667</v>
      </c>
      <c r="V31" s="3026" t="n">
        <v>939.526363636364</v>
      </c>
      <c r="W31" s="3026" t="n">
        <v>1076.01285714286</v>
      </c>
    </row>
    <row r="32" customFormat="false" ht="14.1" hidden="false" customHeight="true" outlineLevel="0" collapsed="false">
      <c r="A32" s="1713" t="s">
        <v>1317</v>
      </c>
      <c r="B32" s="3026"/>
      <c r="C32" s="3026"/>
      <c r="D32" s="3026"/>
      <c r="E32" s="3026"/>
      <c r="F32" s="3026" t="n">
        <v>348.25</v>
      </c>
      <c r="G32" s="3026" t="n">
        <v>513.170833333333</v>
      </c>
      <c r="H32" s="3026" t="n">
        <v>613.88</v>
      </c>
      <c r="I32" s="3026" t="n">
        <v>586.671666666667</v>
      </c>
      <c r="J32" s="3026" t="n">
        <v>865.315833333333</v>
      </c>
      <c r="K32" s="3026" t="n">
        <v>541.060833333333</v>
      </c>
      <c r="L32" s="3026" t="n">
        <v>750.6475</v>
      </c>
      <c r="M32" s="3026" t="n">
        <v>993.367777777778</v>
      </c>
      <c r="N32" s="3026"/>
      <c r="O32" s="3026"/>
      <c r="P32" s="3026"/>
      <c r="Q32" s="3026"/>
      <c r="R32" s="3026"/>
      <c r="S32" s="3026"/>
      <c r="T32" s="3026"/>
      <c r="U32" s="3026"/>
      <c r="V32" s="3026"/>
      <c r="W32" s="3026"/>
    </row>
    <row r="33" customFormat="false" ht="14.1" hidden="false" customHeight="true" outlineLevel="0" collapsed="false">
      <c r="A33" s="1713" t="s">
        <v>1316</v>
      </c>
      <c r="B33" s="3026"/>
      <c r="C33" s="3026"/>
      <c r="D33" s="3026"/>
      <c r="E33" s="3026"/>
      <c r="F33" s="3026" t="n">
        <v>462.11</v>
      </c>
      <c r="G33" s="3026" t="n">
        <v>564.1775</v>
      </c>
      <c r="H33" s="3026" t="n">
        <v>612.245</v>
      </c>
      <c r="I33" s="3026" t="n">
        <v>616.5</v>
      </c>
      <c r="J33" s="3026" t="n">
        <v>776.818181818182</v>
      </c>
      <c r="K33" s="3026" t="n">
        <v>565.333333333333</v>
      </c>
      <c r="L33" s="3026" t="n">
        <v>722.75</v>
      </c>
      <c r="M33" s="3026" t="n">
        <v>910.75</v>
      </c>
      <c r="N33" s="3026" t="n">
        <v>1018.25</v>
      </c>
      <c r="O33" s="3026" t="n">
        <v>1008.16666666667</v>
      </c>
      <c r="P33" s="3026" t="n">
        <v>1014.66666666667</v>
      </c>
      <c r="Q33" s="3026" t="n">
        <v>849.25</v>
      </c>
      <c r="R33" s="3026" t="n">
        <v>730.901666666667</v>
      </c>
      <c r="S33" s="3026" t="n">
        <v>831.579166666667</v>
      </c>
      <c r="T33" s="3026" t="n">
        <v>982.0475</v>
      </c>
      <c r="U33" s="3026" t="n">
        <v>977.645</v>
      </c>
      <c r="V33" s="3026" t="n">
        <v>830.9375</v>
      </c>
      <c r="W33" s="3026" t="n">
        <v>944.165714285714</v>
      </c>
    </row>
    <row r="34" customFormat="false" ht="14.1" hidden="false" customHeight="true" outlineLevel="0" collapsed="false">
      <c r="A34" s="1713" t="s">
        <v>826</v>
      </c>
      <c r="B34" s="3026" t="n">
        <v>426.845</v>
      </c>
      <c r="C34" s="3026" t="n">
        <v>389.466363636364</v>
      </c>
      <c r="D34" s="3026" t="n">
        <v>369.898333333333</v>
      </c>
      <c r="E34" s="3026" t="n">
        <v>388.034166666667</v>
      </c>
      <c r="F34" s="3026" t="n">
        <v>431.079166666667</v>
      </c>
      <c r="G34" s="3026" t="n">
        <v>552.069166666667</v>
      </c>
      <c r="H34" s="3026" t="n">
        <v>615.558333333333</v>
      </c>
      <c r="I34" s="3026" t="n">
        <v>622.765</v>
      </c>
      <c r="J34" s="3026" t="n">
        <v>817.0275</v>
      </c>
      <c r="K34" s="3026" t="n">
        <v>556.021666666667</v>
      </c>
      <c r="L34" s="3026" t="n">
        <v>691.741666666667</v>
      </c>
      <c r="M34" s="3026" t="n">
        <v>860.650833333333</v>
      </c>
      <c r="N34" s="3026" t="n">
        <v>951.848333333333</v>
      </c>
      <c r="O34" s="3026" t="n">
        <v>911.620833333333</v>
      </c>
      <c r="P34" s="3026" t="n">
        <v>856.895833333333</v>
      </c>
      <c r="Q34" s="3026" t="n">
        <v>668.493333333333</v>
      </c>
      <c r="R34" s="3026" t="n">
        <v>564.376666666667</v>
      </c>
      <c r="S34" s="3026" t="n">
        <v>656.745833333333</v>
      </c>
      <c r="T34" s="3026" t="n">
        <v>799.190833333334</v>
      </c>
      <c r="U34" s="3026" t="n">
        <v>763.648333333334</v>
      </c>
      <c r="V34" s="3026" t="n">
        <v>575.290833333333</v>
      </c>
      <c r="W34" s="3026" t="n">
        <v>665.375714285714</v>
      </c>
    </row>
    <row r="35" customFormat="false" ht="14.1" hidden="false" customHeight="true" outlineLevel="0" collapsed="false">
      <c r="A35" s="1713" t="s">
        <v>1364</v>
      </c>
      <c r="B35" s="3026"/>
      <c r="C35" s="3026"/>
      <c r="D35" s="3026"/>
      <c r="E35" s="3026"/>
      <c r="F35" s="3026"/>
      <c r="G35" s="3026" t="n">
        <v>601.0325</v>
      </c>
      <c r="H35" s="3026" t="n">
        <v>640.173333333333</v>
      </c>
      <c r="I35" s="3026" t="n">
        <v>626.939166666667</v>
      </c>
      <c r="J35" s="3026" t="n">
        <v>806.280833333333</v>
      </c>
      <c r="K35" s="3026" t="n">
        <v>549.356666666667</v>
      </c>
      <c r="L35" s="3026" t="n">
        <v>717.191666666667</v>
      </c>
      <c r="M35" s="3026" t="n">
        <v>888.015</v>
      </c>
      <c r="N35" s="3026" t="n">
        <v>963.489166666667</v>
      </c>
      <c r="O35" s="3026" t="n">
        <v>925.341666666667</v>
      </c>
      <c r="P35" s="3026" t="n">
        <v>860.254166666667</v>
      </c>
      <c r="Q35" s="3026" t="n">
        <v>674.126666666667</v>
      </c>
      <c r="R35" s="3026" t="n">
        <v>557.785833333334</v>
      </c>
      <c r="S35" s="3026" t="n">
        <v>647.649166666667</v>
      </c>
      <c r="T35" s="3026" t="n">
        <v>803.9375</v>
      </c>
      <c r="U35" s="3026" t="n">
        <v>748.788333333333</v>
      </c>
      <c r="V35" s="3026" t="n">
        <v>564.843333333333</v>
      </c>
      <c r="W35" s="3026" t="n">
        <v>636.075</v>
      </c>
    </row>
    <row r="36" customFormat="false" ht="14.1" hidden="false" customHeight="true" outlineLevel="0" collapsed="false">
      <c r="A36" s="1713" t="s">
        <v>1313</v>
      </c>
      <c r="B36" s="3026"/>
      <c r="C36" s="3026"/>
      <c r="D36" s="3026"/>
      <c r="E36" s="3026"/>
      <c r="F36" s="3026" t="n">
        <v>915.1975</v>
      </c>
      <c r="G36" s="3026" t="n">
        <v>1023.28083333333</v>
      </c>
      <c r="H36" s="3026" t="n">
        <v>1025.14</v>
      </c>
      <c r="I36" s="3026" t="n">
        <v>1048.88666666667</v>
      </c>
      <c r="J36" s="3026" t="n">
        <v>1225.56833333333</v>
      </c>
      <c r="K36" s="3026" t="n">
        <v>954.975833333333</v>
      </c>
      <c r="L36" s="3026" t="n">
        <v>1160.515</v>
      </c>
      <c r="M36" s="3026" t="n">
        <v>1352.22</v>
      </c>
      <c r="N36" s="3026" t="n">
        <v>1496.435</v>
      </c>
      <c r="O36" s="3026" t="n">
        <v>1442.18333333333</v>
      </c>
      <c r="P36" s="3026" t="n">
        <v>1351.86916666667</v>
      </c>
      <c r="Q36" s="3026" t="n">
        <v>1164.33166666667</v>
      </c>
      <c r="R36" s="3026" t="n">
        <v>1067.17083333333</v>
      </c>
      <c r="S36" s="3026" t="n">
        <v>1160.0525</v>
      </c>
      <c r="T36" s="3026" t="n">
        <v>1239.38166666667</v>
      </c>
      <c r="U36" s="3026" t="n">
        <v>1226.85583333333</v>
      </c>
      <c r="V36" s="3026" t="n">
        <v>1060.21583333333</v>
      </c>
      <c r="W36" s="3026" t="n">
        <v>1177.35142857143</v>
      </c>
    </row>
    <row r="37" customFormat="false" ht="14.1" hidden="false" customHeight="true" outlineLevel="0" collapsed="false">
      <c r="A37" s="1713" t="s">
        <v>1333</v>
      </c>
      <c r="B37" s="3026"/>
      <c r="C37" s="3026"/>
      <c r="D37" s="3026"/>
      <c r="E37" s="3026"/>
      <c r="F37" s="3026" t="n">
        <v>706.275</v>
      </c>
      <c r="G37" s="3026" t="n">
        <v>726.149166666667</v>
      </c>
      <c r="H37" s="3026" t="n">
        <v>792.8925</v>
      </c>
      <c r="I37" s="3026" t="n">
        <v>788.1675</v>
      </c>
      <c r="J37" s="3026" t="n">
        <v>865.380833333334</v>
      </c>
      <c r="K37" s="3026" t="n">
        <v>614.439166666667</v>
      </c>
      <c r="L37" s="3026" t="n">
        <v>761.86</v>
      </c>
      <c r="M37" s="3026" t="n">
        <v>978.7925</v>
      </c>
      <c r="N37" s="3026" t="n">
        <v>1065.10333333333</v>
      </c>
      <c r="O37" s="3026" t="n">
        <v>1039.04583333333</v>
      </c>
      <c r="P37" s="3026" t="n">
        <v>996.594166666667</v>
      </c>
      <c r="Q37" s="3026" t="n">
        <v>819.598333333333</v>
      </c>
      <c r="R37" s="3026" t="n">
        <v>691.198333333333</v>
      </c>
      <c r="S37" s="3026" t="n">
        <v>792.85</v>
      </c>
      <c r="T37" s="3026" t="n">
        <v>923.284166666667</v>
      </c>
      <c r="U37" s="3026" t="n">
        <v>831.485</v>
      </c>
      <c r="V37" s="3026" t="n">
        <v>690.1825</v>
      </c>
      <c r="W37" s="3026" t="n">
        <v>748.248571428571</v>
      </c>
    </row>
    <row r="38" customFormat="false" ht="15" hidden="false" customHeight="true" outlineLevel="0" collapsed="false">
      <c r="E38" s="631"/>
      <c r="F38" s="631"/>
      <c r="G38" s="631"/>
      <c r="H38" s="631"/>
      <c r="I38" s="631"/>
      <c r="J38" s="631"/>
      <c r="K38" s="631"/>
      <c r="L38" s="631"/>
      <c r="M38" s="631"/>
      <c r="N38" s="631"/>
    </row>
    <row r="39" customFormat="false" ht="15" hidden="false" customHeight="true" outlineLevel="0" collapsed="false">
      <c r="A39" s="2993" t="s">
        <v>1365</v>
      </c>
      <c r="B39" s="2993"/>
      <c r="C39" s="2993"/>
      <c r="D39" s="2993"/>
      <c r="E39" s="3021"/>
      <c r="F39" s="631"/>
      <c r="G39" s="631"/>
      <c r="H39" s="631"/>
      <c r="I39" s="631"/>
      <c r="J39" s="631"/>
      <c r="K39" s="631"/>
      <c r="L39" s="631"/>
      <c r="M39" s="631"/>
      <c r="N39" s="631"/>
    </row>
    <row r="40" s="96" customFormat="true" ht="14.1" hidden="false" customHeight="true" outlineLevel="0" collapsed="false">
      <c r="A40" s="1713"/>
      <c r="B40" s="243" t="n">
        <v>2000</v>
      </c>
      <c r="C40" s="243" t="n">
        <v>2001</v>
      </c>
      <c r="D40" s="243" t="n">
        <v>2002</v>
      </c>
      <c r="E40" s="243" t="n">
        <v>2003</v>
      </c>
      <c r="F40" s="243" t="n">
        <v>2004</v>
      </c>
      <c r="G40" s="243" t="n">
        <v>2005</v>
      </c>
      <c r="H40" s="243" t="n">
        <v>2006</v>
      </c>
      <c r="I40" s="243" t="n">
        <v>2007</v>
      </c>
      <c r="J40" s="243" t="n">
        <v>2008</v>
      </c>
      <c r="K40" s="243" t="n">
        <v>2009</v>
      </c>
      <c r="L40" s="243" t="n">
        <v>2010</v>
      </c>
      <c r="M40" s="243" t="n">
        <v>2011</v>
      </c>
      <c r="N40" s="243" t="n">
        <v>2012</v>
      </c>
      <c r="O40" s="243" t="n">
        <v>2013</v>
      </c>
      <c r="P40" s="243" t="n">
        <v>2014</v>
      </c>
      <c r="Q40" s="243" t="n">
        <v>2015</v>
      </c>
      <c r="R40" s="243" t="n">
        <v>2016</v>
      </c>
      <c r="S40" s="243" t="n">
        <v>2017</v>
      </c>
      <c r="T40" s="243" t="n">
        <v>2018</v>
      </c>
      <c r="U40" s="243" t="n">
        <v>2019</v>
      </c>
      <c r="V40" s="243" t="n">
        <v>2020</v>
      </c>
      <c r="W40" s="243" t="s">
        <v>1363</v>
      </c>
    </row>
    <row r="41" customFormat="false" ht="14.1" hidden="false" customHeight="true" outlineLevel="0" collapsed="false">
      <c r="A41" s="1713" t="s">
        <v>1304</v>
      </c>
      <c r="B41" s="3009" t="n">
        <v>1.04703916666667</v>
      </c>
      <c r="C41" s="3009" t="n">
        <v>1.00651545454545</v>
      </c>
      <c r="D41" s="3009" t="n">
        <v>0.984166666666667</v>
      </c>
      <c r="E41" s="3009" t="n">
        <v>0.984333333333333</v>
      </c>
      <c r="F41" s="3009" t="n">
        <v>1.07284666666667</v>
      </c>
      <c r="G41" s="3009" t="n">
        <v>1.2307725</v>
      </c>
      <c r="H41" s="3009" t="n">
        <v>1.29428666666667</v>
      </c>
      <c r="I41" s="3009" t="n">
        <v>1.32064166666667</v>
      </c>
      <c r="J41" s="3009" t="n">
        <v>1.40944833333333</v>
      </c>
      <c r="K41" s="3009" t="n">
        <v>1.25176</v>
      </c>
      <c r="L41" s="3009" t="n">
        <v>1.41119166666667</v>
      </c>
      <c r="M41" s="3009" t="n">
        <v>1.55741666666667</v>
      </c>
      <c r="N41" s="3009" t="n">
        <v>1.65468333333333</v>
      </c>
      <c r="O41" s="3009" t="n">
        <v>1.58386666666667</v>
      </c>
      <c r="P41" s="3009" t="n">
        <v>1.53820833333333</v>
      </c>
      <c r="Q41" s="3009" t="n">
        <v>1.36297916666667</v>
      </c>
      <c r="R41" s="3009" t="n">
        <v>1.2667125</v>
      </c>
      <c r="S41" s="3009" t="n">
        <v>1.33914166666667</v>
      </c>
      <c r="T41" s="3009" t="n">
        <v>1.41510166666667</v>
      </c>
      <c r="U41" s="3009" t="n">
        <v>1.39381666666667</v>
      </c>
      <c r="V41" s="3009" t="n">
        <v>1.27549090909091</v>
      </c>
      <c r="W41" s="3009" t="n">
        <v>1.39002571428571</v>
      </c>
    </row>
    <row r="42" customFormat="false" ht="14.1" hidden="false" customHeight="true" outlineLevel="0" collapsed="false">
      <c r="A42" s="1713" t="s">
        <v>1305</v>
      </c>
      <c r="B42" s="3009"/>
      <c r="C42" s="3009"/>
      <c r="D42" s="3009"/>
      <c r="E42" s="3009"/>
      <c r="F42" s="3009"/>
      <c r="G42" s="3009"/>
      <c r="H42" s="3009"/>
      <c r="I42" s="3009"/>
      <c r="J42" s="3009" t="n">
        <v>1.00466416666667</v>
      </c>
      <c r="K42" s="3009" t="n">
        <v>0.894331666666667</v>
      </c>
      <c r="L42" s="3009" t="n">
        <v>1.02382666666667</v>
      </c>
      <c r="M42" s="3009" t="n">
        <v>1.17256416666667</v>
      </c>
      <c r="N42" s="3009" t="n">
        <v>1.27437416666667</v>
      </c>
      <c r="O42" s="3009" t="n">
        <v>1.316445</v>
      </c>
      <c r="P42" s="3009" t="n">
        <v>1.27491166666667</v>
      </c>
      <c r="Q42" s="3009" t="n">
        <v>1.10601416666667</v>
      </c>
      <c r="R42" s="3009" t="n">
        <v>0.988645833333333</v>
      </c>
      <c r="S42" s="3009" t="n">
        <v>1.0290025</v>
      </c>
      <c r="T42" s="3009" t="n">
        <v>1.09723833333333</v>
      </c>
      <c r="U42" s="3009" t="n">
        <v>1.07901416666667</v>
      </c>
      <c r="V42" s="3009" t="n">
        <v>0.92233</v>
      </c>
      <c r="W42" s="3009" t="n">
        <v>1.01589428571429</v>
      </c>
    </row>
    <row r="43" customFormat="false" ht="14.1" hidden="false" customHeight="true" outlineLevel="0" collapsed="false">
      <c r="A43" s="1713" t="s">
        <v>824</v>
      </c>
      <c r="B43" s="3009" t="n">
        <v>1.10174166666667</v>
      </c>
      <c r="C43" s="3009" t="n">
        <v>1.09067454545455</v>
      </c>
      <c r="D43" s="3009" t="n">
        <v>1.09388916666667</v>
      </c>
      <c r="E43" s="3009" t="n">
        <v>1.09538</v>
      </c>
      <c r="F43" s="3009" t="n">
        <v>1.1072175</v>
      </c>
      <c r="G43" s="3009" t="n">
        <v>1.2071625</v>
      </c>
      <c r="H43" s="3009" t="n">
        <v>1.27982333333333</v>
      </c>
      <c r="I43" s="3009" t="n">
        <v>1.30836916666667</v>
      </c>
      <c r="J43" s="3009" t="n">
        <v>1.38618583333333</v>
      </c>
      <c r="K43" s="3009" t="n">
        <v>1.28133666666667</v>
      </c>
      <c r="L43" s="3009" t="n">
        <v>1.44846916666667</v>
      </c>
      <c r="M43" s="3009" t="n">
        <v>1.61693666666667</v>
      </c>
      <c r="N43" s="3009" t="n">
        <v>1.69956166666667</v>
      </c>
      <c r="O43" s="3009" t="n">
        <v>1.67078916666667</v>
      </c>
      <c r="P43" s="3009" t="n">
        <v>1.64017583333333</v>
      </c>
      <c r="Q43" s="3009" t="n">
        <v>1.50420916666667</v>
      </c>
      <c r="R43" s="3009" t="n">
        <v>1.41586666666667</v>
      </c>
      <c r="S43" s="3009" t="n">
        <v>1.49772833333333</v>
      </c>
      <c r="T43" s="3009" t="n">
        <v>1.59106083333333</v>
      </c>
      <c r="U43" s="3009" t="n">
        <v>1.59973833333333</v>
      </c>
      <c r="V43" s="3009" t="n">
        <v>1.43866</v>
      </c>
      <c r="W43" s="3009" t="n">
        <v>1.59090428571429</v>
      </c>
    </row>
    <row r="44" customFormat="false" ht="14.1" hidden="false" customHeight="true" outlineLevel="0" collapsed="false">
      <c r="A44" s="1713" t="s">
        <v>276</v>
      </c>
      <c r="B44" s="3009" t="n">
        <v>1.02114583333333</v>
      </c>
      <c r="C44" s="3009" t="n">
        <v>1.02876</v>
      </c>
      <c r="D44" s="3009" t="n">
        <v>1.04706666666667</v>
      </c>
      <c r="E44" s="3009" t="n">
        <v>1.09334166666667</v>
      </c>
      <c r="F44" s="3009" t="n">
        <v>1.13466666666667</v>
      </c>
      <c r="G44" s="3009" t="n">
        <v>1.22240833333333</v>
      </c>
      <c r="H44" s="3009" t="n">
        <v>1.2817575</v>
      </c>
      <c r="I44" s="3009" t="n">
        <v>1.33607083333333</v>
      </c>
      <c r="J44" s="3009" t="n">
        <v>1.383875</v>
      </c>
      <c r="K44" s="3009" t="n">
        <v>1.26375</v>
      </c>
      <c r="L44" s="3009" t="n">
        <v>1.39275</v>
      </c>
      <c r="M44" s="3009" t="n">
        <v>1.5375</v>
      </c>
      <c r="N44" s="3009" t="n">
        <v>1.64208333333333</v>
      </c>
      <c r="O44" s="3009" t="n">
        <v>1.597</v>
      </c>
      <c r="P44" s="3009" t="n">
        <v>1.53833333333333</v>
      </c>
      <c r="Q44" s="3009" t="n">
        <v>1.39833333333333</v>
      </c>
      <c r="R44" s="3009" t="n">
        <v>1.299</v>
      </c>
      <c r="S44" s="3009" t="n">
        <v>1.37358333333333</v>
      </c>
      <c r="T44" s="3009" t="n">
        <v>1.44241666666667</v>
      </c>
      <c r="U44" s="3009" t="n">
        <v>1.4155</v>
      </c>
      <c r="V44" s="3009" t="n">
        <v>1.27863636363636</v>
      </c>
      <c r="W44" s="3009" t="n">
        <v>1.46442857142857</v>
      </c>
    </row>
    <row r="45" customFormat="false" ht="14.1" hidden="false" customHeight="true" outlineLevel="0" collapsed="false">
      <c r="A45" s="1713" t="s">
        <v>1307</v>
      </c>
      <c r="B45" s="3009"/>
      <c r="C45" s="3009"/>
      <c r="D45" s="3009"/>
      <c r="E45" s="3009"/>
      <c r="F45" s="3009" t="n">
        <v>0.71787</v>
      </c>
      <c r="G45" s="3009" t="n">
        <v>0.801063333333333</v>
      </c>
      <c r="H45" s="3009" t="n">
        <v>0.866344166666667</v>
      </c>
      <c r="I45" s="3009" t="n">
        <v>0.879765833333333</v>
      </c>
      <c r="J45" s="3009" t="n">
        <v>1.04381683333333</v>
      </c>
      <c r="K45" s="3009" t="n">
        <v>0.925236666666667</v>
      </c>
      <c r="L45" s="3009" t="n">
        <v>1.11226166666667</v>
      </c>
      <c r="M45" s="3009" t="n">
        <v>1.24183333333333</v>
      </c>
      <c r="N45" s="3009" t="n">
        <v>1.3855</v>
      </c>
      <c r="O45" s="3009" t="n">
        <v>1.3085</v>
      </c>
      <c r="P45" s="3009" t="n">
        <v>1.26858333333333</v>
      </c>
      <c r="Q45" s="3009" t="n">
        <v>1.10558333333333</v>
      </c>
      <c r="R45" s="3009" t="n">
        <v>1.05783333333333</v>
      </c>
      <c r="S45" s="3009" t="n">
        <v>1.19408333333333</v>
      </c>
      <c r="T45" s="3009" t="n">
        <v>1.33325</v>
      </c>
      <c r="U45" s="3009" t="n">
        <v>1.34091666666667</v>
      </c>
      <c r="V45" s="3009" t="n">
        <v>1.25163636363636</v>
      </c>
      <c r="W45" s="3009" t="n">
        <v>1.34642857142857</v>
      </c>
    </row>
    <row r="46" customFormat="false" ht="14.1" hidden="false" customHeight="true" outlineLevel="0" collapsed="false">
      <c r="A46" s="1713" t="s">
        <v>829</v>
      </c>
      <c r="B46" s="3009" t="n">
        <v>1.13039166666667</v>
      </c>
      <c r="C46" s="3009" t="n">
        <v>1.11631</v>
      </c>
      <c r="D46" s="3009" t="n">
        <v>1.07500166666667</v>
      </c>
      <c r="E46" s="3009" t="n">
        <v>1.09572083333333</v>
      </c>
      <c r="F46" s="3009" t="n">
        <v>1.13373916666667</v>
      </c>
      <c r="G46" s="3009" t="n">
        <v>1.21676916666667</v>
      </c>
      <c r="H46" s="3009" t="n">
        <v>1.19538416666667</v>
      </c>
      <c r="I46" s="3009" t="n">
        <v>1.29921833333333</v>
      </c>
      <c r="J46" s="3009" t="n">
        <v>1.44074583333333</v>
      </c>
      <c r="K46" s="3009" t="n">
        <v>1.2803975</v>
      </c>
      <c r="L46" s="3009" t="n">
        <v>1.43083916666667</v>
      </c>
      <c r="M46" s="3009" t="n">
        <v>1.56155583333333</v>
      </c>
      <c r="N46" s="3009" t="n">
        <v>1.66925</v>
      </c>
      <c r="O46" s="3009" t="n">
        <v>1.63875</v>
      </c>
      <c r="P46" s="3009" t="n">
        <v>1.59908333333333</v>
      </c>
      <c r="Q46" s="3009" t="n">
        <v>1.46775</v>
      </c>
      <c r="R46" s="3009" t="n">
        <v>1.38258333333333</v>
      </c>
      <c r="S46" s="3009" t="n">
        <v>1.47</v>
      </c>
      <c r="T46" s="3009" t="n">
        <v>1.52125</v>
      </c>
      <c r="U46" s="3009" t="n">
        <v>1.51783333333333</v>
      </c>
      <c r="V46" s="3009" t="n">
        <v>1.40763636363636</v>
      </c>
      <c r="W46" s="3009" t="n">
        <v>1.56328571428571</v>
      </c>
    </row>
    <row r="47" customFormat="false" ht="14.1" hidden="false" customHeight="true" outlineLevel="0" collapsed="false">
      <c r="A47" s="1713" t="s">
        <v>818</v>
      </c>
      <c r="B47" s="3009" t="n">
        <v>1.0955275</v>
      </c>
      <c r="C47" s="3009" t="n">
        <v>1.03526636363636</v>
      </c>
      <c r="D47" s="3009" t="n">
        <v>1.01338416666667</v>
      </c>
      <c r="E47" s="3009" t="n">
        <v>1.01922</v>
      </c>
      <c r="F47" s="3009" t="n">
        <v>1.05941583333333</v>
      </c>
      <c r="G47" s="3009" t="n">
        <v>1.16819333333333</v>
      </c>
      <c r="H47" s="3009" t="n">
        <v>1.23535333333333</v>
      </c>
      <c r="I47" s="3009" t="n">
        <v>1.27501333333333</v>
      </c>
      <c r="J47" s="3009" t="n">
        <v>1.35952166666667</v>
      </c>
      <c r="K47" s="3009" t="n">
        <v>1.21316666666667</v>
      </c>
      <c r="L47" s="3009" t="n">
        <v>1.348</v>
      </c>
      <c r="M47" s="3009" t="n">
        <v>1.50146666666667</v>
      </c>
      <c r="N47" s="3009" t="n">
        <v>1.56936666666667</v>
      </c>
      <c r="O47" s="3009" t="n">
        <v>1.53595</v>
      </c>
      <c r="P47" s="3009" t="n">
        <v>1.48874916666667</v>
      </c>
      <c r="Q47" s="3009" t="n">
        <v>1.35749083333333</v>
      </c>
      <c r="R47" s="3009" t="n">
        <v>1.3016625</v>
      </c>
      <c r="S47" s="3009" t="n">
        <v>1.379725</v>
      </c>
      <c r="T47" s="3009" t="n">
        <v>1.5075475</v>
      </c>
      <c r="U47" s="3009" t="n">
        <v>1.50041083333333</v>
      </c>
      <c r="V47" s="3009" t="n">
        <v>1.34971454545455</v>
      </c>
      <c r="W47" s="3009" t="n">
        <v>1.48360857142857</v>
      </c>
    </row>
    <row r="48" customFormat="false" ht="14.1" hidden="false" customHeight="true" outlineLevel="0" collapsed="false">
      <c r="A48" s="1713" t="s">
        <v>1308</v>
      </c>
      <c r="B48" s="3009" t="n">
        <v>0.783589166666667</v>
      </c>
      <c r="C48" s="3009" t="n">
        <v>0.756373636363637</v>
      </c>
      <c r="D48" s="3009" t="n">
        <v>0.738493333333333</v>
      </c>
      <c r="E48" s="3009" t="n">
        <v>0.743416666666667</v>
      </c>
      <c r="F48" s="3009" t="n">
        <v>0.799741666666667</v>
      </c>
      <c r="G48" s="3009" t="n">
        <v>0.897666666666667</v>
      </c>
      <c r="H48" s="3009" t="n">
        <v>0.976083333333333</v>
      </c>
      <c r="I48" s="3009" t="n">
        <v>1.01016666666667</v>
      </c>
      <c r="J48" s="3009" t="n">
        <v>1.11866666666667</v>
      </c>
      <c r="K48" s="3009" t="n">
        <v>0.998666666666666</v>
      </c>
      <c r="L48" s="3009" t="n">
        <v>1.44058333333333</v>
      </c>
      <c r="M48" s="3009" t="n">
        <v>1.64375</v>
      </c>
      <c r="N48" s="3009" t="n">
        <v>1.74833333333333</v>
      </c>
      <c r="O48" s="3009" t="n">
        <v>1.69466666666667</v>
      </c>
      <c r="P48" s="3009" t="n">
        <v>1.64891666666667</v>
      </c>
      <c r="Q48" s="3009" t="n">
        <v>1.47933333333333</v>
      </c>
      <c r="R48" s="3009" t="n">
        <v>1.39783333333333</v>
      </c>
      <c r="S48" s="3009" t="n">
        <v>1.51341666666667</v>
      </c>
      <c r="T48" s="3009" t="n">
        <v>1.5935</v>
      </c>
      <c r="U48" s="3009" t="n">
        <v>1.58225</v>
      </c>
      <c r="V48" s="3009" t="n">
        <v>1.43718181818182</v>
      </c>
      <c r="W48" s="3009" t="n">
        <v>1.56985714285714</v>
      </c>
    </row>
    <row r="49" customFormat="false" ht="14.1" hidden="false" customHeight="true" outlineLevel="0" collapsed="false">
      <c r="A49" s="1713" t="s">
        <v>822</v>
      </c>
      <c r="B49" s="3009" t="n">
        <v>1.32023833333333</v>
      </c>
      <c r="C49" s="3009" t="n">
        <v>1.21265</v>
      </c>
      <c r="D49" s="3009" t="n">
        <v>1.166925</v>
      </c>
      <c r="E49" s="3009" t="n">
        <v>1.097965</v>
      </c>
      <c r="F49" s="3009" t="n">
        <v>1.18163</v>
      </c>
      <c r="G49" s="3009" t="n">
        <v>1.27200416666667</v>
      </c>
      <c r="H49" s="3009" t="n">
        <v>1.3416875</v>
      </c>
      <c r="I49" s="3009" t="n">
        <v>1.37885333333333</v>
      </c>
      <c r="J49" s="3009" t="n">
        <v>1.34686416666667</v>
      </c>
      <c r="K49" s="3009" t="n">
        <v>1.12413333333333</v>
      </c>
      <c r="L49" s="3009" t="n">
        <v>1.3702825</v>
      </c>
      <c r="M49" s="3009" t="n">
        <v>1.545935</v>
      </c>
      <c r="N49" s="3009" t="n">
        <v>1.67430416666667</v>
      </c>
      <c r="O49" s="3009" t="n">
        <v>1.58368416666667</v>
      </c>
      <c r="P49" s="3009" t="n">
        <v>1.57833666666667</v>
      </c>
      <c r="Q49" s="3009" t="n">
        <v>1.52859833333333</v>
      </c>
      <c r="R49" s="3009" t="n">
        <v>1.32815666666667</v>
      </c>
      <c r="S49" s="3009" t="n">
        <v>1.34300166666667</v>
      </c>
      <c r="T49" s="3009" t="n">
        <v>1.41444166666667</v>
      </c>
      <c r="U49" s="3009" t="n">
        <v>1.41808333333333</v>
      </c>
      <c r="V49" s="3009" t="n">
        <v>1.48282</v>
      </c>
      <c r="W49" s="3009"/>
    </row>
    <row r="50" customFormat="false" ht="14.1" hidden="false" customHeight="true" outlineLevel="0" collapsed="false">
      <c r="A50" s="1713" t="s">
        <v>823</v>
      </c>
      <c r="B50" s="3009" t="n">
        <v>0.888856666666667</v>
      </c>
      <c r="C50" s="3009" t="n">
        <v>0.868358181818182</v>
      </c>
      <c r="D50" s="3009" t="n">
        <v>0.855508333333333</v>
      </c>
      <c r="E50" s="3009" t="n">
        <v>0.871166666666667</v>
      </c>
      <c r="F50" s="3009" t="n">
        <v>0.951083333333333</v>
      </c>
      <c r="G50" s="3009" t="n">
        <v>1.04791666666667</v>
      </c>
      <c r="H50" s="3009" t="n">
        <v>1.11691666666667</v>
      </c>
      <c r="I50" s="3009" t="n">
        <v>1.11616666666667</v>
      </c>
      <c r="J50" s="3009" t="n">
        <v>1.2355</v>
      </c>
      <c r="K50" s="3009" t="n">
        <v>1.10541666666667</v>
      </c>
      <c r="L50" s="3009" t="n">
        <v>1.30091666666667</v>
      </c>
      <c r="M50" s="3009" t="n">
        <v>1.48188333333333</v>
      </c>
      <c r="N50" s="3009" t="n">
        <v>1.61717416666667</v>
      </c>
      <c r="O50" s="3009" t="n">
        <v>1.56586</v>
      </c>
      <c r="P50" s="3009" t="n">
        <v>1.52844666666667</v>
      </c>
      <c r="Q50" s="3009" t="n">
        <v>1.36733333333333</v>
      </c>
      <c r="R50" s="3009" t="n">
        <v>1.27983333333333</v>
      </c>
      <c r="S50" s="3009" t="n">
        <v>1.3665</v>
      </c>
      <c r="T50" s="3009" t="n">
        <v>1.43566666666667</v>
      </c>
      <c r="U50" s="3009" t="n">
        <v>1.40106666666667</v>
      </c>
      <c r="V50" s="3009" t="n">
        <v>1.28026363636364</v>
      </c>
      <c r="W50" s="3009" t="n">
        <v>1.42224285714286</v>
      </c>
    </row>
    <row r="51" customFormat="false" ht="14.1" hidden="false" customHeight="true" outlineLevel="0" collapsed="false">
      <c r="A51" s="1713" t="s">
        <v>821</v>
      </c>
      <c r="B51" s="3009" t="n">
        <v>1.08584916666667</v>
      </c>
      <c r="C51" s="3009" t="n">
        <v>1.05244454545455</v>
      </c>
      <c r="D51" s="3009" t="n">
        <v>1.04670416666667</v>
      </c>
      <c r="E51" s="3009" t="n">
        <v>1.05846916666667</v>
      </c>
      <c r="F51" s="3009" t="n">
        <v>1.124665</v>
      </c>
      <c r="G51" s="3009" t="n">
        <v>1.22593916666667</v>
      </c>
      <c r="H51" s="3009" t="n">
        <v>1.28580083333333</v>
      </c>
      <c r="I51" s="3009" t="n">
        <v>1.298385</v>
      </c>
      <c r="J51" s="3009" t="n">
        <v>1.38165666666667</v>
      </c>
      <c r="K51" s="3009" t="n">
        <v>1.23554583333333</v>
      </c>
      <c r="L51" s="3009" t="n">
        <v>1.36664166666667</v>
      </c>
      <c r="M51" s="3009" t="n">
        <v>1.55874333333333</v>
      </c>
      <c r="N51" s="3009" t="n">
        <v>1.78605333333333</v>
      </c>
      <c r="O51" s="3009" t="n">
        <v>1.75024083333333</v>
      </c>
      <c r="P51" s="3009" t="n">
        <v>1.710975</v>
      </c>
      <c r="Q51" s="3009" t="n">
        <v>1.53853</v>
      </c>
      <c r="R51" s="3009" t="n">
        <v>1.44369583333333</v>
      </c>
      <c r="S51" s="3009" t="n">
        <v>1.5315425</v>
      </c>
      <c r="T51" s="3009" t="n">
        <v>1.603365</v>
      </c>
      <c r="U51" s="3009" t="n">
        <v>1.56979916666667</v>
      </c>
      <c r="V51" s="3009" t="n">
        <v>1.42708</v>
      </c>
      <c r="W51" s="3009" t="n">
        <v>1.54828428571429</v>
      </c>
    </row>
    <row r="52" customFormat="false" ht="14.1" hidden="false" customHeight="true" outlineLevel="0" collapsed="false">
      <c r="A52" s="1713" t="s">
        <v>1309</v>
      </c>
      <c r="B52" s="3009"/>
      <c r="C52" s="3009"/>
      <c r="D52" s="3009"/>
      <c r="E52" s="3009"/>
      <c r="F52" s="3009"/>
      <c r="G52" s="3009"/>
      <c r="H52" s="3009"/>
      <c r="I52" s="3009"/>
      <c r="J52" s="3009"/>
      <c r="K52" s="3009"/>
      <c r="L52" s="3009"/>
      <c r="M52" s="3009"/>
      <c r="N52" s="3009"/>
      <c r="O52" s="3009" t="n">
        <v>1.36578833333333</v>
      </c>
      <c r="P52" s="3009" t="n">
        <v>1.37625333333333</v>
      </c>
      <c r="Q52" s="3009" t="n">
        <v>1.25934833333333</v>
      </c>
      <c r="R52" s="3009" t="n">
        <v>1.1820675</v>
      </c>
      <c r="S52" s="3009" t="n">
        <v>1.26918583333333</v>
      </c>
      <c r="T52" s="3009" t="n">
        <v>1.35551083333333</v>
      </c>
      <c r="U52" s="3009" t="n">
        <v>1.33937</v>
      </c>
      <c r="V52" s="3009" t="n">
        <v>1.19606909090909</v>
      </c>
      <c r="W52" s="3009" t="n">
        <v>1.33415142857143</v>
      </c>
    </row>
    <row r="53" customFormat="false" ht="13.7" hidden="false" customHeight="true" outlineLevel="0" collapsed="false">
      <c r="A53" s="1713" t="s">
        <v>1310</v>
      </c>
      <c r="B53" s="3009"/>
      <c r="C53" s="3009"/>
      <c r="D53" s="3009"/>
      <c r="E53" s="3009"/>
      <c r="F53" s="3009" t="n">
        <v>0.718192857142857</v>
      </c>
      <c r="G53" s="3009" t="n">
        <v>0.815538333333333</v>
      </c>
      <c r="H53" s="3009" t="n">
        <v>0.872809166666667</v>
      </c>
      <c r="I53" s="3009" t="n">
        <v>0.9156175</v>
      </c>
      <c r="J53" s="3009" t="n">
        <v>1.026805</v>
      </c>
      <c r="K53" s="3009" t="n">
        <v>0.958275833333333</v>
      </c>
      <c r="L53" s="3009" t="n">
        <v>1.08928083333333</v>
      </c>
      <c r="M53" s="3009" t="n">
        <v>1.2826875</v>
      </c>
      <c r="N53" s="3009" t="n">
        <v>1.4323</v>
      </c>
      <c r="O53" s="3009" t="n">
        <v>1.34982</v>
      </c>
      <c r="P53" s="3009" t="n">
        <v>1.28864583333333</v>
      </c>
      <c r="Q53" s="3009" t="n">
        <v>1.1283525</v>
      </c>
      <c r="R53" s="3009" t="n">
        <v>1.07372416666667</v>
      </c>
      <c r="S53" s="3009" t="n">
        <v>1.15488583333333</v>
      </c>
      <c r="T53" s="3009" t="n">
        <v>1.27035583333333</v>
      </c>
      <c r="U53" s="3009" t="n">
        <v>1.2565</v>
      </c>
      <c r="V53" s="3009" t="n">
        <v>1.13417454545455</v>
      </c>
      <c r="W53" s="3009" t="n">
        <v>1.26507142857143</v>
      </c>
    </row>
    <row r="54" customFormat="false" ht="14.1" hidden="false" customHeight="true" outlineLevel="0" collapsed="false">
      <c r="A54" s="1713" t="s">
        <v>1311</v>
      </c>
      <c r="B54" s="3009"/>
      <c r="C54" s="3009"/>
      <c r="D54" s="3009"/>
      <c r="E54" s="3009"/>
      <c r="F54" s="3009" t="n">
        <v>0.7783175</v>
      </c>
      <c r="G54" s="3009" t="n">
        <v>0.782429166666667</v>
      </c>
      <c r="H54" s="3009" t="n">
        <v>0.9076425</v>
      </c>
      <c r="I54" s="3009" t="n">
        <v>0.901410833333333</v>
      </c>
      <c r="J54" s="3009" t="n">
        <v>1.02809983333333</v>
      </c>
      <c r="K54" s="3009" t="n">
        <v>1.02628583333333</v>
      </c>
      <c r="L54" s="3009" t="n">
        <v>1.18043</v>
      </c>
      <c r="M54" s="3009" t="n">
        <v>1.32250666666667</v>
      </c>
      <c r="N54" s="3009" t="n">
        <v>1.407085</v>
      </c>
      <c r="O54" s="3009" t="n">
        <v>1.37228</v>
      </c>
      <c r="P54" s="3009" t="n">
        <v>1.31593666666667</v>
      </c>
      <c r="Q54" s="3009" t="n">
        <v>1.16218333333333</v>
      </c>
      <c r="R54" s="3009" t="n">
        <v>1.05907833333333</v>
      </c>
      <c r="S54" s="3009" t="n">
        <v>1.13583416666667</v>
      </c>
      <c r="T54" s="3009" t="n">
        <v>1.21199416666667</v>
      </c>
      <c r="U54" s="3009" t="n">
        <v>1.19685083333333</v>
      </c>
      <c r="V54" s="3009" t="n">
        <v>1.09204636363636</v>
      </c>
      <c r="W54" s="3009" t="n">
        <v>1.19997857142857</v>
      </c>
    </row>
    <row r="55" s="2071" customFormat="true" ht="14.1" hidden="false" customHeight="true" outlineLevel="0" collapsed="false">
      <c r="A55" s="1713" t="s">
        <v>1312</v>
      </c>
      <c r="B55" s="3009" t="n">
        <v>0.828376666666667</v>
      </c>
      <c r="C55" s="3009" t="n">
        <v>0.793236363636364</v>
      </c>
      <c r="D55" s="3009" t="n">
        <v>0.77425</v>
      </c>
      <c r="E55" s="3009" t="n">
        <v>0.7785</v>
      </c>
      <c r="F55" s="3009" t="n">
        <v>0.904166666666667</v>
      </c>
      <c r="G55" s="3009" t="n">
        <v>1.02116666666667</v>
      </c>
      <c r="H55" s="3009" t="n">
        <v>1.08283333333333</v>
      </c>
      <c r="I55" s="3009" t="n">
        <v>1.12041666666667</v>
      </c>
      <c r="J55" s="3009" t="n">
        <v>1.18423333333333</v>
      </c>
      <c r="K55" s="3009" t="n">
        <v>1.03636583333333</v>
      </c>
      <c r="L55" s="3009" t="n">
        <v>1.16208916666667</v>
      </c>
      <c r="M55" s="3009" t="n">
        <v>1.29551166666667</v>
      </c>
      <c r="N55" s="3009" t="n">
        <v>1.38540333333333</v>
      </c>
      <c r="O55" s="3009" t="n">
        <v>1.33176</v>
      </c>
      <c r="P55" s="3009" t="n">
        <v>1.29540666666667</v>
      </c>
      <c r="Q55" s="3009" t="n">
        <v>1.18106166666667</v>
      </c>
      <c r="R55" s="3009" t="n">
        <v>1.09147916666667</v>
      </c>
      <c r="S55" s="3009" t="n">
        <v>1.15833333333333</v>
      </c>
      <c r="T55" s="3009" t="n">
        <v>1.21741666666667</v>
      </c>
      <c r="U55" s="3009" t="n">
        <v>1.209</v>
      </c>
      <c r="V55" s="3009" t="n">
        <v>1.06727272727273</v>
      </c>
      <c r="W55" s="3009" t="n">
        <v>1.22785714285714</v>
      </c>
    </row>
    <row r="56" s="2071" customFormat="true" ht="14.1" hidden="false" customHeight="true" outlineLevel="0" collapsed="false">
      <c r="A56" s="1713" t="s">
        <v>1334</v>
      </c>
      <c r="B56" s="3009"/>
      <c r="C56" s="3009"/>
      <c r="D56" s="3009"/>
      <c r="E56" s="3009"/>
      <c r="F56" s="3009" t="n">
        <v>0.879152857142857</v>
      </c>
      <c r="G56" s="3009" t="n">
        <v>0.9415</v>
      </c>
      <c r="H56" s="3009" t="n">
        <v>1.10354</v>
      </c>
      <c r="I56" s="3009" t="n">
        <v>1.04122833333333</v>
      </c>
      <c r="J56" s="3009" t="n">
        <v>1.15287083333333</v>
      </c>
      <c r="K56" s="3009" t="n">
        <v>1.125</v>
      </c>
      <c r="L56" s="3009" t="n">
        <v>1.11416666666667</v>
      </c>
      <c r="M56" s="3009" t="n">
        <v>1.38166666666667</v>
      </c>
      <c r="N56" s="3009" t="n">
        <v>1.47991666666667</v>
      </c>
      <c r="O56" s="3009" t="n">
        <v>1.46583333333333</v>
      </c>
      <c r="P56" s="3009" t="n">
        <v>1.44166666666667</v>
      </c>
      <c r="Q56" s="3009" t="n">
        <v>1.35833333333333</v>
      </c>
      <c r="R56" s="3009" t="n">
        <v>1.2875</v>
      </c>
      <c r="S56" s="3009" t="n">
        <v>1.31</v>
      </c>
      <c r="T56" s="3009" t="n">
        <v>1.32666666666667</v>
      </c>
      <c r="U56" s="3009" t="n">
        <v>1.38083333333333</v>
      </c>
      <c r="V56" s="3009" t="n">
        <v>1.37181818181818</v>
      </c>
      <c r="W56" s="3009" t="n">
        <v>1.35</v>
      </c>
    </row>
    <row r="57" customFormat="false" ht="14.1" hidden="false" customHeight="true" outlineLevel="0" collapsed="false">
      <c r="A57" s="1713" t="s">
        <v>1314</v>
      </c>
      <c r="B57" s="3009" t="n">
        <v>1.1622075</v>
      </c>
      <c r="C57" s="3009" t="n">
        <v>1.14789727272727</v>
      </c>
      <c r="D57" s="3009" t="n">
        <v>1.14216666666667</v>
      </c>
      <c r="E57" s="3009" t="n">
        <v>1.15966666666667</v>
      </c>
      <c r="F57" s="3009" t="n">
        <v>1.24816666666667</v>
      </c>
      <c r="G57" s="3009" t="n">
        <v>1.3765</v>
      </c>
      <c r="H57" s="3009" t="n">
        <v>1.41775</v>
      </c>
      <c r="I57" s="3009" t="n">
        <v>1.46533333333333</v>
      </c>
      <c r="J57" s="3009" t="n">
        <v>1.53333333333333</v>
      </c>
      <c r="K57" s="3009" t="n">
        <v>1.34283333333333</v>
      </c>
      <c r="L57" s="3009" t="n">
        <v>1.49516666666667</v>
      </c>
      <c r="M57" s="3009" t="n">
        <v>1.64539083333333</v>
      </c>
      <c r="N57" s="3009" t="n">
        <v>1.7595</v>
      </c>
      <c r="O57" s="3009" t="n">
        <v>1.73533333333333</v>
      </c>
      <c r="P57" s="3009" t="n">
        <v>1.698105</v>
      </c>
      <c r="Q57" s="3009" t="n">
        <v>1.56658333333333</v>
      </c>
      <c r="R57" s="3009" t="n">
        <v>1.44116666666667</v>
      </c>
      <c r="S57" s="3009" t="n">
        <v>1.55241666666667</v>
      </c>
      <c r="T57" s="3009" t="n">
        <v>1.62578666666667</v>
      </c>
      <c r="U57" s="3009" t="n">
        <v>1.64208333333333</v>
      </c>
      <c r="V57" s="3009" t="n">
        <v>1.55836363636364</v>
      </c>
      <c r="W57" s="3009" t="n">
        <v>1.70985714285714</v>
      </c>
    </row>
    <row r="58" customFormat="false" ht="14.1" hidden="false" customHeight="true" outlineLevel="0" collapsed="false">
      <c r="A58" s="1713" t="s">
        <v>827</v>
      </c>
      <c r="B58" s="3009" t="n">
        <v>0.9443225</v>
      </c>
      <c r="C58" s="3009" t="n">
        <v>0.905833636363636</v>
      </c>
      <c r="D58" s="3009" t="n">
        <v>0.876333333333334</v>
      </c>
      <c r="E58" s="3009" t="n">
        <v>0.881833333333333</v>
      </c>
      <c r="F58" s="3009" t="n">
        <v>0.946416666666667</v>
      </c>
      <c r="G58" s="3009" t="n">
        <v>1.03525</v>
      </c>
      <c r="H58" s="3009" t="n">
        <v>1.08908333333333</v>
      </c>
      <c r="I58" s="3009" t="n">
        <v>1.12141666666667</v>
      </c>
      <c r="J58" s="3009" t="n">
        <v>1.20983333333333</v>
      </c>
      <c r="K58" s="3009" t="n">
        <v>1.0485</v>
      </c>
      <c r="L58" s="3009" t="n">
        <v>1.19375</v>
      </c>
      <c r="M58" s="3009" t="n">
        <v>1.363</v>
      </c>
      <c r="N58" s="3009" t="n">
        <v>1.45125</v>
      </c>
      <c r="O58" s="3009" t="n">
        <v>1.39375</v>
      </c>
      <c r="P58" s="3009" t="n">
        <v>1.34391666666667</v>
      </c>
      <c r="Q58" s="3009" t="n">
        <v>1.20091666666667</v>
      </c>
      <c r="R58" s="3009" t="n">
        <v>1.11025</v>
      </c>
      <c r="S58" s="3009" t="n">
        <v>1.17908333333333</v>
      </c>
      <c r="T58" s="3009" t="n">
        <v>1.26275</v>
      </c>
      <c r="U58" s="3009" t="n">
        <v>1.23433333333333</v>
      </c>
      <c r="V58" s="3009" t="n">
        <v>1.08372727272727</v>
      </c>
      <c r="W58" s="3009" t="n">
        <v>1.19457142857143</v>
      </c>
    </row>
    <row r="59" customFormat="false" ht="14.1" hidden="false" customHeight="true" outlineLevel="0" collapsed="false">
      <c r="A59" s="1713" t="s">
        <v>830</v>
      </c>
      <c r="B59" s="3009"/>
      <c r="C59" s="3009"/>
      <c r="D59" s="3009"/>
      <c r="E59" s="3009" t="n">
        <v>0</v>
      </c>
      <c r="F59" s="3009" t="n">
        <v>0.8713675</v>
      </c>
      <c r="G59" s="3009" t="n">
        <v>0.998244166666666</v>
      </c>
      <c r="H59" s="3009" t="n">
        <v>1.0145825</v>
      </c>
      <c r="I59" s="3009" t="n">
        <v>1.11462583333333</v>
      </c>
      <c r="J59" s="3009" t="n">
        <v>1.2268875</v>
      </c>
      <c r="K59" s="3009" t="n">
        <v>0.960755</v>
      </c>
      <c r="L59" s="3009" t="n">
        <v>1.13701166666667</v>
      </c>
      <c r="M59" s="3009" t="n">
        <v>1.2414725</v>
      </c>
      <c r="N59" s="3009" t="n">
        <v>1.3616075</v>
      </c>
      <c r="O59" s="3009" t="n">
        <v>1.31233583333333</v>
      </c>
      <c r="P59" s="3009" t="n">
        <v>1.259795</v>
      </c>
      <c r="Q59" s="3009" t="n">
        <v>1.10956666666667</v>
      </c>
      <c r="R59" s="3009" t="n">
        <v>0.998745833333333</v>
      </c>
      <c r="S59" s="3009" t="n">
        <v>1.0801325</v>
      </c>
      <c r="T59" s="3009" t="n">
        <v>1.15451666666667</v>
      </c>
      <c r="U59" s="3009" t="n">
        <v>1.16358416666667</v>
      </c>
      <c r="V59" s="3009" t="n">
        <v>0.991716363636364</v>
      </c>
      <c r="W59" s="3009" t="n">
        <v>1.12881</v>
      </c>
    </row>
    <row r="60" customFormat="false" ht="14.1" hidden="false" customHeight="true" outlineLevel="0" collapsed="false">
      <c r="A60" s="1713" t="s">
        <v>825</v>
      </c>
      <c r="B60" s="3009" t="n">
        <v>0.86666</v>
      </c>
      <c r="C60" s="3009" t="n">
        <v>0.9128</v>
      </c>
      <c r="D60" s="3009" t="n">
        <v>0.919666666666667</v>
      </c>
      <c r="E60" s="3009" t="n">
        <v>0.965</v>
      </c>
      <c r="F60" s="3009" t="n">
        <v>1.034445</v>
      </c>
      <c r="G60" s="3009" t="n">
        <v>1.14676833333333</v>
      </c>
      <c r="H60" s="3009" t="n">
        <v>1.2750375</v>
      </c>
      <c r="I60" s="3009" t="n">
        <v>1.318925</v>
      </c>
      <c r="J60" s="3009" t="n">
        <v>1.38895666666667</v>
      </c>
      <c r="K60" s="3009" t="n">
        <v>1.23506</v>
      </c>
      <c r="L60" s="3009" t="n">
        <v>1.37558333333333</v>
      </c>
      <c r="M60" s="3009" t="n">
        <v>1.5445</v>
      </c>
      <c r="N60" s="3009" t="n">
        <v>1.64141666666667</v>
      </c>
      <c r="O60" s="3009" t="n">
        <v>1.57766666666667</v>
      </c>
      <c r="P60" s="3009" t="n">
        <v>1.52691666666667</v>
      </c>
      <c r="Q60" s="3009" t="n">
        <v>1.43583333333333</v>
      </c>
      <c r="R60" s="3009" t="n">
        <v>1.37516666666667</v>
      </c>
      <c r="S60" s="3009" t="n">
        <v>1.46391666666667</v>
      </c>
      <c r="T60" s="3009" t="n">
        <v>1.54283333333333</v>
      </c>
      <c r="U60" s="3009" t="n">
        <v>1.48883333333333</v>
      </c>
      <c r="V60" s="3009" t="n">
        <v>1.38281818181818</v>
      </c>
      <c r="W60" s="3009" t="n">
        <v>1.541</v>
      </c>
    </row>
    <row r="61" customFormat="false" ht="14.1" hidden="false" customHeight="true" outlineLevel="0" collapsed="false">
      <c r="A61" s="1713" t="s">
        <v>1315</v>
      </c>
      <c r="B61" s="3009"/>
      <c r="C61" s="3009"/>
      <c r="D61" s="3009"/>
      <c r="E61" s="3009"/>
      <c r="F61" s="3009"/>
      <c r="G61" s="3009"/>
      <c r="H61" s="3009"/>
      <c r="I61" s="3009"/>
      <c r="J61" s="3009" t="n">
        <v>1.0132825</v>
      </c>
      <c r="K61" s="3009" t="n">
        <v>0.843015</v>
      </c>
      <c r="L61" s="3009" t="n">
        <v>1.06749666666667</v>
      </c>
      <c r="M61" s="3009" t="n">
        <v>1.22867083333333</v>
      </c>
      <c r="N61" s="3009" t="n">
        <v>1.27699083333333</v>
      </c>
      <c r="O61" s="3009" t="n">
        <v>1.27330083333333</v>
      </c>
      <c r="P61" s="3009" t="n">
        <v>1.3303525</v>
      </c>
      <c r="Q61" s="3009" t="n">
        <v>1.19996583333333</v>
      </c>
      <c r="R61" s="3009" t="n">
        <v>1.08771083333333</v>
      </c>
      <c r="S61" s="3009" t="n">
        <v>1.05126333333333</v>
      </c>
      <c r="T61" s="3009" t="n">
        <v>1.18598666666667</v>
      </c>
      <c r="U61" s="3009" t="n">
        <v>1.15712</v>
      </c>
      <c r="V61" s="3009" t="n">
        <v>0.945013636363636</v>
      </c>
      <c r="W61" s="3009" t="n">
        <v>1.08391142857143</v>
      </c>
    </row>
    <row r="62" customFormat="false" ht="14.1" hidden="false" customHeight="true" outlineLevel="0" collapsed="false">
      <c r="A62" s="1713" t="s">
        <v>828</v>
      </c>
      <c r="B62" s="3009" t="n">
        <v>1.12234166666667</v>
      </c>
      <c r="C62" s="3009" t="n">
        <v>1.01577</v>
      </c>
      <c r="D62" s="3009" t="n">
        <v>1.008735</v>
      </c>
      <c r="E62" s="3009" t="n">
        <v>1.02276833333333</v>
      </c>
      <c r="F62" s="3009" t="n">
        <v>1.08137083333333</v>
      </c>
      <c r="G62" s="3009" t="n">
        <v>1.17992833333333</v>
      </c>
      <c r="H62" s="3009" t="n">
        <v>1.23216166666667</v>
      </c>
      <c r="I62" s="3009" t="n">
        <v>1.24508666666667</v>
      </c>
      <c r="J62" s="3009" t="n">
        <v>1.30449333333333</v>
      </c>
      <c r="K62" s="3009" t="n">
        <v>1.12139416666667</v>
      </c>
      <c r="L62" s="3009" t="n">
        <v>1.34355416666667</v>
      </c>
      <c r="M62" s="3009" t="n">
        <v>1.55061166666667</v>
      </c>
      <c r="N62" s="3009" t="n">
        <v>1.702745</v>
      </c>
      <c r="O62" s="3009" t="n">
        <v>1.66853333333333</v>
      </c>
      <c r="P62" s="3009" t="n">
        <v>1.56642666666667</v>
      </c>
      <c r="Q62" s="3009" t="n">
        <v>1.41207166666667</v>
      </c>
      <c r="R62" s="3009" t="n">
        <v>1.38147</v>
      </c>
      <c r="S62" s="3009" t="n">
        <v>1.45725333333333</v>
      </c>
      <c r="T62" s="3009" t="n">
        <v>1.50182833333333</v>
      </c>
      <c r="U62" s="3009" t="n">
        <v>1.47768416666667</v>
      </c>
      <c r="V62" s="3009" t="n">
        <v>1.34020363636364</v>
      </c>
      <c r="W62" s="3009" t="n">
        <v>1.51505428571429</v>
      </c>
    </row>
    <row r="63" customFormat="false" ht="14.1" hidden="false" customHeight="true" outlineLevel="0" collapsed="false">
      <c r="A63" s="1713" t="s">
        <v>1317</v>
      </c>
      <c r="B63" s="3009"/>
      <c r="C63" s="3009"/>
      <c r="D63" s="3009"/>
      <c r="E63" s="3009"/>
      <c r="F63" s="3009" t="n">
        <v>0.90017125</v>
      </c>
      <c r="G63" s="3009" t="n">
        <v>0.967146666666667</v>
      </c>
      <c r="H63" s="3009" t="n">
        <v>1.05436</v>
      </c>
      <c r="I63" s="3009" t="n">
        <v>1.11084666666667</v>
      </c>
      <c r="J63" s="3009" t="n">
        <v>1.23565833333333</v>
      </c>
      <c r="K63" s="3009" t="n">
        <v>1.10716666666667</v>
      </c>
      <c r="L63" s="3009" t="n">
        <v>1.24675</v>
      </c>
      <c r="M63" s="3009" t="n">
        <v>1.44475</v>
      </c>
      <c r="N63" s="3009" t="n">
        <v>1.53633333333333</v>
      </c>
      <c r="O63" s="3009" t="n">
        <v>1.48733333333333</v>
      </c>
      <c r="P63" s="3009" t="n">
        <v>1.45091666666667</v>
      </c>
      <c r="Q63" s="3009" t="n">
        <v>1.29133333333333</v>
      </c>
      <c r="R63" s="3009" t="n">
        <v>1.20516666666667</v>
      </c>
      <c r="S63" s="3009" t="n">
        <v>1.28883333333333</v>
      </c>
      <c r="T63" s="3009" t="n">
        <v>1.36283333333333</v>
      </c>
      <c r="U63" s="3009" t="n">
        <v>1.32433333333333</v>
      </c>
      <c r="V63" s="3009" t="n">
        <v>1.17627272727273</v>
      </c>
      <c r="W63" s="3009" t="n">
        <v>1.31114285714286</v>
      </c>
    </row>
    <row r="64" customFormat="false" ht="14.1" hidden="false" customHeight="true" outlineLevel="0" collapsed="false">
      <c r="A64" s="1713" t="s">
        <v>1316</v>
      </c>
      <c r="B64" s="3009"/>
      <c r="C64" s="3009"/>
      <c r="D64" s="3009"/>
      <c r="E64" s="3009"/>
      <c r="F64" s="3009" t="n">
        <v>0.85252125</v>
      </c>
      <c r="G64" s="3009" t="n">
        <v>0.9219225</v>
      </c>
      <c r="H64" s="3009" t="n">
        <v>0.994721666666667</v>
      </c>
      <c r="I64" s="3009" t="n">
        <v>1.03033333333333</v>
      </c>
      <c r="J64" s="3009" t="n">
        <v>1.07008333333333</v>
      </c>
      <c r="K64" s="3009" t="n">
        <v>1.05083333333333</v>
      </c>
      <c r="L64" s="3009" t="n">
        <v>1.19975</v>
      </c>
      <c r="M64" s="3009" t="n">
        <v>1.29208333333333</v>
      </c>
      <c r="N64" s="3009" t="n">
        <v>1.47683333333333</v>
      </c>
      <c r="O64" s="3009" t="n">
        <v>1.49133333333333</v>
      </c>
      <c r="P64" s="3009" t="n">
        <v>1.45258333333333</v>
      </c>
      <c r="Q64" s="3009" t="n">
        <v>1.28766666666667</v>
      </c>
      <c r="R64" s="3009" t="n">
        <v>1.19662666666667</v>
      </c>
      <c r="S64" s="3009" t="n">
        <v>1.272605</v>
      </c>
      <c r="T64" s="3009" t="n">
        <v>1.32286166666667</v>
      </c>
      <c r="U64" s="3009" t="n">
        <v>1.28393333333333</v>
      </c>
      <c r="V64" s="3009" t="n">
        <v>1.05333454545455</v>
      </c>
      <c r="W64" s="3009" t="n">
        <v>1.16289428571429</v>
      </c>
    </row>
    <row r="65" customFormat="false" ht="14.1" hidden="false" customHeight="true" outlineLevel="0" collapsed="false">
      <c r="A65" s="1713" t="s">
        <v>826</v>
      </c>
      <c r="B65" s="3009" t="n">
        <v>0.822675</v>
      </c>
      <c r="C65" s="3009" t="n">
        <v>0.807230909090909</v>
      </c>
      <c r="D65" s="3009" t="n">
        <v>0.813274166666667</v>
      </c>
      <c r="E65" s="3009" t="n">
        <v>0.819028333333333</v>
      </c>
      <c r="F65" s="3009" t="n">
        <v>0.874531666666667</v>
      </c>
      <c r="G65" s="3009" t="n">
        <v>0.965524166666667</v>
      </c>
      <c r="H65" s="3009" t="n">
        <v>1.03334333333333</v>
      </c>
      <c r="I65" s="3009" t="n">
        <v>1.04876416666667</v>
      </c>
      <c r="J65" s="3009" t="n">
        <v>1.12439416666667</v>
      </c>
      <c r="K65" s="3009" t="n">
        <v>1.00951166666667</v>
      </c>
      <c r="L65" s="3009" t="n">
        <v>1.16737666666667</v>
      </c>
      <c r="M65" s="3009" t="n">
        <v>1.32227333333333</v>
      </c>
      <c r="N65" s="3009" t="n">
        <v>1.42488</v>
      </c>
      <c r="O65" s="3009" t="n">
        <v>1.42992916666667</v>
      </c>
      <c r="P65" s="3009" t="n">
        <v>1.38766166666667</v>
      </c>
      <c r="Q65" s="3009" t="n">
        <v>1.231745</v>
      </c>
      <c r="R65" s="3009" t="n">
        <v>1.14866333333333</v>
      </c>
      <c r="S65" s="3009" t="n">
        <v>1.218465</v>
      </c>
      <c r="T65" s="3009" t="n">
        <v>1.29155416666667</v>
      </c>
      <c r="U65" s="3009" t="n">
        <v>1.29344083333333</v>
      </c>
      <c r="V65" s="3009" t="n">
        <v>1.17059181818182</v>
      </c>
      <c r="W65" s="3009" t="n">
        <v>1.30184714285714</v>
      </c>
    </row>
    <row r="66" customFormat="false" ht="14.1" hidden="false" customHeight="true" outlineLevel="0" collapsed="false">
      <c r="A66" s="1713" t="s">
        <v>1364</v>
      </c>
      <c r="B66" s="3009"/>
      <c r="C66" s="3009"/>
      <c r="D66" s="3009"/>
      <c r="E66" s="3009"/>
      <c r="F66" s="3009" t="n">
        <v>0.87122125</v>
      </c>
      <c r="G66" s="3009" t="n">
        <v>0.959293333333333</v>
      </c>
      <c r="H66" s="3009" t="n">
        <v>1.042015</v>
      </c>
      <c r="I66" s="3009" t="n">
        <v>1.06398166666667</v>
      </c>
      <c r="J66" s="3009" t="n">
        <v>1.221</v>
      </c>
      <c r="K66" s="3009" t="n">
        <v>1.03319916666667</v>
      </c>
      <c r="L66" s="3009" t="n">
        <v>1.2597875</v>
      </c>
      <c r="M66" s="3009" t="n">
        <v>1.40708833333333</v>
      </c>
      <c r="N66" s="3009" t="n">
        <v>1.4590625</v>
      </c>
      <c r="O66" s="3009" t="n">
        <v>1.3922925</v>
      </c>
      <c r="P66" s="3009" t="n">
        <v>1.31443416666667</v>
      </c>
      <c r="Q66" s="3009" t="n">
        <v>1.1503325</v>
      </c>
      <c r="R66" s="3009" t="n">
        <v>1.05779583333333</v>
      </c>
      <c r="S66" s="3009" t="n">
        <v>1.15498416666667</v>
      </c>
      <c r="T66" s="3009" t="n">
        <v>1.2505775</v>
      </c>
      <c r="U66" s="3009" t="n">
        <v>1.24375</v>
      </c>
      <c r="V66" s="3009" t="n">
        <v>1.05657727272727</v>
      </c>
      <c r="W66" s="3009" t="n">
        <v>1.19662285714286</v>
      </c>
    </row>
    <row r="67" customFormat="false" ht="14.1" hidden="false" customHeight="true" outlineLevel="0" collapsed="false">
      <c r="A67" s="1713" t="s">
        <v>1313</v>
      </c>
      <c r="B67" s="3009"/>
      <c r="C67" s="3009"/>
      <c r="D67" s="3009"/>
      <c r="E67" s="3009"/>
      <c r="F67" s="3009" t="n">
        <v>0.9965925</v>
      </c>
      <c r="G67" s="3009" t="n">
        <v>1.05494333333333</v>
      </c>
      <c r="H67" s="3009" t="n">
        <v>1.0482025</v>
      </c>
      <c r="I67" s="3009" t="n">
        <v>1.10293833333333</v>
      </c>
      <c r="J67" s="3009" t="n">
        <v>1.16471083333333</v>
      </c>
      <c r="K67" s="3009" t="n">
        <v>0.998173333333333</v>
      </c>
      <c r="L67" s="3009" t="n">
        <v>1.22363583333333</v>
      </c>
      <c r="M67" s="3009" t="n">
        <v>1.36683083333333</v>
      </c>
      <c r="N67" s="3009" t="n">
        <v>1.47201333333333</v>
      </c>
      <c r="O67" s="3009" t="n">
        <v>1.41055333333333</v>
      </c>
      <c r="P67" s="3009" t="n">
        <v>1.32379333333333</v>
      </c>
      <c r="Q67" s="3009" t="n">
        <v>1.15930833333333</v>
      </c>
      <c r="R67" s="3009" t="n">
        <v>1.06663</v>
      </c>
      <c r="S67" s="3009" t="n">
        <v>1.14912083333333</v>
      </c>
      <c r="T67" s="3009" t="n">
        <v>1.19805</v>
      </c>
      <c r="U67" s="3009" t="n">
        <v>1.17354</v>
      </c>
      <c r="V67" s="3009" t="n">
        <v>1.01186636363636</v>
      </c>
      <c r="W67" s="3009" t="n">
        <v>1.15642714285714</v>
      </c>
    </row>
    <row r="68" customFormat="false" ht="14.1" hidden="false" customHeight="true" outlineLevel="0" collapsed="false">
      <c r="A68" s="1713" t="s">
        <v>1333</v>
      </c>
      <c r="B68" s="3009"/>
      <c r="C68" s="3009"/>
      <c r="D68" s="3009"/>
      <c r="E68" s="3009"/>
      <c r="F68" s="3009" t="n">
        <v>0.79448375</v>
      </c>
      <c r="G68" s="3009" t="n">
        <v>0.866165</v>
      </c>
      <c r="H68" s="3009" t="n">
        <v>0.931594166666667</v>
      </c>
      <c r="I68" s="3009" t="n">
        <v>0.947976666666667</v>
      </c>
      <c r="J68" s="3009" t="n">
        <v>1.025865</v>
      </c>
      <c r="K68" s="3009" t="n">
        <v>0.8844225</v>
      </c>
      <c r="L68" s="3009" t="n">
        <v>1.03642333333333</v>
      </c>
      <c r="M68" s="3009" t="n">
        <v>1.21532</v>
      </c>
      <c r="N68" s="3009" t="n">
        <v>1.31756333333333</v>
      </c>
      <c r="O68" s="3009" t="n">
        <v>1.37668166666667</v>
      </c>
      <c r="P68" s="3009" t="n">
        <v>1.40074666666667</v>
      </c>
      <c r="Q68" s="3009" t="n">
        <v>1.22695666666667</v>
      </c>
      <c r="R68" s="3009" t="n">
        <v>1.1433275</v>
      </c>
      <c r="S68" s="3009" t="n">
        <v>1.21116583333333</v>
      </c>
      <c r="T68" s="3009" t="n">
        <v>1.2788225</v>
      </c>
      <c r="U68" s="3009" t="n">
        <v>1.18134</v>
      </c>
      <c r="V68" s="3009" t="n">
        <v>1.07067272727273</v>
      </c>
      <c r="W68" s="3009" t="n">
        <v>1.17849285714286</v>
      </c>
    </row>
    <row r="69" customFormat="false" ht="14.1" hidden="false" customHeight="true" outlineLevel="0" collapsed="false">
      <c r="A69" s="262"/>
      <c r="B69" s="2676"/>
      <c r="C69" s="2676"/>
      <c r="D69" s="2676"/>
      <c r="E69" s="2676"/>
      <c r="F69" s="2676"/>
      <c r="G69" s="2676"/>
      <c r="H69" s="2676"/>
      <c r="I69" s="2676"/>
      <c r="J69" s="2676"/>
      <c r="K69" s="2676"/>
      <c r="L69" s="2676"/>
      <c r="M69" s="2676"/>
      <c r="N69" s="2676"/>
    </row>
    <row r="70" customFormat="false" ht="15.75" hidden="false" customHeight="false" outlineLevel="0" collapsed="false">
      <c r="A70" s="2993" t="s">
        <v>1366</v>
      </c>
    </row>
    <row r="71" customFormat="false" ht="15.75" hidden="false" customHeight="false" outlineLevel="0" collapsed="false">
      <c r="A71" s="1713"/>
      <c r="B71" s="243" t="n">
        <v>2000</v>
      </c>
      <c r="C71" s="243" t="n">
        <v>2001</v>
      </c>
      <c r="D71" s="243" t="n">
        <v>2002</v>
      </c>
      <c r="E71" s="243" t="n">
        <v>2003</v>
      </c>
      <c r="F71" s="243" t="n">
        <v>2004</v>
      </c>
      <c r="G71" s="243" t="n">
        <v>2005</v>
      </c>
      <c r="H71" s="243" t="n">
        <v>2006</v>
      </c>
      <c r="I71" s="243" t="n">
        <v>2007</v>
      </c>
      <c r="J71" s="243" t="n">
        <v>2008</v>
      </c>
      <c r="K71" s="243" t="n">
        <v>2009</v>
      </c>
      <c r="L71" s="243" t="n">
        <v>2010</v>
      </c>
      <c r="M71" s="243" t="n">
        <v>2011</v>
      </c>
      <c r="N71" s="243" t="n">
        <v>2012</v>
      </c>
      <c r="O71" s="243" t="n">
        <v>2013</v>
      </c>
      <c r="P71" s="243" t="n">
        <v>2014</v>
      </c>
      <c r="Q71" s="243" t="n">
        <v>2015</v>
      </c>
      <c r="R71" s="243" t="n">
        <v>2016</v>
      </c>
      <c r="S71" s="243" t="n">
        <v>2017</v>
      </c>
      <c r="T71" s="243" t="n">
        <v>2018</v>
      </c>
      <c r="U71" s="243" t="n">
        <v>2019</v>
      </c>
      <c r="V71" s="243" t="n">
        <v>2020</v>
      </c>
      <c r="W71" s="243" t="s">
        <v>1363</v>
      </c>
    </row>
    <row r="72" customFormat="false" ht="15.75" hidden="false" customHeight="false" outlineLevel="0" collapsed="false">
      <c r="A72" s="1713" t="s">
        <v>1304</v>
      </c>
      <c r="B72" s="3009" t="n">
        <v>0.795655</v>
      </c>
      <c r="C72" s="3009" t="n">
        <v>0.753324545454545</v>
      </c>
      <c r="D72" s="3009" t="n">
        <v>0.725741666666667</v>
      </c>
      <c r="E72" s="3009" t="n">
        <v>0.731889166666667</v>
      </c>
      <c r="F72" s="3009" t="n">
        <v>0.821615</v>
      </c>
      <c r="G72" s="3009" t="n">
        <v>0.996965</v>
      </c>
      <c r="H72" s="3009" t="n">
        <v>1.01972166666667</v>
      </c>
      <c r="I72" s="3009" t="n">
        <v>1.02849416666667</v>
      </c>
      <c r="J72" s="3009" t="n">
        <v>1.19642833333333</v>
      </c>
      <c r="K72" s="3009" t="n">
        <v>0.954710833333333</v>
      </c>
      <c r="L72" s="3009" t="n">
        <v>1.147575</v>
      </c>
      <c r="M72" s="3009" t="n">
        <v>1.3804</v>
      </c>
      <c r="N72" s="3009" t="n">
        <v>1.47470833333333</v>
      </c>
      <c r="O72" s="3009" t="n">
        <v>1.40411666666667</v>
      </c>
      <c r="P72" s="3009" t="n">
        <v>1.35048083333333</v>
      </c>
      <c r="Q72" s="3009" t="n">
        <v>1.15185333333333</v>
      </c>
      <c r="R72" s="3009" t="n">
        <v>1.11403666666667</v>
      </c>
      <c r="S72" s="3009" t="n">
        <v>1.2413375</v>
      </c>
      <c r="T72" s="3009" t="n">
        <v>1.42855833333333</v>
      </c>
      <c r="U72" s="3009" t="n">
        <v>1.43591666666667</v>
      </c>
      <c r="V72" s="3009" t="n">
        <v>1.29402909090909</v>
      </c>
      <c r="W72" s="3009" t="n">
        <v>1.41096142857143</v>
      </c>
    </row>
    <row r="73" customFormat="false" ht="15.75" hidden="false" customHeight="false" outlineLevel="0" collapsed="false">
      <c r="A73" s="1713" t="s">
        <v>1305</v>
      </c>
      <c r="B73" s="3009"/>
      <c r="C73" s="3009"/>
      <c r="D73" s="3009"/>
      <c r="E73" s="3009"/>
      <c r="F73" s="3009"/>
      <c r="G73" s="3009"/>
      <c r="H73" s="3009"/>
      <c r="I73" s="3009"/>
      <c r="J73" s="3009" t="n">
        <v>1.07147166666667</v>
      </c>
      <c r="K73" s="3009" t="n">
        <v>0.838237083333333</v>
      </c>
      <c r="L73" s="3009" t="n">
        <v>0.982924166666667</v>
      </c>
      <c r="M73" s="3009" t="n">
        <v>1.176295</v>
      </c>
      <c r="N73" s="3009" t="n">
        <v>1.26824</v>
      </c>
      <c r="O73" s="3009" t="n">
        <v>1.33507416666667</v>
      </c>
      <c r="P73" s="3009" t="n">
        <v>1.2980775</v>
      </c>
      <c r="Q73" s="3009" t="n">
        <v>1.12483583333333</v>
      </c>
      <c r="R73" s="3009" t="n">
        <v>0.959945833333333</v>
      </c>
      <c r="S73" s="3009" t="n">
        <v>1.01536333333333</v>
      </c>
      <c r="T73" s="3009" t="n">
        <v>1.10470666666667</v>
      </c>
      <c r="U73" s="3009" t="n">
        <v>1.10998916666667</v>
      </c>
      <c r="V73" s="3009" t="n">
        <v>0.912428181818182</v>
      </c>
      <c r="W73" s="3009" t="n">
        <v>0.999772857142857</v>
      </c>
    </row>
    <row r="74" customFormat="false" ht="15.75" hidden="false" customHeight="false" outlineLevel="0" collapsed="false">
      <c r="A74" s="1713" t="s">
        <v>824</v>
      </c>
      <c r="B74" s="3009" t="n">
        <v>0.888211666666667</v>
      </c>
      <c r="C74" s="3009" t="n">
        <v>0.865028181818182</v>
      </c>
      <c r="D74" s="3009" t="n">
        <v>0.829223333333333</v>
      </c>
      <c r="E74" s="3009" t="n">
        <v>0.81466</v>
      </c>
      <c r="F74" s="3009" t="n">
        <v>0.880311666666667</v>
      </c>
      <c r="G74" s="3009" t="n">
        <v>1.0245275</v>
      </c>
      <c r="H74" s="3009" t="n">
        <v>1.09312666666667</v>
      </c>
      <c r="I74" s="3009" t="n">
        <v>1.105865</v>
      </c>
      <c r="J74" s="3009" t="n">
        <v>1.28020666666667</v>
      </c>
      <c r="K74" s="3009" t="n">
        <v>1.04218166666667</v>
      </c>
      <c r="L74" s="3009" t="n">
        <v>1.21771333333333</v>
      </c>
      <c r="M74" s="3009" t="n">
        <v>1.41710333333333</v>
      </c>
      <c r="N74" s="3009" t="n">
        <v>1.49477916666667</v>
      </c>
      <c r="O74" s="3009" t="n">
        <v>1.48083416666667</v>
      </c>
      <c r="P74" s="3009" t="n">
        <v>1.44411166666667</v>
      </c>
      <c r="Q74" s="3009" t="n">
        <v>1.27355083333333</v>
      </c>
      <c r="R74" s="3009" t="n">
        <v>1.16616083333333</v>
      </c>
      <c r="S74" s="3009" t="n">
        <v>1.24711833333333</v>
      </c>
      <c r="T74" s="3009" t="n">
        <v>1.375305</v>
      </c>
      <c r="U74" s="3009" t="n">
        <v>1.38185916666667</v>
      </c>
      <c r="V74" s="3009" t="n">
        <v>1.20515363636364</v>
      </c>
      <c r="W74" s="3009" t="n">
        <v>1.33516285714286</v>
      </c>
    </row>
    <row r="75" customFormat="false" ht="15.75" hidden="false" customHeight="false" outlineLevel="0" collapsed="false">
      <c r="A75" s="1713" t="s">
        <v>276</v>
      </c>
      <c r="B75" s="3009" t="n">
        <v>0.806336666666667</v>
      </c>
      <c r="C75" s="3009" t="n">
        <v>0.823868181818182</v>
      </c>
      <c r="D75" s="3009" t="n">
        <v>0.838833333333333</v>
      </c>
      <c r="E75" s="3009" t="n">
        <v>0.884116666666667</v>
      </c>
      <c r="F75" s="3009" t="n">
        <v>0.9360875</v>
      </c>
      <c r="G75" s="3009" t="n">
        <v>1.06604166666667</v>
      </c>
      <c r="H75" s="3009" t="n">
        <v>1.110625</v>
      </c>
      <c r="I75" s="3009" t="n">
        <v>1.16177916666667</v>
      </c>
      <c r="J75" s="3009" t="n">
        <v>1.31477083333333</v>
      </c>
      <c r="K75" s="3009" t="n">
        <v>1.063875</v>
      </c>
      <c r="L75" s="3009" t="n">
        <v>1.20029166666667</v>
      </c>
      <c r="M75" s="3009" t="n">
        <v>1.38525</v>
      </c>
      <c r="N75" s="3009" t="n">
        <v>1.48708333333333</v>
      </c>
      <c r="O75" s="3009" t="n">
        <v>1.42966666666667</v>
      </c>
      <c r="P75" s="3009" t="n">
        <v>1.35391666666667</v>
      </c>
      <c r="Q75" s="3009" t="n">
        <v>1.17775</v>
      </c>
      <c r="R75" s="3009" t="n">
        <v>1.07933333333333</v>
      </c>
      <c r="S75" s="3009" t="n">
        <v>1.1675</v>
      </c>
      <c r="T75" s="3009" t="n">
        <v>1.2765</v>
      </c>
      <c r="U75" s="3009" t="n">
        <v>1.25041666666667</v>
      </c>
      <c r="V75" s="3009" t="n">
        <v>1.102</v>
      </c>
      <c r="W75" s="3009" t="n">
        <v>1.276</v>
      </c>
    </row>
    <row r="76" customFormat="false" ht="15.75" hidden="false" customHeight="false" outlineLevel="0" collapsed="false">
      <c r="A76" s="1713" t="s">
        <v>1307</v>
      </c>
      <c r="B76" s="3009"/>
      <c r="C76" s="3009"/>
      <c r="D76" s="3009"/>
      <c r="E76" s="3009"/>
      <c r="F76" s="3009" t="n">
        <v>0.68347875</v>
      </c>
      <c r="G76" s="3009" t="n">
        <v>0.807288333333334</v>
      </c>
      <c r="H76" s="3009" t="n">
        <v>0.866806666666667</v>
      </c>
      <c r="I76" s="3009" t="n">
        <v>0.869104166666667</v>
      </c>
      <c r="J76" s="3009" t="n">
        <v>1.14756916666667</v>
      </c>
      <c r="K76" s="3009" t="n">
        <v>0.910725833333333</v>
      </c>
      <c r="L76" s="3009" t="n">
        <v>1.10796666666667</v>
      </c>
      <c r="M76" s="3009" t="n">
        <v>1.26641666666667</v>
      </c>
      <c r="N76" s="3009" t="n">
        <v>1.36691666666667</v>
      </c>
      <c r="O76" s="3009" t="n">
        <v>1.3205</v>
      </c>
      <c r="P76" s="3009" t="n">
        <v>1.26775</v>
      </c>
      <c r="Q76" s="3009" t="n">
        <v>1.08133333333333</v>
      </c>
      <c r="R76" s="3009" t="n">
        <v>1.03283333333333</v>
      </c>
      <c r="S76" s="3009" t="n">
        <v>1.184</v>
      </c>
      <c r="T76" s="3009" t="n">
        <v>1.30908333333333</v>
      </c>
      <c r="U76" s="3009" t="n">
        <v>1.33041666666667</v>
      </c>
      <c r="V76" s="3009" t="n">
        <v>1.084</v>
      </c>
      <c r="W76" s="3009" t="n">
        <v>1.19185714285714</v>
      </c>
    </row>
    <row r="77" customFormat="false" ht="15.75" hidden="false" customHeight="false" outlineLevel="0" collapsed="false">
      <c r="A77" s="1713" t="s">
        <v>829</v>
      </c>
      <c r="B77" s="3009" t="n">
        <v>0.841835833333333</v>
      </c>
      <c r="C77" s="3009" t="n">
        <v>0.820159090909091</v>
      </c>
      <c r="D77" s="3009" t="n">
        <v>0.7856275</v>
      </c>
      <c r="E77" s="3009" t="n">
        <v>0.807623333333333</v>
      </c>
      <c r="F77" s="3009" t="n">
        <v>0.8274925</v>
      </c>
      <c r="G77" s="3009" t="n">
        <v>0.9705325</v>
      </c>
      <c r="H77" s="3009" t="n">
        <v>1.02099583333333</v>
      </c>
      <c r="I77" s="3009" t="n">
        <v>1.01897833333333</v>
      </c>
      <c r="J77" s="3009" t="n">
        <v>1.2591775</v>
      </c>
      <c r="K77" s="3009" t="n">
        <v>0.9919775</v>
      </c>
      <c r="L77" s="3009" t="n">
        <v>1.13890333333333</v>
      </c>
      <c r="M77" s="3009" t="n">
        <v>1.37075333333333</v>
      </c>
      <c r="N77" s="3009" t="n">
        <v>1.55491666666667</v>
      </c>
      <c r="O77" s="3009" t="n">
        <v>1.52125</v>
      </c>
      <c r="P77" s="3009" t="n">
        <v>1.48258333333333</v>
      </c>
      <c r="Q77" s="3009" t="n">
        <v>1.30825</v>
      </c>
      <c r="R77" s="3009" t="n">
        <v>1.2025</v>
      </c>
      <c r="S77" s="3009" t="n">
        <v>1.30783333333333</v>
      </c>
      <c r="T77" s="3009" t="n">
        <v>1.4</v>
      </c>
      <c r="U77" s="3009" t="n">
        <v>1.40225</v>
      </c>
      <c r="V77" s="3009" t="n">
        <v>1.25436363636364</v>
      </c>
      <c r="W77" s="3009" t="n">
        <v>1.45557142857143</v>
      </c>
    </row>
    <row r="78" customFormat="false" ht="15.75" hidden="false" customHeight="false" outlineLevel="0" collapsed="false">
      <c r="A78" s="1713" t="s">
        <v>818</v>
      </c>
      <c r="B78" s="3009" t="n">
        <v>0.849171666666667</v>
      </c>
      <c r="C78" s="3009" t="n">
        <v>0.796382727272727</v>
      </c>
      <c r="D78" s="3009" t="n">
        <v>0.7708525</v>
      </c>
      <c r="E78" s="3009" t="n">
        <v>0.795775833333333</v>
      </c>
      <c r="F78" s="3009" t="n">
        <v>0.880031666666667</v>
      </c>
      <c r="G78" s="3009" t="n">
        <v>1.02600166666667</v>
      </c>
      <c r="H78" s="3009" t="n">
        <v>1.07613666666667</v>
      </c>
      <c r="I78" s="3009" t="n">
        <v>1.09332416666667</v>
      </c>
      <c r="J78" s="3009" t="n">
        <v>1.27006666666667</v>
      </c>
      <c r="K78" s="3009" t="n">
        <v>1.00500833333333</v>
      </c>
      <c r="L78" s="3009" t="n">
        <v>1.14665</v>
      </c>
      <c r="M78" s="3009" t="n">
        <v>1.33531666666667</v>
      </c>
      <c r="N78" s="3009" t="n">
        <v>1.39761666666667</v>
      </c>
      <c r="O78" s="3009" t="n">
        <v>1.351675</v>
      </c>
      <c r="P78" s="3009" t="n">
        <v>1.28928916666667</v>
      </c>
      <c r="Q78" s="3009" t="n">
        <v>1.15499833333333</v>
      </c>
      <c r="R78" s="3009" t="n">
        <v>1.10310166666667</v>
      </c>
      <c r="S78" s="3009" t="n">
        <v>1.23395166666667</v>
      </c>
      <c r="T78" s="3009" t="n">
        <v>1.43735166666667</v>
      </c>
      <c r="U78" s="3009" t="n">
        <v>1.43409</v>
      </c>
      <c r="V78" s="3009" t="n">
        <v>1.25563181818182</v>
      </c>
      <c r="W78" s="3009" t="n">
        <v>1.36574285714286</v>
      </c>
    </row>
    <row r="79" customFormat="false" ht="15.75" hidden="false" customHeight="false" outlineLevel="0" collapsed="false">
      <c r="A79" s="1713" t="s">
        <v>1308</v>
      </c>
      <c r="B79" s="3009" t="n">
        <v>0.675996666666667</v>
      </c>
      <c r="C79" s="3009" t="n">
        <v>0.639311818181818</v>
      </c>
      <c r="D79" s="3009" t="n">
        <v>0.625098333333333</v>
      </c>
      <c r="E79" s="3009" t="n">
        <v>0.642033333333334</v>
      </c>
      <c r="F79" s="3009" t="n">
        <v>0.724541666666667</v>
      </c>
      <c r="G79" s="3009" t="n">
        <v>0.889916666666667</v>
      </c>
      <c r="H79" s="3009" t="n">
        <v>0.958083333333333</v>
      </c>
      <c r="I79" s="3009" t="n">
        <v>0.957416666666667</v>
      </c>
      <c r="J79" s="3009" t="n">
        <v>1.21191666666667</v>
      </c>
      <c r="K79" s="3009" t="n">
        <v>0.967833333333333</v>
      </c>
      <c r="L79" s="3009" t="n">
        <v>1.2475</v>
      </c>
      <c r="M79" s="3009" t="n">
        <v>1.47108333333333</v>
      </c>
      <c r="N79" s="3009" t="n">
        <v>1.53241666666667</v>
      </c>
      <c r="O79" s="3009" t="n">
        <v>1.39366666666667</v>
      </c>
      <c r="P79" s="3009" t="n">
        <v>1.34733333333333</v>
      </c>
      <c r="Q79" s="3009" t="n">
        <v>1.09258333333333</v>
      </c>
      <c r="R79" s="3009" t="n">
        <v>1.07116666666667</v>
      </c>
      <c r="S79" s="3009" t="n">
        <v>1.26791666666667</v>
      </c>
      <c r="T79" s="3009" t="n">
        <v>1.38258333333333</v>
      </c>
      <c r="U79" s="3009" t="n">
        <v>1.3785</v>
      </c>
      <c r="V79" s="3009" t="n">
        <v>1.18063636363636</v>
      </c>
      <c r="W79" s="3009" t="n">
        <v>1.298</v>
      </c>
    </row>
    <row r="80" customFormat="false" ht="15.75" hidden="false" customHeight="false" outlineLevel="0" collapsed="false">
      <c r="A80" s="1713" t="s">
        <v>822</v>
      </c>
      <c r="B80" s="3009" t="n">
        <v>1.34388416666667</v>
      </c>
      <c r="C80" s="3009" t="n">
        <v>1.24414818181818</v>
      </c>
      <c r="D80" s="3009" t="n">
        <v>1.20189333333333</v>
      </c>
      <c r="E80" s="3009" t="n">
        <v>1.12457833333333</v>
      </c>
      <c r="F80" s="3009" t="n">
        <v>1.2050275</v>
      </c>
      <c r="G80" s="3009" t="n">
        <v>1.33095583333333</v>
      </c>
      <c r="H80" s="3009" t="n">
        <v>1.39858166666667</v>
      </c>
      <c r="I80" s="3009" t="n">
        <v>1.4158225</v>
      </c>
      <c r="J80" s="3009" t="n">
        <v>1.47509666666667</v>
      </c>
      <c r="K80" s="3009" t="n">
        <v>1.17383666666667</v>
      </c>
      <c r="L80" s="3009" t="n">
        <v>1.39228166666667</v>
      </c>
      <c r="M80" s="3009" t="n">
        <v>1.60836916666667</v>
      </c>
      <c r="N80" s="3009" t="n">
        <v>1.752555</v>
      </c>
      <c r="O80" s="3009" t="n">
        <v>1.65699416666667</v>
      </c>
      <c r="P80" s="3009" t="n">
        <v>1.6529075</v>
      </c>
      <c r="Q80" s="3009" t="n">
        <v>1.58200083333333</v>
      </c>
      <c r="R80" s="3009" t="n">
        <v>1.3449125</v>
      </c>
      <c r="S80" s="3009" t="n">
        <v>1.37411333333333</v>
      </c>
      <c r="T80" s="3009" t="n">
        <v>1.46841</v>
      </c>
      <c r="U80" s="3009" t="n">
        <v>1.49652083333333</v>
      </c>
      <c r="V80" s="3009" t="n">
        <v>1.5472</v>
      </c>
      <c r="W80" s="3009"/>
    </row>
    <row r="81" customFormat="false" ht="15.75" hidden="false" customHeight="false" outlineLevel="0" collapsed="false">
      <c r="A81" s="1713" t="s">
        <v>823</v>
      </c>
      <c r="B81" s="3009" t="n">
        <v>0.8250125</v>
      </c>
      <c r="C81" s="3009" t="n">
        <v>0.783209090909091</v>
      </c>
      <c r="D81" s="3009" t="n">
        <v>0.773616666666667</v>
      </c>
      <c r="E81" s="3009" t="n">
        <v>0.80375</v>
      </c>
      <c r="F81" s="3009" t="n">
        <v>0.879583333333333</v>
      </c>
      <c r="G81" s="3009" t="n">
        <v>1.03583333333333</v>
      </c>
      <c r="H81" s="3009" t="n">
        <v>1.09475</v>
      </c>
      <c r="I81" s="3009" t="n">
        <v>1.07983333333333</v>
      </c>
      <c r="J81" s="3009" t="n">
        <v>1.28566666666667</v>
      </c>
      <c r="K81" s="3009" t="n">
        <v>1.0255</v>
      </c>
      <c r="L81" s="3009" t="n">
        <v>1.2205</v>
      </c>
      <c r="M81" s="3009" t="n">
        <v>1.41323333333333</v>
      </c>
      <c r="N81" s="3009" t="n">
        <v>1.554895</v>
      </c>
      <c r="O81" s="3009" t="n">
        <v>1.5167475</v>
      </c>
      <c r="P81" s="3009" t="n">
        <v>1.45399833333333</v>
      </c>
      <c r="Q81" s="3009" t="n">
        <v>1.25483333333333</v>
      </c>
      <c r="R81" s="3009" t="n">
        <v>1.15066666666667</v>
      </c>
      <c r="S81" s="3009" t="n">
        <v>1.24816666666667</v>
      </c>
      <c r="T81" s="3009" t="n">
        <v>1.34172727272727</v>
      </c>
      <c r="U81" s="3009" t="n">
        <v>1.3203</v>
      </c>
      <c r="V81" s="3009" t="n">
        <v>1.18944727272727</v>
      </c>
      <c r="W81" s="3009" t="n">
        <v>1.32307142857143</v>
      </c>
    </row>
    <row r="82" customFormat="false" ht="15.75" hidden="false" customHeight="false" outlineLevel="0" collapsed="false">
      <c r="A82" s="1713" t="s">
        <v>821</v>
      </c>
      <c r="B82" s="3009" t="n">
        <v>0.894545833333333</v>
      </c>
      <c r="C82" s="3009" t="n">
        <v>0.864455454545455</v>
      </c>
      <c r="D82" s="3009" t="n">
        <v>0.855898333333334</v>
      </c>
      <c r="E82" s="3009" t="n">
        <v>0.878123333333333</v>
      </c>
      <c r="F82" s="3009" t="n">
        <v>0.939075833333333</v>
      </c>
      <c r="G82" s="3009" t="n">
        <v>1.11289</v>
      </c>
      <c r="H82" s="3009" t="n">
        <v>1.1641275</v>
      </c>
      <c r="I82" s="3009" t="n">
        <v>1.1640275</v>
      </c>
      <c r="J82" s="3009" t="n">
        <v>1.3433675</v>
      </c>
      <c r="K82" s="3009" t="n">
        <v>1.079815</v>
      </c>
      <c r="L82" s="3009" t="n">
        <v>1.21796666666667</v>
      </c>
      <c r="M82" s="3009" t="n">
        <v>1.45091333333333</v>
      </c>
      <c r="N82" s="3009" t="n">
        <v>1.7049625</v>
      </c>
      <c r="O82" s="3009" t="n">
        <v>1.65937</v>
      </c>
      <c r="P82" s="3009" t="n">
        <v>1.60835083333333</v>
      </c>
      <c r="Q82" s="3009" t="n">
        <v>1.40864416666667</v>
      </c>
      <c r="R82" s="3009" t="n">
        <v>1.2808725</v>
      </c>
      <c r="S82" s="3009" t="n">
        <v>1.38434166666667</v>
      </c>
      <c r="T82" s="3009" t="n">
        <v>1.48942166666667</v>
      </c>
      <c r="U82" s="3009" t="n">
        <v>1.47636583333333</v>
      </c>
      <c r="V82" s="3009" t="n">
        <v>1.31264363636364</v>
      </c>
      <c r="W82" s="3009" t="n">
        <v>1.41752571428571</v>
      </c>
    </row>
    <row r="83" customFormat="false" ht="15.75" hidden="false" customHeight="false" outlineLevel="0" collapsed="false">
      <c r="A83" s="1713" t="s">
        <v>1309</v>
      </c>
      <c r="B83" s="3009"/>
      <c r="C83" s="3009"/>
      <c r="D83" s="3009"/>
      <c r="E83" s="3009"/>
      <c r="F83" s="3009"/>
      <c r="G83" s="3009"/>
      <c r="H83" s="3009"/>
      <c r="I83" s="3009"/>
      <c r="J83" s="3009"/>
      <c r="K83" s="3009"/>
      <c r="L83" s="3009"/>
      <c r="M83" s="3009"/>
      <c r="N83" s="3009"/>
      <c r="O83" s="3009" t="n">
        <v>1.29540333333333</v>
      </c>
      <c r="P83" s="3009" t="n">
        <v>1.30094333333333</v>
      </c>
      <c r="Q83" s="3009" t="n">
        <v>1.16894666666667</v>
      </c>
      <c r="R83" s="3009" t="n">
        <v>1.07384583333333</v>
      </c>
      <c r="S83" s="3009" t="n">
        <v>1.17812916666667</v>
      </c>
      <c r="T83" s="3009" t="n">
        <v>1.30745166666667</v>
      </c>
      <c r="U83" s="3009" t="n">
        <v>1.3164925</v>
      </c>
      <c r="V83" s="3009" t="n">
        <v>1.15549363636364</v>
      </c>
      <c r="W83" s="3009" t="n">
        <v>1.28111</v>
      </c>
    </row>
    <row r="84" customFormat="false" ht="15.75" hidden="false" customHeight="false" outlineLevel="0" collapsed="false">
      <c r="A84" s="1713" t="s">
        <v>1310</v>
      </c>
      <c r="B84" s="3009"/>
      <c r="C84" s="3009"/>
      <c r="D84" s="3009"/>
      <c r="E84" s="3009"/>
      <c r="F84" s="3009" t="n">
        <v>0.673304285714286</v>
      </c>
      <c r="G84" s="3009" t="n">
        <v>0.805594166666667</v>
      </c>
      <c r="H84" s="3009" t="n">
        <v>0.868015</v>
      </c>
      <c r="I84" s="3009" t="n">
        <v>0.901905833333333</v>
      </c>
      <c r="J84" s="3009" t="n">
        <v>1.09315916666667</v>
      </c>
      <c r="K84" s="3009" t="n">
        <v>0.91507</v>
      </c>
      <c r="L84" s="3009" t="n">
        <v>1.066915</v>
      </c>
      <c r="M84" s="3009" t="n">
        <v>1.27220333333333</v>
      </c>
      <c r="N84" s="3009" t="n">
        <v>1.370725</v>
      </c>
      <c r="O84" s="3009" t="n">
        <v>1.30827583333333</v>
      </c>
      <c r="P84" s="3009" t="n">
        <v>1.25816666666667</v>
      </c>
      <c r="Q84" s="3009" t="n">
        <v>1.62082583333333</v>
      </c>
      <c r="R84" s="3009" t="n">
        <v>0.955170833333333</v>
      </c>
      <c r="S84" s="3009" t="n">
        <v>1.05051833333333</v>
      </c>
      <c r="T84" s="3009" t="n">
        <v>1.19073333333333</v>
      </c>
      <c r="U84" s="3009" t="n">
        <v>1.19626666666667</v>
      </c>
      <c r="V84" s="3009" t="n">
        <v>1.03496181818182</v>
      </c>
      <c r="W84" s="3009" t="n">
        <v>1.16345142857143</v>
      </c>
    </row>
    <row r="85" customFormat="false" ht="15.75" hidden="false" customHeight="false" outlineLevel="0" collapsed="false">
      <c r="A85" s="1713" t="s">
        <v>1311</v>
      </c>
      <c r="B85" s="3009"/>
      <c r="C85" s="3009"/>
      <c r="D85" s="3009"/>
      <c r="E85" s="3009"/>
      <c r="F85" s="3009" t="n">
        <v>0.72021125</v>
      </c>
      <c r="G85" s="3009" t="n">
        <v>0.828658333333333</v>
      </c>
      <c r="H85" s="3009" t="n">
        <v>0.894946666666667</v>
      </c>
      <c r="I85" s="3009" t="n">
        <v>0.879504166666667</v>
      </c>
      <c r="J85" s="3009" t="n">
        <v>1.09031166666667</v>
      </c>
      <c r="K85" s="3009" t="n">
        <v>0.890358333333333</v>
      </c>
      <c r="L85" s="3009" t="n">
        <v>1.0205975</v>
      </c>
      <c r="M85" s="3009" t="n">
        <v>1.23640083333333</v>
      </c>
      <c r="N85" s="3009" t="n">
        <v>1.32898833333333</v>
      </c>
      <c r="O85" s="3009" t="n">
        <v>1.31989083333333</v>
      </c>
      <c r="P85" s="3009" t="n">
        <v>1.26583083333333</v>
      </c>
      <c r="Q85" s="3009" t="n">
        <v>1.07301166666667</v>
      </c>
      <c r="R85" s="3009" t="n">
        <v>0.942790833333333</v>
      </c>
      <c r="S85" s="3009" t="n">
        <v>1.03285583333333</v>
      </c>
      <c r="T85" s="3009" t="n">
        <v>1.1480425</v>
      </c>
      <c r="U85" s="3009" t="n">
        <v>1.14036416666667</v>
      </c>
      <c r="V85" s="3009" t="n">
        <v>0.988063636363636</v>
      </c>
      <c r="W85" s="3009" t="n">
        <v>1.09922714285714</v>
      </c>
    </row>
    <row r="86" customFormat="false" ht="15.75" hidden="false" customHeight="false" outlineLevel="0" collapsed="false">
      <c r="A86" s="1713" t="s">
        <v>1312</v>
      </c>
      <c r="B86" s="3009" t="n">
        <v>0.719024166666667</v>
      </c>
      <c r="C86" s="3009" t="n">
        <v>0.657594545454545</v>
      </c>
      <c r="D86" s="3009" t="n">
        <v>0.633666666666667</v>
      </c>
      <c r="E86" s="3009" t="n">
        <v>0.63825</v>
      </c>
      <c r="F86" s="3009" t="n">
        <v>0.696583333333333</v>
      </c>
      <c r="G86" s="3009" t="n">
        <v>0.843166666666667</v>
      </c>
      <c r="H86" s="3009" t="n">
        <v>0.91275</v>
      </c>
      <c r="I86" s="3009" t="n">
        <v>0.93225</v>
      </c>
      <c r="J86" s="3009" t="n">
        <v>1.11030583333333</v>
      </c>
      <c r="K86" s="3009" t="n">
        <v>0.852886666666667</v>
      </c>
      <c r="L86" s="3009" t="n">
        <v>0.9905725</v>
      </c>
      <c r="M86" s="3009" t="n">
        <v>1.17040083333333</v>
      </c>
      <c r="N86" s="3009" t="n">
        <v>1.26512333333333</v>
      </c>
      <c r="O86" s="3009" t="n">
        <v>1.21868</v>
      </c>
      <c r="P86" s="3009" t="n">
        <v>1.16759</v>
      </c>
      <c r="Q86" s="3009" t="n">
        <v>1.023945</v>
      </c>
      <c r="R86" s="3009" t="n">
        <v>0.9199475</v>
      </c>
      <c r="S86" s="3009" t="n">
        <v>0.993583333333333</v>
      </c>
      <c r="T86" s="3009" t="n">
        <v>1.09525</v>
      </c>
      <c r="U86" s="3009" t="n">
        <v>1.09458333333333</v>
      </c>
      <c r="V86" s="3009" t="n">
        <v>0.965909090909091</v>
      </c>
      <c r="W86" s="3009" t="n">
        <v>1.121</v>
      </c>
    </row>
    <row r="87" customFormat="false" ht="15.75" hidden="false" customHeight="false" outlineLevel="0" collapsed="false">
      <c r="A87" s="1713" t="s">
        <v>1334</v>
      </c>
      <c r="B87" s="3009"/>
      <c r="C87" s="3009"/>
      <c r="D87" s="3009"/>
      <c r="E87" s="3009"/>
      <c r="F87" s="3009" t="n">
        <v>0.729282857142857</v>
      </c>
      <c r="G87" s="3009" t="n">
        <v>0.878336666666667</v>
      </c>
      <c r="H87" s="3009" t="n">
        <v>0.983578333333333</v>
      </c>
      <c r="I87" s="3009" t="n">
        <v>0.950191666666667</v>
      </c>
      <c r="J87" s="3009" t="n">
        <v>1.0450675</v>
      </c>
      <c r="K87" s="3009" t="n">
        <v>0.961666666666667</v>
      </c>
      <c r="L87" s="3009" t="n">
        <v>1.0475</v>
      </c>
      <c r="M87" s="3009" t="n">
        <v>1.29666666666667</v>
      </c>
      <c r="N87" s="3009" t="n">
        <v>1.37166666666667</v>
      </c>
      <c r="O87" s="3009" t="n">
        <v>1.3775</v>
      </c>
      <c r="P87" s="3009" t="n">
        <v>1.36</v>
      </c>
      <c r="Q87" s="3009" t="n">
        <v>1.27416666666667</v>
      </c>
      <c r="R87" s="3009" t="n">
        <v>1.17</v>
      </c>
      <c r="S87" s="3009" t="n">
        <v>1.18</v>
      </c>
      <c r="T87" s="3009" t="n">
        <v>1.19666666666667</v>
      </c>
      <c r="U87" s="3009" t="n">
        <v>1.25083333333333</v>
      </c>
      <c r="V87" s="3009" t="n">
        <v>1.24181818181818</v>
      </c>
      <c r="W87" s="3009" t="n">
        <v>1.22</v>
      </c>
    </row>
    <row r="88" customFormat="false" ht="15.75" hidden="false" customHeight="false" outlineLevel="0" collapsed="false">
      <c r="A88" s="1713" t="s">
        <v>1314</v>
      </c>
      <c r="B88" s="3009" t="n">
        <v>0.847585</v>
      </c>
      <c r="C88" s="3009" t="n">
        <v>0.820889090909091</v>
      </c>
      <c r="D88" s="3009" t="n">
        <v>0.786583333333333</v>
      </c>
      <c r="E88" s="3009" t="n">
        <v>0.787666666666667</v>
      </c>
      <c r="F88" s="3009" t="n">
        <v>0.88557325</v>
      </c>
      <c r="G88" s="3009" t="n">
        <v>1.02333333333333</v>
      </c>
      <c r="H88" s="3009" t="n">
        <v>1.08125</v>
      </c>
      <c r="I88" s="3009" t="n">
        <v>1.10008333333333</v>
      </c>
      <c r="J88" s="3009" t="n">
        <v>1.29391666666667</v>
      </c>
      <c r="K88" s="3009" t="n">
        <v>1.00025</v>
      </c>
      <c r="L88" s="3009" t="n">
        <v>1.16191666666667</v>
      </c>
      <c r="M88" s="3009" t="n">
        <v>1.35108166666667</v>
      </c>
      <c r="N88" s="3009" t="n">
        <v>1.44433333333333</v>
      </c>
      <c r="O88" s="3009" t="n">
        <v>1.42225</v>
      </c>
      <c r="P88" s="3009" t="n">
        <v>1.40268833333333</v>
      </c>
      <c r="Q88" s="3009" t="n">
        <v>1.23808333333333</v>
      </c>
      <c r="R88" s="3009" t="n">
        <v>1.13458333333333</v>
      </c>
      <c r="S88" s="3009" t="n">
        <v>1.22091666666667</v>
      </c>
      <c r="T88" s="3009" t="n">
        <v>1.3402</v>
      </c>
      <c r="U88" s="3009" t="n">
        <v>1.34975</v>
      </c>
      <c r="V88" s="3009" t="n">
        <v>1.23436363636364</v>
      </c>
      <c r="W88" s="3009" t="n">
        <v>1.37085714285714</v>
      </c>
    </row>
    <row r="89" customFormat="false" ht="15.75" hidden="false" customHeight="false" outlineLevel="0" collapsed="false">
      <c r="A89" s="1713" t="s">
        <v>827</v>
      </c>
      <c r="B89" s="3009" t="n">
        <v>0.779900833333334</v>
      </c>
      <c r="C89" s="3009" t="n">
        <v>0.689889090909091</v>
      </c>
      <c r="D89" s="3009" t="n">
        <v>0.720916666666667</v>
      </c>
      <c r="E89" s="3009" t="n">
        <v>0.72975</v>
      </c>
      <c r="F89" s="3009" t="n">
        <v>0.8075</v>
      </c>
      <c r="G89" s="3009" t="n">
        <v>0.949166666666667</v>
      </c>
      <c r="H89" s="3009" t="n">
        <v>1.00983333333333</v>
      </c>
      <c r="I89" s="3009" t="n">
        <v>1.03683333333333</v>
      </c>
      <c r="J89" s="3009" t="n">
        <v>1.23641666666667</v>
      </c>
      <c r="K89" s="3009" t="n">
        <v>0.976666666666667</v>
      </c>
      <c r="L89" s="3009" t="n">
        <v>1.1095</v>
      </c>
      <c r="M89" s="3009" t="n">
        <v>1.33391666666667</v>
      </c>
      <c r="N89" s="3009" t="n">
        <v>1.4115</v>
      </c>
      <c r="O89" s="3009" t="n">
        <v>1.35925</v>
      </c>
      <c r="P89" s="3009" t="n">
        <v>1.29783333333333</v>
      </c>
      <c r="Q89" s="3009" t="n">
        <v>1.11975</v>
      </c>
      <c r="R89" s="3009" t="n">
        <v>0.94675</v>
      </c>
      <c r="S89" s="3009" t="n">
        <v>1.10558333333333</v>
      </c>
      <c r="T89" s="3009" t="n">
        <v>1.22125</v>
      </c>
      <c r="U89" s="3009" t="n">
        <v>1.206</v>
      </c>
      <c r="V89" s="3009" t="n">
        <v>1.04690909090909</v>
      </c>
      <c r="W89" s="3009" t="n">
        <v>1.14914285714286</v>
      </c>
    </row>
    <row r="90" customFormat="false" ht="15.75" hidden="false" customHeight="false" outlineLevel="0" collapsed="false">
      <c r="A90" s="1713" t="s">
        <v>830</v>
      </c>
      <c r="B90" s="3009"/>
      <c r="C90" s="3009"/>
      <c r="D90" s="3009"/>
      <c r="E90" s="3009"/>
      <c r="F90" s="3009" t="n">
        <v>0.74771875</v>
      </c>
      <c r="G90" s="3009" t="n">
        <v>0.919618333333333</v>
      </c>
      <c r="H90" s="3009" t="n">
        <v>0.981699166666667</v>
      </c>
      <c r="I90" s="3009" t="n">
        <v>0.996180833333333</v>
      </c>
      <c r="J90" s="3009" t="n">
        <v>1.20754416666667</v>
      </c>
      <c r="K90" s="3009" t="n">
        <v>0.845103418666667</v>
      </c>
      <c r="L90" s="3009" t="n">
        <v>1.063105</v>
      </c>
      <c r="M90" s="3009" t="n">
        <v>1.21706333333333</v>
      </c>
      <c r="N90" s="3009" t="n">
        <v>1.35583666666667</v>
      </c>
      <c r="O90" s="3009" t="n">
        <v>1.31147916666667</v>
      </c>
      <c r="P90" s="3009" t="n">
        <v>1.24454083333333</v>
      </c>
      <c r="Q90" s="3009" t="n">
        <v>1.07553391666667</v>
      </c>
      <c r="R90" s="3009" t="n">
        <v>0.946098333333333</v>
      </c>
      <c r="S90" s="3009" t="n">
        <v>1.0416525</v>
      </c>
      <c r="T90" s="3009" t="n">
        <v>1.14911416666667</v>
      </c>
      <c r="U90" s="3009" t="n">
        <v>1.17590833333333</v>
      </c>
      <c r="V90" s="3009" t="n">
        <v>0.997799090909091</v>
      </c>
      <c r="W90" s="3009" t="n">
        <v>1.12210285714286</v>
      </c>
    </row>
    <row r="91" customFormat="false" ht="15.75" hidden="false" customHeight="false" outlineLevel="0" collapsed="false">
      <c r="A91" s="1713" t="s">
        <v>825</v>
      </c>
      <c r="B91" s="3009" t="n">
        <v>0.604919166666667</v>
      </c>
      <c r="C91" s="3009" t="n">
        <v>0.64844</v>
      </c>
      <c r="D91" s="3009" t="n">
        <v>0.674666666666667</v>
      </c>
      <c r="E91" s="3009" t="n">
        <v>0.71</v>
      </c>
      <c r="F91" s="3009" t="n">
        <v>0.788924166666667</v>
      </c>
      <c r="G91" s="3009" t="n">
        <v>0.935278333333333</v>
      </c>
      <c r="H91" s="3009" t="n">
        <v>1.04323166666667</v>
      </c>
      <c r="I91" s="3009" t="n">
        <v>1.07898166666667</v>
      </c>
      <c r="J91" s="3009" t="n">
        <v>1.25981166666667</v>
      </c>
      <c r="K91" s="3009" t="n">
        <v>1.00406166666667</v>
      </c>
      <c r="L91" s="3009" t="n">
        <v>1.155</v>
      </c>
      <c r="M91" s="3009" t="n">
        <v>1.37341666666667</v>
      </c>
      <c r="N91" s="3009" t="n">
        <v>1.45125</v>
      </c>
      <c r="O91" s="3009" t="n">
        <v>1.38858333333333</v>
      </c>
      <c r="P91" s="3009" t="n">
        <v>1.30508333333333</v>
      </c>
      <c r="Q91" s="3009" t="n">
        <v>1.19145833333333</v>
      </c>
      <c r="R91" s="3009" t="n">
        <v>1.129125</v>
      </c>
      <c r="S91" s="3009" t="n">
        <v>1.24366666666667</v>
      </c>
      <c r="T91" s="3009" t="n">
        <v>1.34741666666667</v>
      </c>
      <c r="U91" s="3009" t="n">
        <v>1.357</v>
      </c>
      <c r="V91" s="3009" t="n">
        <v>1.24145454545455</v>
      </c>
      <c r="W91" s="3009" t="n">
        <v>1.35814285714286</v>
      </c>
    </row>
    <row r="92" customFormat="false" ht="15.75" hidden="false" customHeight="false" outlineLevel="0" collapsed="false">
      <c r="A92" s="1713" t="s">
        <v>1315</v>
      </c>
      <c r="B92" s="3009"/>
      <c r="C92" s="3009"/>
      <c r="D92" s="3009"/>
      <c r="E92" s="3009"/>
      <c r="F92" s="3009"/>
      <c r="G92" s="3009"/>
      <c r="H92" s="3009"/>
      <c r="I92" s="3009"/>
      <c r="J92" s="3009" t="n">
        <v>1.0889525</v>
      </c>
      <c r="K92" s="3009" t="n">
        <v>0.8340475</v>
      </c>
      <c r="L92" s="3009" t="n">
        <v>1.03500416666667</v>
      </c>
      <c r="M92" s="3009" t="n">
        <v>1.23447833333333</v>
      </c>
      <c r="N92" s="3009" t="n">
        <v>1.32199333333333</v>
      </c>
      <c r="O92" s="3009" t="n">
        <v>1.32508416666667</v>
      </c>
      <c r="P92" s="3009" t="n">
        <v>1.35843</v>
      </c>
      <c r="Q92" s="3009" t="n">
        <v>1.1944075</v>
      </c>
      <c r="R92" s="3009" t="n">
        <v>1.07068333333333</v>
      </c>
      <c r="S92" s="3009" t="n">
        <v>1.0473525</v>
      </c>
      <c r="T92" s="3009" t="n">
        <v>1.216185</v>
      </c>
      <c r="U92" s="3009" t="n">
        <v>1.2001</v>
      </c>
      <c r="V92" s="3009" t="n">
        <v>0.958169090909091</v>
      </c>
      <c r="W92" s="3009" t="n">
        <v>1.07322714285714</v>
      </c>
    </row>
    <row r="93" customFormat="false" ht="15.75" hidden="false" customHeight="false" outlineLevel="0" collapsed="false">
      <c r="A93" s="1713" t="s">
        <v>828</v>
      </c>
      <c r="B93" s="3009" t="n">
        <v>0.892621666666667</v>
      </c>
      <c r="C93" s="3009" t="n">
        <v>0.841711818181818</v>
      </c>
      <c r="D93" s="3009" t="n">
        <v>0.8279325</v>
      </c>
      <c r="E93" s="3009" t="n">
        <v>0.841191666666667</v>
      </c>
      <c r="F93" s="3009" t="n">
        <v>0.899350833333333</v>
      </c>
      <c r="G93" s="3009" t="n">
        <v>1.073325</v>
      </c>
      <c r="H93" s="3009" t="n">
        <v>1.14831666666667</v>
      </c>
      <c r="I93" s="3009" t="n">
        <v>1.126215</v>
      </c>
      <c r="J93" s="3009" t="n">
        <v>1.3319</v>
      </c>
      <c r="K93" s="3009" t="n">
        <v>1.03355583333333</v>
      </c>
      <c r="L93" s="3009" t="n">
        <v>1.2515425</v>
      </c>
      <c r="M93" s="3009" t="n">
        <v>1.51434416666667</v>
      </c>
      <c r="N93" s="3009" t="n">
        <v>1.66282666666667</v>
      </c>
      <c r="O93" s="3009" t="n">
        <v>1.64737916666667</v>
      </c>
      <c r="P93" s="3009" t="n">
        <v>1.52941166666667</v>
      </c>
      <c r="Q93" s="3009" t="n">
        <v>1.37425333333333</v>
      </c>
      <c r="R93" s="3009" t="n">
        <v>1.338245</v>
      </c>
      <c r="S93" s="3009" t="n">
        <v>1.43004166666667</v>
      </c>
      <c r="T93" s="3009" t="n">
        <v>1.51212166666667</v>
      </c>
      <c r="U93" s="3009" t="n">
        <v>1.50293416666667</v>
      </c>
      <c r="V93" s="3009" t="n">
        <v>1.36877727272727</v>
      </c>
      <c r="W93" s="3009" t="n">
        <v>1.54272571428571</v>
      </c>
    </row>
    <row r="94" customFormat="false" ht="15.75" hidden="false" customHeight="false" outlineLevel="0" collapsed="false">
      <c r="A94" s="1713" t="s">
        <v>1317</v>
      </c>
      <c r="B94" s="3009"/>
      <c r="C94" s="3009"/>
      <c r="D94" s="3009"/>
      <c r="E94" s="3009" t="n">
        <v>0</v>
      </c>
      <c r="F94" s="3009" t="n">
        <v>0.87734625</v>
      </c>
      <c r="G94" s="3009" t="n">
        <v>0.978126666666667</v>
      </c>
      <c r="H94" s="3009" t="n">
        <v>1.0641575</v>
      </c>
      <c r="I94" s="3009" t="n">
        <v>1.11170333333333</v>
      </c>
      <c r="J94" s="3009" t="n">
        <v>1.32855416666667</v>
      </c>
      <c r="K94" s="3009" t="n">
        <v>1.09458333333333</v>
      </c>
      <c r="L94" s="3009" t="n">
        <v>1.11141666666667</v>
      </c>
      <c r="M94" s="3009" t="n">
        <v>1.33725</v>
      </c>
      <c r="N94" s="3009" t="n">
        <v>1.43916666666667</v>
      </c>
      <c r="O94" s="3009" t="n">
        <v>1.416</v>
      </c>
      <c r="P94" s="3009" t="n">
        <v>1.33641666666667</v>
      </c>
      <c r="Q94" s="3009" t="n">
        <v>1.14066666666667</v>
      </c>
      <c r="R94" s="3009" t="n">
        <v>1.03433333333333</v>
      </c>
      <c r="S94" s="3009" t="n">
        <v>1.13416666666667</v>
      </c>
      <c r="T94" s="3009" t="n">
        <v>1.24441666666667</v>
      </c>
      <c r="U94" s="3009" t="n">
        <v>1.227</v>
      </c>
      <c r="V94" s="3009" t="n">
        <v>1.06109090909091</v>
      </c>
      <c r="W94" s="3009" t="n">
        <v>1.16228571428571</v>
      </c>
    </row>
    <row r="95" customFormat="false" ht="15" hidden="false" customHeight="true" outlineLevel="0" collapsed="false">
      <c r="A95" s="1713" t="s">
        <v>1316</v>
      </c>
      <c r="B95" s="3009"/>
      <c r="C95" s="3009"/>
      <c r="D95" s="3009"/>
      <c r="E95" s="3009"/>
      <c r="F95" s="3009" t="n">
        <v>0.78289625</v>
      </c>
      <c r="G95" s="3009" t="n">
        <v>0.908980833333334</v>
      </c>
      <c r="H95" s="3009" t="n">
        <v>0.956918333333334</v>
      </c>
      <c r="I95" s="3009" t="n">
        <v>0.972083333333334</v>
      </c>
      <c r="J95" s="3009" t="n">
        <v>1.12783333333333</v>
      </c>
      <c r="K95" s="3009" t="n">
        <v>1.01008333333333</v>
      </c>
      <c r="L95" s="3009" t="n">
        <v>1.14441666666667</v>
      </c>
      <c r="M95" s="3009" t="n">
        <v>1.24166666666667</v>
      </c>
      <c r="N95" s="3009" t="n">
        <v>1.36075</v>
      </c>
      <c r="O95" s="3009" t="n">
        <v>1.37991666666667</v>
      </c>
      <c r="P95" s="3009" t="n">
        <v>1.35125</v>
      </c>
      <c r="Q95" s="3009" t="n">
        <v>1.17925</v>
      </c>
      <c r="R95" s="3009" t="n">
        <v>1.07704583333333</v>
      </c>
      <c r="S95" s="3009" t="n">
        <v>1.1787275</v>
      </c>
      <c r="T95" s="3009" t="n">
        <v>1.279345</v>
      </c>
      <c r="U95" s="3009" t="n">
        <v>1.25116666666667</v>
      </c>
      <c r="V95" s="3009" t="n">
        <v>1.04908727272727</v>
      </c>
      <c r="W95" s="3009" t="n">
        <v>1.18903714285714</v>
      </c>
    </row>
    <row r="96" customFormat="false" ht="15" hidden="false" customHeight="true" outlineLevel="0" collapsed="false">
      <c r="A96" s="1713" t="s">
        <v>826</v>
      </c>
      <c r="B96" s="3009" t="n">
        <v>0.698129166666667</v>
      </c>
      <c r="C96" s="3009" t="n">
        <v>0.68932</v>
      </c>
      <c r="D96" s="3009" t="n">
        <v>0.688453333333333</v>
      </c>
      <c r="E96" s="3009" t="n">
        <v>0.697755</v>
      </c>
      <c r="F96" s="3009" t="n">
        <v>0.758746666666667</v>
      </c>
      <c r="G96" s="3009" t="n">
        <v>0.901608333333333</v>
      </c>
      <c r="H96" s="3009" t="n">
        <v>0.956820833333333</v>
      </c>
      <c r="I96" s="3009" t="n">
        <v>0.9693725</v>
      </c>
      <c r="J96" s="3009" t="n">
        <v>1.14155833333333</v>
      </c>
      <c r="K96" s="3009" t="n">
        <v>0.914253333333333</v>
      </c>
      <c r="L96" s="3009" t="n">
        <v>1.07927583333333</v>
      </c>
      <c r="M96" s="3009" t="n">
        <v>1.27367916666667</v>
      </c>
      <c r="N96" s="3009" t="n">
        <v>1.366975</v>
      </c>
      <c r="O96" s="3009" t="n">
        <v>1.35961416666667</v>
      </c>
      <c r="P96" s="3009" t="n">
        <v>1.30533083333333</v>
      </c>
      <c r="Q96" s="3009" t="n">
        <v>1.11907916666667</v>
      </c>
      <c r="R96" s="3009" t="n">
        <v>1.012495</v>
      </c>
      <c r="S96" s="3009" t="n">
        <v>1.10134833333333</v>
      </c>
      <c r="T96" s="3009" t="n">
        <v>1.20449</v>
      </c>
      <c r="U96" s="3009" t="n">
        <v>1.21034166666667</v>
      </c>
      <c r="V96" s="3009" t="n">
        <v>1.06647909090909</v>
      </c>
      <c r="W96" s="3009" t="n">
        <v>1.17448714285714</v>
      </c>
    </row>
    <row r="97" customFormat="false" ht="15" hidden="false" customHeight="true" outlineLevel="0" collapsed="false">
      <c r="A97" s="1713" t="s">
        <v>1364</v>
      </c>
      <c r="B97" s="3009"/>
      <c r="C97" s="3009"/>
      <c r="D97" s="3009"/>
      <c r="E97" s="3009"/>
      <c r="F97" s="3009" t="n">
        <v>0.81188625</v>
      </c>
      <c r="G97" s="3009" t="n">
        <v>0.9384075</v>
      </c>
      <c r="H97" s="3009" t="n">
        <v>1.0198675</v>
      </c>
      <c r="I97" s="3009" t="n">
        <v>1.0318275</v>
      </c>
      <c r="J97" s="3009" t="n">
        <v>1.27651833333333</v>
      </c>
      <c r="K97" s="3009" t="n">
        <v>0.989465</v>
      </c>
      <c r="L97" s="3009" t="n">
        <v>1.21237</v>
      </c>
      <c r="M97" s="3009" t="n">
        <v>1.39283166666667</v>
      </c>
      <c r="N97" s="3009" t="n">
        <v>1.44899916666667</v>
      </c>
      <c r="O97" s="3009" t="n">
        <v>1.39001416666667</v>
      </c>
      <c r="P97" s="3009" t="n">
        <v>1.3211625</v>
      </c>
      <c r="Q97" s="3009" t="n">
        <v>1.1467575</v>
      </c>
      <c r="R97" s="3009" t="n">
        <v>1.01269</v>
      </c>
      <c r="S97" s="3009" t="n">
        <v>1.12332583333333</v>
      </c>
      <c r="T97" s="3009" t="n">
        <v>1.23095833333333</v>
      </c>
      <c r="U97" s="3009" t="n">
        <v>1.23478833333333</v>
      </c>
      <c r="V97" s="3009" t="n">
        <v>1.04980090909091</v>
      </c>
      <c r="W97" s="3009" t="n">
        <v>1.14636714285714</v>
      </c>
    </row>
    <row r="98" customFormat="false" ht="15" hidden="false" customHeight="true" outlineLevel="0" collapsed="false">
      <c r="A98" s="1713" t="s">
        <v>1313</v>
      </c>
      <c r="B98" s="3009"/>
      <c r="C98" s="3009"/>
      <c r="D98" s="3009"/>
      <c r="E98" s="3009"/>
      <c r="F98" s="3009" t="n">
        <v>0.9151975</v>
      </c>
      <c r="G98" s="3009" t="n">
        <v>1.02328083333333</v>
      </c>
      <c r="H98" s="3009" t="n">
        <v>1.02514</v>
      </c>
      <c r="I98" s="3009" t="n">
        <v>1.04887166666667</v>
      </c>
      <c r="J98" s="3009" t="n">
        <v>1.22556833333333</v>
      </c>
      <c r="K98" s="3009" t="n">
        <v>0.954976666666667</v>
      </c>
      <c r="L98" s="3009" t="n">
        <v>1.160515</v>
      </c>
      <c r="M98" s="3009" t="n">
        <v>1.35222</v>
      </c>
      <c r="N98" s="3009" t="n">
        <v>1.496435</v>
      </c>
      <c r="O98" s="3009" t="n">
        <v>1.44218333333333</v>
      </c>
      <c r="P98" s="3009" t="n">
        <v>1.35186916666667</v>
      </c>
      <c r="Q98" s="3009" t="n">
        <v>1.16430916666667</v>
      </c>
      <c r="R98" s="3009" t="n">
        <v>1.06717083333333</v>
      </c>
      <c r="S98" s="3009" t="n">
        <v>1.1600525</v>
      </c>
      <c r="T98" s="3009" t="n">
        <v>1.23938166666667</v>
      </c>
      <c r="U98" s="3009" t="n">
        <v>1.22685583333333</v>
      </c>
      <c r="V98" s="3009" t="n">
        <v>1.05155909090909</v>
      </c>
      <c r="W98" s="3009" t="n">
        <v>1.17735142857143</v>
      </c>
    </row>
    <row r="99" customFormat="false" ht="15" hidden="false" customHeight="true" outlineLevel="0" collapsed="false">
      <c r="A99" s="1713" t="s">
        <v>1333</v>
      </c>
      <c r="B99" s="3009"/>
      <c r="C99" s="3009"/>
      <c r="D99" s="3009"/>
      <c r="E99" s="3009"/>
      <c r="F99" s="3009" t="n">
        <v>0.73304875</v>
      </c>
      <c r="G99" s="3009" t="n">
        <v>0.839778333333333</v>
      </c>
      <c r="H99" s="3009" t="n">
        <v>0.896635</v>
      </c>
      <c r="I99" s="3009" t="n">
        <v>0.902669166666667</v>
      </c>
      <c r="J99" s="3009" t="n">
        <v>1.08536666666667</v>
      </c>
      <c r="K99" s="3009" t="n">
        <v>0.832315833333333</v>
      </c>
      <c r="L99" s="3009" t="n">
        <v>0.999599166666667</v>
      </c>
      <c r="M99" s="3009" t="n">
        <v>1.25403333333333</v>
      </c>
      <c r="N99" s="3009" t="n">
        <v>1.349245</v>
      </c>
      <c r="O99" s="3009" t="n">
        <v>1.40607583333333</v>
      </c>
      <c r="P99" s="3009" t="n">
        <v>1.41996916666667</v>
      </c>
      <c r="Q99" s="3009" t="n">
        <v>1.22537666666667</v>
      </c>
      <c r="R99" s="3009" t="n">
        <v>1.12344416666667</v>
      </c>
      <c r="S99" s="3009" t="n">
        <v>1.20663333333333</v>
      </c>
      <c r="T99" s="3009" t="n">
        <v>1.30552333333333</v>
      </c>
      <c r="U99" s="3009" t="n">
        <v>1.2321075</v>
      </c>
      <c r="V99" s="3009" t="n">
        <v>1.10548181818182</v>
      </c>
      <c r="W99" s="3009" t="n">
        <v>1.20638142857143</v>
      </c>
    </row>
    <row r="100" customFormat="false" ht="15.75" hidden="false" customHeight="false" outlineLevel="0" collapsed="false">
      <c r="A100" s="2978"/>
    </row>
    <row r="101" customFormat="false" ht="15.75" hidden="false" customHeight="false" outlineLevel="0" collapsed="false">
      <c r="A101" s="2978" t="s">
        <v>1367</v>
      </c>
      <c r="S101" s="123" t="s">
        <v>553</v>
      </c>
    </row>
    <row r="102" customFormat="false" ht="15.75" hidden="false" customHeight="false" outlineLevel="0" collapsed="false">
      <c r="A102" s="2210" t="s">
        <v>1368</v>
      </c>
    </row>
  </sheetData>
  <mergeCells count="5">
    <mergeCell ref="B2:T2"/>
    <mergeCell ref="U2:W2"/>
    <mergeCell ref="B3:T3"/>
    <mergeCell ref="U3:W3"/>
    <mergeCell ref="U4:W4"/>
  </mergeCells>
  <printOptions headings="false" gridLines="false" gridLinesSet="true" horizontalCentered="true" verticalCentered="true"/>
  <pageMargins left="0.609722222222222" right="0.170138888888889" top="0.3" bottom="0.551388888888889"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AF49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7" topLeftCell="B8" activePane="bottomRight" state="frozen"/>
      <selection pane="topLeft" activeCell="A1" activeCellId="0" sqref="A1"/>
      <selection pane="topRight" activeCell="B1" activeCellId="0" sqref="B1"/>
      <selection pane="bottomLeft" activeCell="A8" activeCellId="0" sqref="A8"/>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23" width="38.38"/>
    <col collapsed="false" customWidth="true" hidden="false" outlineLevel="0" max="13" min="2" style="123" width="6.75"/>
    <col collapsed="false" customWidth="true" hidden="false" outlineLevel="0" max="15" min="14" style="123" width="7.75"/>
    <col collapsed="false" customWidth="true" hidden="false" outlineLevel="0" max="22" min="16" style="123" width="9.13"/>
    <col collapsed="false" customWidth="false" hidden="false" outlineLevel="0" max="1024" min="23" style="123" width="9"/>
  </cols>
  <sheetData>
    <row r="1" s="130" customFormat="true" ht="13.15" hidden="false" customHeight="true" outlineLevel="0" collapsed="false">
      <c r="A1" s="371"/>
      <c r="B1" s="3027"/>
      <c r="C1" s="3027"/>
      <c r="D1" s="3027"/>
      <c r="E1" s="3027"/>
      <c r="F1" s="3027"/>
      <c r="G1" s="3027"/>
      <c r="H1" s="3027"/>
      <c r="I1" s="3028"/>
      <c r="J1" s="3028"/>
      <c r="K1" s="3028"/>
      <c r="L1" s="3028"/>
      <c r="M1" s="3028"/>
      <c r="N1" s="3028"/>
      <c r="O1" s="3028"/>
      <c r="P1" s="3028"/>
      <c r="Q1" s="3028"/>
      <c r="R1" s="3028"/>
      <c r="S1" s="3028"/>
      <c r="T1" s="3028"/>
      <c r="U1" s="3028"/>
      <c r="V1" s="3028"/>
      <c r="W1" s="3028"/>
      <c r="X1" s="3028"/>
      <c r="Y1" s="3028"/>
      <c r="Z1" s="3028"/>
      <c r="AA1" s="3028"/>
      <c r="AB1" s="3028"/>
      <c r="AC1" s="3028"/>
      <c r="AD1" s="3029"/>
      <c r="AE1" s="221"/>
      <c r="AF1" s="222"/>
    </row>
    <row r="2" s="130" customFormat="true" ht="18" hidden="false" customHeight="true" outlineLevel="0" collapsed="false">
      <c r="A2" s="101"/>
      <c r="B2" s="3030" t="s">
        <v>1369</v>
      </c>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1" t="s">
        <v>75</v>
      </c>
      <c r="AF2" s="3031"/>
    </row>
    <row r="3" s="130" customFormat="true" ht="18" hidden="false" customHeight="true" outlineLevel="0" collapsed="false">
      <c r="A3" s="101"/>
      <c r="B3" s="3030" t="s">
        <v>1370</v>
      </c>
      <c r="C3" s="3030"/>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1" t="s">
        <v>1371</v>
      </c>
      <c r="AF3" s="3031"/>
    </row>
    <row r="4" s="130" customFormat="true" ht="18" hidden="false" customHeight="true" outlineLevel="0" collapsed="false">
      <c r="A4" s="101"/>
      <c r="B4" s="3032"/>
      <c r="C4" s="3033"/>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4"/>
      <c r="AE4" s="3035" t="s">
        <v>1372</v>
      </c>
      <c r="AF4" s="3035"/>
    </row>
    <row r="5" s="130" customFormat="true" ht="13.15" hidden="false" customHeight="true" outlineLevel="0" collapsed="false">
      <c r="A5" s="233"/>
      <c r="B5" s="3036"/>
      <c r="C5" s="3036"/>
      <c r="D5" s="3036"/>
      <c r="E5" s="3036"/>
      <c r="F5" s="3036"/>
      <c r="G5" s="3036"/>
      <c r="H5" s="3036"/>
      <c r="I5" s="3037"/>
      <c r="J5" s="3037"/>
      <c r="K5" s="3037"/>
      <c r="L5" s="3037"/>
      <c r="M5" s="3037"/>
      <c r="N5" s="3037"/>
      <c r="O5" s="3037"/>
      <c r="P5" s="3037"/>
      <c r="Q5" s="3037"/>
      <c r="R5" s="3037"/>
      <c r="S5" s="3037"/>
      <c r="T5" s="3037"/>
      <c r="U5" s="3037"/>
      <c r="V5" s="3037"/>
      <c r="W5" s="3037"/>
      <c r="X5" s="3037"/>
      <c r="Y5" s="3037"/>
      <c r="Z5" s="3037"/>
      <c r="AA5" s="3037"/>
      <c r="AB5" s="3037"/>
      <c r="AC5" s="3037"/>
      <c r="AD5" s="3038"/>
      <c r="AE5" s="385"/>
      <c r="AF5" s="238"/>
    </row>
    <row r="6" customFormat="false" ht="20.85" hidden="false" customHeight="true" outlineLevel="0" collapsed="false">
      <c r="A6" s="3039" t="s">
        <v>1373</v>
      </c>
      <c r="B6" s="3039"/>
      <c r="C6" s="3039"/>
      <c r="D6" s="3039"/>
      <c r="E6" s="3039"/>
      <c r="F6" s="3039"/>
      <c r="G6" s="3039"/>
      <c r="H6" s="3039"/>
      <c r="I6" s="3039"/>
      <c r="J6" s="3039"/>
      <c r="K6" s="3039"/>
      <c r="L6" s="3039"/>
      <c r="M6" s="3039"/>
      <c r="N6" s="3039"/>
      <c r="T6" s="419"/>
      <c r="U6" s="419"/>
      <c r="V6" s="419"/>
      <c r="W6" s="419"/>
      <c r="X6" s="419"/>
      <c r="Y6" s="419"/>
      <c r="Z6" s="419"/>
    </row>
    <row r="7" customFormat="false" ht="18" hidden="false" customHeight="true" outlineLevel="0" collapsed="false">
      <c r="A7" s="3040"/>
      <c r="B7" s="243" t="n">
        <v>1990</v>
      </c>
      <c r="C7" s="243" t="n">
        <v>1991</v>
      </c>
      <c r="D7" s="243" t="n">
        <v>1992</v>
      </c>
      <c r="E7" s="243" t="n">
        <v>1993</v>
      </c>
      <c r="F7" s="243" t="n">
        <v>1994</v>
      </c>
      <c r="G7" s="243" t="n">
        <v>1995</v>
      </c>
      <c r="H7" s="243" t="n">
        <v>1996</v>
      </c>
      <c r="I7" s="243" t="n">
        <v>1997</v>
      </c>
      <c r="J7" s="243" t="n">
        <v>1998</v>
      </c>
      <c r="K7" s="243" t="n">
        <v>1999</v>
      </c>
      <c r="L7" s="243" t="n">
        <v>2000</v>
      </c>
      <c r="M7" s="2544" t="n">
        <v>2001</v>
      </c>
      <c r="N7" s="2544" t="n">
        <v>2002</v>
      </c>
      <c r="O7" s="2544" t="n">
        <v>2003</v>
      </c>
      <c r="P7" s="2544" t="n">
        <v>2004</v>
      </c>
      <c r="Q7" s="3041" t="n">
        <v>2005</v>
      </c>
      <c r="R7" s="2544" t="n">
        <v>2006</v>
      </c>
      <c r="S7" s="2544" t="n">
        <v>2007</v>
      </c>
      <c r="T7" s="2544" t="n">
        <v>2008</v>
      </c>
      <c r="U7" s="2544" t="n">
        <v>2009</v>
      </c>
      <c r="V7" s="2544" t="n">
        <v>2010</v>
      </c>
      <c r="W7" s="2544" t="n">
        <v>2011</v>
      </c>
      <c r="X7" s="2544" t="n">
        <v>2012</v>
      </c>
      <c r="Y7" s="2544" t="n">
        <v>2013</v>
      </c>
      <c r="Z7" s="2544" t="n">
        <v>2014</v>
      </c>
      <c r="AA7" s="2544" t="n">
        <v>2015</v>
      </c>
      <c r="AB7" s="2544" t="n">
        <v>2016</v>
      </c>
      <c r="AC7" s="2544" t="n">
        <v>2017</v>
      </c>
      <c r="AD7" s="2544" t="n">
        <v>2018</v>
      </c>
      <c r="AE7" s="2544" t="n">
        <v>2019</v>
      </c>
      <c r="AF7" s="2544" t="n">
        <v>2020</v>
      </c>
    </row>
    <row r="8" customFormat="false" ht="18" hidden="false" customHeight="true" outlineLevel="0" collapsed="false">
      <c r="A8" s="3042" t="s">
        <v>1374</v>
      </c>
      <c r="B8" s="3043" t="n">
        <v>365.828914098</v>
      </c>
      <c r="C8" s="3043" t="n">
        <v>368.1254376797</v>
      </c>
      <c r="D8" s="3043" t="n">
        <v>368.3879706681</v>
      </c>
      <c r="E8" s="3043" t="n">
        <v>372.1729440495</v>
      </c>
      <c r="F8" s="3043" t="n">
        <v>375.0489110881</v>
      </c>
      <c r="G8" s="3043" t="n">
        <v>384.5399598648</v>
      </c>
      <c r="H8" s="3043" t="n">
        <v>394.2710222226</v>
      </c>
      <c r="I8" s="3043" t="n">
        <v>398.3229077466</v>
      </c>
      <c r="J8" s="3043" t="n">
        <v>400.3906722926</v>
      </c>
      <c r="K8" s="3043" t="n">
        <v>409.2803330235</v>
      </c>
      <c r="L8" s="3043" t="n">
        <v>418.7924061346</v>
      </c>
      <c r="M8" s="3043" t="n">
        <v>422.4147227296</v>
      </c>
      <c r="N8" s="3043" t="n">
        <v>431.6351188975</v>
      </c>
      <c r="O8" s="3043" t="n">
        <v>447.0135398914</v>
      </c>
      <c r="P8" s="3043" t="n">
        <v>467.0102325683</v>
      </c>
      <c r="Q8" s="3043" t="n">
        <v>480.2365665084</v>
      </c>
      <c r="R8" s="3043" t="n">
        <v>494.1968076098</v>
      </c>
      <c r="S8" s="3043" t="n">
        <v>507.5599290662</v>
      </c>
      <c r="T8" s="3043" t="n">
        <v>513.551386132</v>
      </c>
      <c r="U8" s="3043" t="n">
        <v>508.2512141891</v>
      </c>
      <c r="V8" s="3044" t="n">
        <v>536.4708151877</v>
      </c>
      <c r="W8" s="3043" t="n">
        <v>544.8493088787</v>
      </c>
      <c r="X8" s="3044" t="n">
        <v>551.4927669092</v>
      </c>
      <c r="Y8" s="3044" t="n">
        <v>559.5374146847</v>
      </c>
      <c r="Z8" s="3043" t="n">
        <v>566.9495870645</v>
      </c>
      <c r="AA8" s="3044" t="n">
        <v>568.3223907284</v>
      </c>
      <c r="AB8" s="3044" t="n">
        <v>572.826975003</v>
      </c>
      <c r="AC8" s="3044" t="n">
        <v>585.0391234559</v>
      </c>
      <c r="AD8" s="3044" t="n">
        <v>599.6825354483</v>
      </c>
      <c r="AE8" s="3044" t="n">
        <v>606.4895701722</v>
      </c>
      <c r="AF8" s="3045"/>
    </row>
    <row r="9" s="3052" customFormat="true" ht="18" hidden="false" customHeight="true" outlineLevel="0" collapsed="false">
      <c r="A9" s="3046" t="s">
        <v>644</v>
      </c>
      <c r="B9" s="3047" t="n">
        <v>16.1035318057</v>
      </c>
      <c r="C9" s="3047" t="n">
        <v>16.5685330202</v>
      </c>
      <c r="D9" s="3047" t="n">
        <v>16.7550043292</v>
      </c>
      <c r="E9" s="3047" t="n">
        <v>17.2493937312</v>
      </c>
      <c r="F9" s="3047" t="n">
        <v>17.6038186938</v>
      </c>
      <c r="G9" s="3047" t="n">
        <v>18.2986745082</v>
      </c>
      <c r="H9" s="3047" t="n">
        <v>18.874867928</v>
      </c>
      <c r="I9" s="3047" t="n">
        <v>19.3414665574</v>
      </c>
      <c r="J9" s="3047" t="n">
        <v>19.8743319271</v>
      </c>
      <c r="K9" s="3047" t="n">
        <v>20.3538115272</v>
      </c>
      <c r="L9" s="3047" t="n">
        <v>20.5327559119</v>
      </c>
      <c r="M9" s="3047" t="n">
        <v>21.1080848036</v>
      </c>
      <c r="N9" s="3047" t="n">
        <v>21.4359662791</v>
      </c>
      <c r="O9" s="3047" t="n">
        <v>22.5114372276</v>
      </c>
      <c r="P9" s="3047" t="n">
        <v>23.7170145478</v>
      </c>
      <c r="Q9" s="3047" t="n">
        <v>24.5493816423</v>
      </c>
      <c r="R9" s="3047" t="n">
        <v>25.268518485</v>
      </c>
      <c r="S9" s="3047" t="n">
        <v>26.2136832594</v>
      </c>
      <c r="T9" s="3047" t="n">
        <v>27.3682547086</v>
      </c>
      <c r="U9" s="3047" t="n">
        <v>28.0515159423</v>
      </c>
      <c r="V9" s="3048" t="n">
        <v>28.7622222655</v>
      </c>
      <c r="W9" s="3047" t="n">
        <v>29.8995995654</v>
      </c>
      <c r="X9" s="3048" t="n">
        <v>30.4154172819</v>
      </c>
      <c r="Y9" s="3048" t="n">
        <v>30.9892185652</v>
      </c>
      <c r="Z9" s="3049" t="n">
        <v>32.5764670688</v>
      </c>
      <c r="AA9" s="3050" t="n">
        <v>32.3461532021</v>
      </c>
      <c r="AB9" s="3050" t="n">
        <v>33.4437219763</v>
      </c>
      <c r="AC9" s="3050" t="n">
        <v>33.9935037765</v>
      </c>
      <c r="AD9" s="3050" t="n">
        <v>34.6295938586</v>
      </c>
      <c r="AE9" s="3050" t="n">
        <v>35.8819646936</v>
      </c>
      <c r="AF9" s="3051"/>
    </row>
    <row r="10" s="3052" customFormat="true" ht="18" hidden="false" customHeight="true" outlineLevel="0" collapsed="false">
      <c r="A10" s="3053" t="s">
        <v>1375</v>
      </c>
      <c r="B10" s="3054" t="n">
        <v>95.7803526626</v>
      </c>
      <c r="C10" s="3054" t="n">
        <v>96.7003547899</v>
      </c>
      <c r="D10" s="3054" t="n">
        <v>98.6454642583</v>
      </c>
      <c r="E10" s="3054" t="n">
        <v>100.545666474</v>
      </c>
      <c r="F10" s="3054" t="n">
        <v>102.6496079823</v>
      </c>
      <c r="G10" s="3054" t="n">
        <v>103.7569427523</v>
      </c>
      <c r="H10" s="3054" t="n">
        <v>106.1040077508</v>
      </c>
      <c r="I10" s="3054" t="n">
        <v>107.4566675517</v>
      </c>
      <c r="J10" s="3054" t="n">
        <v>108.4138243597</v>
      </c>
      <c r="K10" s="3054" t="n">
        <v>111.2458130584</v>
      </c>
      <c r="L10" s="3054" t="n">
        <v>114.2252506919</v>
      </c>
      <c r="M10" s="3054" t="n">
        <v>112.4309304333</v>
      </c>
      <c r="N10" s="3054" t="n">
        <v>113.6121755122</v>
      </c>
      <c r="O10" s="3054" t="n">
        <v>114.8870293124</v>
      </c>
      <c r="P10" s="3054" t="n">
        <v>117.3191079715</v>
      </c>
      <c r="Q10" s="3054" t="n">
        <v>118.3988412876</v>
      </c>
      <c r="R10" s="3054" t="n">
        <v>117.8873956286</v>
      </c>
      <c r="S10" s="3054" t="n">
        <v>119.5776133954</v>
      </c>
      <c r="T10" s="3054" t="n">
        <v>116.8571169072</v>
      </c>
      <c r="U10" s="3054" t="n">
        <v>111.5659512818</v>
      </c>
      <c r="V10" s="3055" t="n">
        <v>113.7317191108</v>
      </c>
      <c r="W10" s="3054" t="n">
        <v>113.2174520301</v>
      </c>
      <c r="X10" s="3055" t="n">
        <v>111.979717938</v>
      </c>
      <c r="Y10" s="3055" t="n">
        <v>114.244286761</v>
      </c>
      <c r="Z10" s="3054" t="n">
        <v>115.3520735295</v>
      </c>
      <c r="AA10" s="3055" t="n">
        <v>114.1867090333</v>
      </c>
      <c r="AB10" s="3055" t="n">
        <v>113.8133454367</v>
      </c>
      <c r="AC10" s="3055" t="n">
        <v>113.7587091035</v>
      </c>
      <c r="AD10" s="3055" t="n">
        <v>116.6682975821</v>
      </c>
      <c r="AE10" s="3055" t="n">
        <v>116.7054683526</v>
      </c>
      <c r="AF10" s="3056" t="n">
        <v>107.7416820107</v>
      </c>
    </row>
    <row r="11" customFormat="false" ht="18" hidden="false" customHeight="true" outlineLevel="0" collapsed="false">
      <c r="A11" s="2202" t="s">
        <v>618</v>
      </c>
      <c r="B11" s="3057" t="n">
        <v>80.1550906979</v>
      </c>
      <c r="C11" s="3057" t="n">
        <v>80.8138800228</v>
      </c>
      <c r="D11" s="3057" t="n">
        <v>82.4342509208</v>
      </c>
      <c r="E11" s="3057" t="n">
        <v>83.8817871518</v>
      </c>
      <c r="F11" s="3057" t="n">
        <v>85.4343270206</v>
      </c>
      <c r="G11" s="3057" t="n">
        <v>86.522498673</v>
      </c>
      <c r="H11" s="3057" t="n">
        <v>88.445232781</v>
      </c>
      <c r="I11" s="3057" t="n">
        <v>89.3297975526</v>
      </c>
      <c r="J11" s="3057" t="n">
        <v>90.0908279557</v>
      </c>
      <c r="K11" s="3057" t="n">
        <v>92.528776186</v>
      </c>
      <c r="L11" s="3057" t="n">
        <v>95.1600724523</v>
      </c>
      <c r="M11" s="3057" t="n">
        <v>93.35168285</v>
      </c>
      <c r="N11" s="3057" t="n">
        <v>94.4171177668</v>
      </c>
      <c r="O11" s="3057" t="n">
        <v>94.6350398108</v>
      </c>
      <c r="P11" s="3057" t="n">
        <v>96.5843440718</v>
      </c>
      <c r="Q11" s="3057" t="n">
        <v>97.0438381914</v>
      </c>
      <c r="R11" s="3057" t="n">
        <v>96.1229140847</v>
      </c>
      <c r="S11" s="3057" t="n">
        <v>97.8184497531</v>
      </c>
      <c r="T11" s="3057" t="n">
        <v>95.295439467</v>
      </c>
      <c r="U11" s="3057" t="n">
        <v>90.592704654</v>
      </c>
      <c r="V11" s="3057" t="n">
        <v>92.7700977989</v>
      </c>
      <c r="W11" s="3057" t="n">
        <v>91.5117269613</v>
      </c>
      <c r="X11" s="3057" t="n">
        <v>89.8766732613</v>
      </c>
      <c r="Y11" s="3057" t="n">
        <v>91.4613674275</v>
      </c>
      <c r="Z11" s="3057" t="n">
        <v>92.5574471412</v>
      </c>
      <c r="AA11" s="3058" t="n">
        <v>91.5429170722</v>
      </c>
      <c r="AB11" s="3058" t="n">
        <v>90.5625156321</v>
      </c>
      <c r="AC11" s="3058" t="n">
        <v>90.2351822716</v>
      </c>
      <c r="AD11" s="3058" t="n">
        <v>92.7892494405</v>
      </c>
      <c r="AE11" s="3058" t="n">
        <v>92.6435270249</v>
      </c>
      <c r="AF11" s="3059" t="n">
        <v>85.1671242848</v>
      </c>
    </row>
    <row r="12" s="3052" customFormat="true" ht="18" hidden="false" customHeight="true" outlineLevel="0" collapsed="false">
      <c r="A12" s="3053" t="s">
        <v>1376</v>
      </c>
      <c r="B12" s="3054" t="n">
        <v>12.6468640979</v>
      </c>
      <c r="C12" s="3054" t="n">
        <v>12.8268854532</v>
      </c>
      <c r="D12" s="3054" t="n">
        <v>13.1879739802</v>
      </c>
      <c r="E12" s="3054" t="n">
        <v>13.1598460111</v>
      </c>
      <c r="F12" s="3054" t="n">
        <v>14.0674937667</v>
      </c>
      <c r="G12" s="3054" t="n">
        <v>14.3374831527</v>
      </c>
      <c r="H12" s="3054" t="n">
        <v>15.093599178</v>
      </c>
      <c r="I12" s="3054" t="n">
        <v>15.6993634596</v>
      </c>
      <c r="J12" s="3054" t="n">
        <v>16.3270918951</v>
      </c>
      <c r="K12" s="3054" t="n">
        <v>16.878944118</v>
      </c>
      <c r="L12" s="3054" t="n">
        <v>17.0002814255</v>
      </c>
      <c r="M12" s="3054" t="n">
        <v>16.8784481874</v>
      </c>
      <c r="N12" s="3054" t="n">
        <v>17.6863706668</v>
      </c>
      <c r="O12" s="3054" t="n">
        <v>17.9744734476</v>
      </c>
      <c r="P12" s="3054" t="n">
        <v>18.7475519581</v>
      </c>
      <c r="Q12" s="3054" t="n">
        <v>19.2702349213</v>
      </c>
      <c r="R12" s="3054" t="n">
        <v>19.9470574051</v>
      </c>
      <c r="S12" s="3054" t="n">
        <v>20.9074308058</v>
      </c>
      <c r="T12" s="3054" t="n">
        <v>21.555445066</v>
      </c>
      <c r="U12" s="3054" t="n">
        <v>20.9270376447</v>
      </c>
      <c r="V12" s="3055" t="n">
        <v>22.9601104077</v>
      </c>
      <c r="W12" s="3054" t="n">
        <v>23.0344403177</v>
      </c>
      <c r="X12" s="3055" t="n">
        <v>23.8041385315</v>
      </c>
      <c r="Y12" s="3055" t="n">
        <v>24.759974852</v>
      </c>
      <c r="Z12" s="3054" t="n">
        <v>24.9321353311</v>
      </c>
      <c r="AA12" s="3055" t="n">
        <v>24.7629971229</v>
      </c>
      <c r="AB12" s="3055" t="n">
        <v>24.1427846885</v>
      </c>
      <c r="AC12" s="3055" t="n">
        <v>24.2268503194</v>
      </c>
      <c r="AD12" s="3055" t="n">
        <v>23.4731446308</v>
      </c>
      <c r="AE12" s="3055" t="n">
        <v>23.4466160946</v>
      </c>
      <c r="AF12" s="3056"/>
    </row>
    <row r="13" s="3052" customFormat="true" ht="18" hidden="false" customHeight="true" outlineLevel="0" collapsed="false">
      <c r="A13" s="3053" t="s">
        <v>1377</v>
      </c>
      <c r="B13" s="3054" t="n">
        <v>65.0061345505</v>
      </c>
      <c r="C13" s="3054" t="n">
        <v>65.3010974911</v>
      </c>
      <c r="D13" s="3054" t="n">
        <v>67.6765407832</v>
      </c>
      <c r="E13" s="3054" t="n">
        <v>71.2577173329</v>
      </c>
      <c r="F13" s="3054" t="n">
        <v>74.3749242078</v>
      </c>
      <c r="G13" s="3054" t="n">
        <v>79.3878377722</v>
      </c>
      <c r="H13" s="3054" t="n">
        <v>82.1228886783</v>
      </c>
      <c r="I13" s="3054" t="n">
        <v>83.725446551</v>
      </c>
      <c r="J13" s="3054" t="n">
        <v>84.347843172</v>
      </c>
      <c r="K13" s="3054" t="n">
        <v>87.1207201246</v>
      </c>
      <c r="L13" s="3054" t="n">
        <v>90.2353892502</v>
      </c>
      <c r="M13" s="3054" t="n">
        <v>92.8328580272</v>
      </c>
      <c r="N13" s="3054" t="n">
        <v>97.5805945344</v>
      </c>
      <c r="O13" s="3054" t="n">
        <v>106.4640583407</v>
      </c>
      <c r="P13" s="3054" t="n">
        <v>117.433141666</v>
      </c>
      <c r="Q13" s="3054" t="n">
        <v>125.688099812</v>
      </c>
      <c r="R13" s="3054" t="n">
        <v>134.6096502263</v>
      </c>
      <c r="S13" s="3054" t="n">
        <v>142.9957768304</v>
      </c>
      <c r="T13" s="3054" t="n">
        <v>147.316383676</v>
      </c>
      <c r="U13" s="3054" t="n">
        <v>155.8825407458</v>
      </c>
      <c r="V13" s="3055" t="n">
        <v>168.7772140581</v>
      </c>
      <c r="W13" s="3054" t="n">
        <v>177.9526466317</v>
      </c>
      <c r="X13" s="3055" t="n">
        <v>184.4094230921</v>
      </c>
      <c r="Y13" s="3055" t="n">
        <v>189.9447851338</v>
      </c>
      <c r="Z13" s="3054" t="n">
        <v>196.6469313025</v>
      </c>
      <c r="AA13" s="3055" t="n">
        <v>198.5666451409</v>
      </c>
      <c r="AB13" s="3055" t="n">
        <v>199.5305391716</v>
      </c>
      <c r="AC13" s="3055" t="n">
        <v>207.3357929454</v>
      </c>
      <c r="AD13" s="3055" t="n">
        <v>216.796351619</v>
      </c>
      <c r="AE13" s="3055" t="n">
        <v>224.7661496221</v>
      </c>
      <c r="AF13" s="3056"/>
    </row>
    <row r="14" customFormat="false" ht="18" hidden="false" customHeight="true" outlineLevel="0" collapsed="false">
      <c r="A14" s="3060" t="s">
        <v>621</v>
      </c>
      <c r="B14" s="3061" t="n">
        <v>36.9701729931</v>
      </c>
      <c r="C14" s="3061" t="n">
        <v>35.914038324</v>
      </c>
      <c r="D14" s="3061" t="n">
        <v>37.1954658943</v>
      </c>
      <c r="E14" s="3061" t="n">
        <v>39.3360547519</v>
      </c>
      <c r="F14" s="3061" t="n">
        <v>41.197210268</v>
      </c>
      <c r="G14" s="3061" t="n">
        <v>44.1880693997</v>
      </c>
      <c r="H14" s="3061" t="n">
        <v>45.4014696552</v>
      </c>
      <c r="I14" s="3061" t="n">
        <v>45.3580737077</v>
      </c>
      <c r="J14" s="3061" t="n">
        <v>45.7005321763</v>
      </c>
      <c r="K14" s="3061" t="n">
        <v>46.658327534</v>
      </c>
      <c r="L14" s="3061" t="n">
        <v>47.8974817007</v>
      </c>
      <c r="M14" s="3061" t="n">
        <v>49.4985727071</v>
      </c>
      <c r="N14" s="3061" t="n">
        <v>52.7051124041</v>
      </c>
      <c r="O14" s="3061" t="n">
        <v>60.0088194789</v>
      </c>
      <c r="P14" s="3061" t="n">
        <v>68.1199611328</v>
      </c>
      <c r="Q14" s="3061" t="n">
        <v>75.116210512</v>
      </c>
      <c r="R14" s="3061" t="n">
        <v>82.1361556301</v>
      </c>
      <c r="S14" s="3061" t="n">
        <v>88.4123304406</v>
      </c>
      <c r="T14" s="3061" t="n">
        <v>90.7600150017</v>
      </c>
      <c r="U14" s="3061" t="n">
        <v>96.7619617851</v>
      </c>
      <c r="V14" s="3062" t="n">
        <v>106.7508454699</v>
      </c>
      <c r="W14" s="3061" t="n">
        <v>114.5724902516</v>
      </c>
      <c r="X14" s="3062" t="n">
        <v>118.6450789573</v>
      </c>
      <c r="Y14" s="3062" t="n">
        <v>122.440348107</v>
      </c>
      <c r="Z14" s="3061" t="n">
        <v>125.5443784733</v>
      </c>
      <c r="AA14" s="3062" t="n">
        <v>126.1632861208</v>
      </c>
      <c r="AB14" s="3062" t="n">
        <v>125.4447885355</v>
      </c>
      <c r="AC14" s="3062" t="n">
        <v>130.0703149339</v>
      </c>
      <c r="AD14" s="3062" t="n">
        <v>136.3341707469</v>
      </c>
      <c r="AE14" s="3062" t="n">
        <v>142.4932558045</v>
      </c>
      <c r="AF14" s="3063"/>
    </row>
    <row r="15" customFormat="false" ht="18" hidden="false" customHeight="true" outlineLevel="0" collapsed="false">
      <c r="A15" s="2491" t="s">
        <v>1378</v>
      </c>
      <c r="B15" s="3057" t="n">
        <v>11.7324635071</v>
      </c>
      <c r="C15" s="3057" t="n">
        <v>12.2705042221</v>
      </c>
      <c r="D15" s="3057" t="n">
        <v>12.7221341497</v>
      </c>
      <c r="E15" s="3057" t="n">
        <v>13.100112408</v>
      </c>
      <c r="F15" s="3057" t="n">
        <v>13.71501078</v>
      </c>
      <c r="G15" s="3057" t="n">
        <v>14.5489760765</v>
      </c>
      <c r="H15" s="3057" t="n">
        <v>15.0900879726</v>
      </c>
      <c r="I15" s="3057" t="n">
        <v>15.7433885534</v>
      </c>
      <c r="J15" s="3057" t="n">
        <v>16.1401460374</v>
      </c>
      <c r="K15" s="3057" t="n">
        <v>17.0867728507</v>
      </c>
      <c r="L15" s="3057" t="n">
        <v>17.4955911824</v>
      </c>
      <c r="M15" s="3057" t="n">
        <v>17.7563199405</v>
      </c>
      <c r="N15" s="3057" t="n">
        <v>18.2596521757</v>
      </c>
      <c r="O15" s="3057" t="n">
        <v>18.6891627657</v>
      </c>
      <c r="P15" s="3057" t="n">
        <v>19.7608630194</v>
      </c>
      <c r="Q15" s="3057" t="n">
        <v>20.5637765871</v>
      </c>
      <c r="R15" s="3057" t="n">
        <v>21.6944189001</v>
      </c>
      <c r="S15" s="3057" t="n">
        <v>23.0022268776</v>
      </c>
      <c r="T15" s="3057" t="n">
        <v>24.2676252045</v>
      </c>
      <c r="U15" s="3057" t="n">
        <v>26.5184611309</v>
      </c>
      <c r="V15" s="3058" t="n">
        <v>27.9346399382</v>
      </c>
      <c r="W15" s="3057" t="n">
        <v>29.0508737306</v>
      </c>
      <c r="X15" s="3058" t="n">
        <v>30.6648284958</v>
      </c>
      <c r="Y15" s="3058" t="n">
        <v>31.5242180055</v>
      </c>
      <c r="Z15" s="3057" t="n">
        <v>33.6574145611</v>
      </c>
      <c r="AA15" s="3058" t="n">
        <v>34.4854324496</v>
      </c>
      <c r="AB15" s="3058" t="n">
        <v>35.1755627986</v>
      </c>
      <c r="AC15" s="3058" t="n">
        <v>36.9562300698</v>
      </c>
      <c r="AD15" s="3058" t="n">
        <v>38.8039179691</v>
      </c>
      <c r="AE15" s="3058" t="n">
        <v>39.269763971</v>
      </c>
      <c r="AF15" s="3059"/>
    </row>
    <row r="16" s="3052" customFormat="true" ht="18" hidden="false" customHeight="true" outlineLevel="0" collapsed="false">
      <c r="A16" s="3053" t="s">
        <v>1379</v>
      </c>
      <c r="B16" s="3054" t="n">
        <v>68.7805563502</v>
      </c>
      <c r="C16" s="3054" t="n">
        <v>69.6189984035</v>
      </c>
      <c r="D16" s="3054" t="n">
        <v>68.4100070368</v>
      </c>
      <c r="E16" s="3054" t="n">
        <v>68.5005588834</v>
      </c>
      <c r="F16" s="3054" t="n">
        <v>68.3023365708</v>
      </c>
      <c r="G16" s="3054" t="n">
        <v>70.2768897352</v>
      </c>
      <c r="H16" s="3054" t="n">
        <v>72.8301392179</v>
      </c>
      <c r="I16" s="3054" t="n">
        <v>72.536316657</v>
      </c>
      <c r="J16" s="3054" t="n">
        <v>73.2393194901</v>
      </c>
      <c r="K16" s="3054" t="n">
        <v>72.9319973253</v>
      </c>
      <c r="L16" s="3054" t="n">
        <v>73.6367552692</v>
      </c>
      <c r="M16" s="3054" t="n">
        <v>75.063337571</v>
      </c>
      <c r="N16" s="3054" t="n">
        <v>75.0498009055</v>
      </c>
      <c r="O16" s="3054" t="n">
        <v>76.8805468224</v>
      </c>
      <c r="P16" s="3054" t="n">
        <v>77.7776637544</v>
      </c>
      <c r="Q16" s="3054" t="n">
        <v>78.1657679559</v>
      </c>
      <c r="R16" s="3054" t="n">
        <v>78.8788290359</v>
      </c>
      <c r="S16" s="3054" t="n">
        <v>77.7943265652</v>
      </c>
      <c r="T16" s="3054" t="n">
        <v>77.7517056027</v>
      </c>
      <c r="U16" s="3054" t="n">
        <v>73.7496819193</v>
      </c>
      <c r="V16" s="3055" t="n">
        <v>76.8283669433</v>
      </c>
      <c r="W16" s="3054" t="n">
        <v>74.1946043044</v>
      </c>
      <c r="X16" s="3055" t="n">
        <v>74.0746121111</v>
      </c>
      <c r="Y16" s="3055" t="n">
        <v>73.5389787851</v>
      </c>
      <c r="Z16" s="3054" t="n">
        <v>70.7838688992</v>
      </c>
      <c r="AA16" s="3055" t="n">
        <v>71.9130717443</v>
      </c>
      <c r="AB16" s="3055" t="n">
        <v>72.5058047198</v>
      </c>
      <c r="AC16" s="3055" t="n">
        <v>73.7917192083</v>
      </c>
      <c r="AD16" s="3055" t="n">
        <v>73.1205824576</v>
      </c>
      <c r="AE16" s="3055" t="n">
        <v>71.8092011593</v>
      </c>
      <c r="AF16" s="3056" t="n">
        <v>67.2195421052</v>
      </c>
    </row>
    <row r="17" s="3052" customFormat="true" ht="18" hidden="false" customHeight="true" outlineLevel="0" collapsed="false">
      <c r="A17" s="3064" t="s">
        <v>1380</v>
      </c>
      <c r="B17" s="3065" t="n">
        <v>60.2631969242</v>
      </c>
      <c r="C17" s="3065" t="n">
        <v>60.061508632</v>
      </c>
      <c r="D17" s="3065" t="n">
        <v>58.4576603833</v>
      </c>
      <c r="E17" s="3065" t="n">
        <v>58.3413612072</v>
      </c>
      <c r="F17" s="3065" t="n">
        <v>57.9746016135</v>
      </c>
      <c r="G17" s="3065" t="n">
        <v>59.9329931522</v>
      </c>
      <c r="H17" s="3065" t="n">
        <v>61.9298728965</v>
      </c>
      <c r="I17" s="3065" t="n">
        <v>61.5025250231</v>
      </c>
      <c r="J17" s="3065" t="n">
        <v>61.8303574502</v>
      </c>
      <c r="K17" s="3065" t="n">
        <v>61.2007781771</v>
      </c>
      <c r="L17" s="3065" t="n">
        <v>61.603732326</v>
      </c>
      <c r="M17" s="3065" t="n">
        <v>63.2345837725</v>
      </c>
      <c r="N17" s="3065" t="n">
        <v>63.3324830553</v>
      </c>
      <c r="O17" s="3065" t="n">
        <v>64.8471298134</v>
      </c>
      <c r="P17" s="3065" t="n">
        <v>65.635075613</v>
      </c>
      <c r="Q17" s="3065" t="n">
        <v>65.8689966005</v>
      </c>
      <c r="R17" s="3065" t="n">
        <v>66.3519982791</v>
      </c>
      <c r="S17" s="3065" t="n">
        <v>65.3964815036</v>
      </c>
      <c r="T17" s="3065" t="n">
        <v>65.2541978199</v>
      </c>
      <c r="U17" s="3065" t="n">
        <v>61.4684999378</v>
      </c>
      <c r="V17" s="3066" t="n">
        <v>63.9255756435</v>
      </c>
      <c r="W17" s="3066" t="n">
        <v>61.9164841256</v>
      </c>
      <c r="X17" s="3066" t="n">
        <v>61.151012633</v>
      </c>
      <c r="Y17" s="3066" t="n">
        <v>60.4981836323</v>
      </c>
      <c r="Z17" s="3065" t="n">
        <v>58.2792817023</v>
      </c>
      <c r="AA17" s="3066" t="n">
        <v>58.9907617378</v>
      </c>
      <c r="AB17" s="3066" t="n">
        <v>59.4299898027</v>
      </c>
      <c r="AC17" s="3066" t="n">
        <v>60.4406945601</v>
      </c>
      <c r="AD17" s="3066" t="n">
        <v>59.8685135391</v>
      </c>
      <c r="AE17" s="3066" t="n">
        <v>58.7385820443</v>
      </c>
      <c r="AF17" s="3067"/>
    </row>
    <row r="18" customFormat="false" ht="18" hidden="false" customHeight="true" outlineLevel="0" collapsed="false">
      <c r="A18" s="3068" t="s">
        <v>1381</v>
      </c>
      <c r="B18" s="3057" t="n">
        <v>14.7054336859</v>
      </c>
      <c r="C18" s="3057" t="n">
        <v>14.4158516417</v>
      </c>
      <c r="D18" s="3057" t="n">
        <v>14.1473619171</v>
      </c>
      <c r="E18" s="3057" t="n">
        <v>14.0095737387</v>
      </c>
      <c r="F18" s="3057" t="n">
        <v>13.9428093177</v>
      </c>
      <c r="G18" s="3057" t="n">
        <v>14.0887821165</v>
      </c>
      <c r="H18" s="3057" t="n">
        <v>14.5665162313</v>
      </c>
      <c r="I18" s="3057" t="n">
        <v>14.4377231918</v>
      </c>
      <c r="J18" s="3057" t="n">
        <v>14.3504800392</v>
      </c>
      <c r="K18" s="3057" t="n">
        <v>14.0248813243</v>
      </c>
      <c r="L18" s="3057" t="n">
        <v>14.0926373135</v>
      </c>
      <c r="M18" s="3057" t="n">
        <v>14.5153536902</v>
      </c>
      <c r="N18" s="3057" t="n">
        <v>14.1896372299</v>
      </c>
      <c r="O18" s="3057" t="n">
        <v>14.1555471278</v>
      </c>
      <c r="P18" s="3057" t="n">
        <v>14.2738519779</v>
      </c>
      <c r="Q18" s="3057" t="n">
        <v>14.1907180607</v>
      </c>
      <c r="R18" s="3057" t="n">
        <v>14.6094879471</v>
      </c>
      <c r="S18" s="3057" t="n">
        <v>13.8590803892</v>
      </c>
      <c r="T18" s="3057" t="n">
        <v>14.0326288805</v>
      </c>
      <c r="U18" s="3057" t="n">
        <v>13.1046808432</v>
      </c>
      <c r="V18" s="3057" t="n">
        <v>13.7974821863</v>
      </c>
      <c r="W18" s="3057" t="n">
        <v>13.0803980395</v>
      </c>
      <c r="X18" s="3057" t="n">
        <v>13.1776000569</v>
      </c>
      <c r="Y18" s="3057" t="n">
        <v>13.4592353245</v>
      </c>
      <c r="Z18" s="3057" t="n">
        <v>12.8653599304</v>
      </c>
      <c r="AA18" s="3058" t="n">
        <v>12.9307162384</v>
      </c>
      <c r="AB18" s="3058" t="n">
        <v>12.9816211824</v>
      </c>
      <c r="AC18" s="3058" t="n">
        <v>13.0232230778</v>
      </c>
      <c r="AD18" s="3058" t="n">
        <v>12.7092516257</v>
      </c>
      <c r="AE18" s="3058" t="n">
        <v>12.3230857325</v>
      </c>
      <c r="AF18" s="3059" t="n">
        <v>11.5928375622</v>
      </c>
    </row>
    <row r="19" customFormat="false" ht="18" hidden="false" customHeight="true" outlineLevel="0" collapsed="false">
      <c r="A19" s="2202" t="s">
        <v>1382</v>
      </c>
      <c r="B19" s="3057" t="n">
        <v>9.371878649</v>
      </c>
      <c r="C19" s="3057" t="n">
        <v>9.9057674484</v>
      </c>
      <c r="D19" s="3057" t="n">
        <v>9.7356794269</v>
      </c>
      <c r="E19" s="3057" t="n">
        <v>9.8970312339</v>
      </c>
      <c r="F19" s="3057" t="n">
        <v>9.5221307174</v>
      </c>
      <c r="G19" s="3057" t="n">
        <v>9.9178283967</v>
      </c>
      <c r="H19" s="3057" t="n">
        <v>10.4794980837</v>
      </c>
      <c r="I19" s="3057" t="n">
        <v>10.1585722688</v>
      </c>
      <c r="J19" s="3057" t="n">
        <v>10.4543392131</v>
      </c>
      <c r="K19" s="3057" t="n">
        <v>10.4372135766</v>
      </c>
      <c r="L19" s="3057" t="n">
        <v>10.539880959</v>
      </c>
      <c r="M19" s="3057" t="n">
        <v>10.9004596426</v>
      </c>
      <c r="N19" s="3057" t="n">
        <v>10.9274471777</v>
      </c>
      <c r="O19" s="3057" t="n">
        <v>11.2036748162</v>
      </c>
      <c r="P19" s="3057" t="n">
        <v>11.3662249314</v>
      </c>
      <c r="Q19" s="3057" t="n">
        <v>11.4156580142</v>
      </c>
      <c r="R19" s="3057" t="n">
        <v>11.2309137016</v>
      </c>
      <c r="S19" s="3057" t="n">
        <v>11.107923278</v>
      </c>
      <c r="T19" s="3057" t="n">
        <v>11.1576033737</v>
      </c>
      <c r="U19" s="3057" t="n">
        <v>10.674996234</v>
      </c>
      <c r="V19" s="3057" t="n">
        <v>11.0056082609</v>
      </c>
      <c r="W19" s="3057" t="n">
        <v>10.7956687027</v>
      </c>
      <c r="X19" s="3057" t="n">
        <v>10.7891251907</v>
      </c>
      <c r="Y19" s="3057" t="n">
        <v>10.8346708633</v>
      </c>
      <c r="Z19" s="3057" t="n">
        <v>10.4157483764</v>
      </c>
      <c r="AA19" s="3058" t="n">
        <v>10.571826624</v>
      </c>
      <c r="AB19" s="3058" t="n">
        <v>10.3714541341</v>
      </c>
      <c r="AC19" s="3058" t="n">
        <v>10.3643345059</v>
      </c>
      <c r="AD19" s="3058" t="n">
        <v>10.3128151406</v>
      </c>
      <c r="AE19" s="3058" t="n">
        <v>10.1522993957</v>
      </c>
      <c r="AF19" s="3059" t="n">
        <v>9.1200838857</v>
      </c>
    </row>
    <row r="20" customFormat="false" ht="18" hidden="false" customHeight="true" outlineLevel="0" collapsed="false">
      <c r="A20" s="2202" t="s">
        <v>626</v>
      </c>
      <c r="B20" s="3057" t="n">
        <v>8.6221623192</v>
      </c>
      <c r="C20" s="3057" t="n">
        <v>8.9147636282</v>
      </c>
      <c r="D20" s="3057" t="n">
        <v>8.8832565305</v>
      </c>
      <c r="E20" s="3057" t="n">
        <v>8.9737698921</v>
      </c>
      <c r="F20" s="3057" t="n">
        <v>9.045975717</v>
      </c>
      <c r="G20" s="3057" t="n">
        <v>9.0596098972</v>
      </c>
      <c r="H20" s="3057" t="n">
        <v>9.4498591848</v>
      </c>
      <c r="I20" s="3057" t="n">
        <v>9.1824492192</v>
      </c>
      <c r="J20" s="3057" t="n">
        <v>9.2746233462</v>
      </c>
      <c r="K20" s="3057" t="n">
        <v>9.2977585688</v>
      </c>
      <c r="L20" s="3057" t="n">
        <v>9.3361789065</v>
      </c>
      <c r="M20" s="3057" t="n">
        <v>9.3703518737</v>
      </c>
      <c r="N20" s="3057" t="n">
        <v>9.2384977936</v>
      </c>
      <c r="O20" s="3057" t="n">
        <v>9.4000858365</v>
      </c>
      <c r="P20" s="3057" t="n">
        <v>9.2865538756</v>
      </c>
      <c r="Q20" s="3057" t="n">
        <v>9.3304221026</v>
      </c>
      <c r="R20" s="3057" t="n">
        <v>9.173802083</v>
      </c>
      <c r="S20" s="3057" t="n">
        <v>8.8412341381</v>
      </c>
      <c r="T20" s="3057" t="n">
        <v>8.7431546469</v>
      </c>
      <c r="U20" s="3057" t="n">
        <v>8.2213600431</v>
      </c>
      <c r="V20" s="3057" t="n">
        <v>8.527094879</v>
      </c>
      <c r="W20" s="3057" t="n">
        <v>7.905971535</v>
      </c>
      <c r="X20" s="3057" t="n">
        <v>8.116706761</v>
      </c>
      <c r="Y20" s="3057" t="n">
        <v>7.9985145275</v>
      </c>
      <c r="Z20" s="3057" t="n">
        <v>7.5351851022</v>
      </c>
      <c r="AA20" s="3058" t="n">
        <v>7.60962649</v>
      </c>
      <c r="AB20" s="3058" t="n">
        <v>7.5106292858</v>
      </c>
      <c r="AC20" s="3058" t="n">
        <v>7.3919620011</v>
      </c>
      <c r="AD20" s="3058" t="n">
        <v>7.3655691885</v>
      </c>
      <c r="AE20" s="3058" t="n">
        <v>7.1451430445</v>
      </c>
      <c r="AF20" s="3059" t="n">
        <v>6.5513636202</v>
      </c>
    </row>
    <row r="21" customFormat="false" ht="18" hidden="false" customHeight="true" outlineLevel="0" collapsed="false">
      <c r="A21" s="2202" t="s">
        <v>627</v>
      </c>
      <c r="B21" s="3057" t="n">
        <v>6.1364679222</v>
      </c>
      <c r="C21" s="3057" t="n">
        <v>6.2875647864</v>
      </c>
      <c r="D21" s="3057" t="n">
        <v>6.2482391872</v>
      </c>
      <c r="E21" s="3057" t="n">
        <v>6.215545609</v>
      </c>
      <c r="F21" s="3057" t="n">
        <v>6.1370084506</v>
      </c>
      <c r="G21" s="3057" t="n">
        <v>6.6629162672</v>
      </c>
      <c r="H21" s="3057" t="n">
        <v>6.657137403</v>
      </c>
      <c r="I21" s="3057" t="n">
        <v>6.7517820728</v>
      </c>
      <c r="J21" s="3057" t="n">
        <v>6.9409087173</v>
      </c>
      <c r="K21" s="3057" t="n">
        <v>7.0478478415</v>
      </c>
      <c r="L21" s="3057" t="n">
        <v>7.181918041</v>
      </c>
      <c r="M21" s="3057" t="n">
        <v>7.2060452296</v>
      </c>
      <c r="N21" s="3057" t="n">
        <v>7.2565643307</v>
      </c>
      <c r="O21" s="3057" t="n">
        <v>7.6039502694</v>
      </c>
      <c r="P21" s="3057" t="n">
        <v>7.6567302132</v>
      </c>
      <c r="Q21" s="3057" t="n">
        <v>7.8031039524</v>
      </c>
      <c r="R21" s="3057" t="n">
        <v>7.7319507728</v>
      </c>
      <c r="S21" s="3057" t="n">
        <v>7.7069463909</v>
      </c>
      <c r="T21" s="3057" t="n">
        <v>7.6054886546</v>
      </c>
      <c r="U21" s="3057" t="n">
        <v>7.1016485606</v>
      </c>
      <c r="V21" s="3057" t="n">
        <v>7.274021926</v>
      </c>
      <c r="W21" s="3057" t="n">
        <v>7.0325381919</v>
      </c>
      <c r="X21" s="3057" t="n">
        <v>6.7549986823</v>
      </c>
      <c r="Y21" s="3057" t="n">
        <v>6.5058782669</v>
      </c>
      <c r="Z21" s="3057" t="n">
        <v>6.1449421645</v>
      </c>
      <c r="AA21" s="3058" t="n">
        <v>6.3875086846</v>
      </c>
      <c r="AB21" s="3058" t="n">
        <v>6.3211139832</v>
      </c>
      <c r="AC21" s="3058" t="n">
        <v>6.4244470291</v>
      </c>
      <c r="AD21" s="3058" t="n">
        <v>6.3042021373</v>
      </c>
      <c r="AE21" s="3058" t="n">
        <v>6.2369019147</v>
      </c>
      <c r="AF21" s="3059" t="n">
        <v>5.7768083458</v>
      </c>
    </row>
    <row r="22" customFormat="false" ht="18" hidden="false" customHeight="true" outlineLevel="0" collapsed="false">
      <c r="A22" s="2202" t="s">
        <v>628</v>
      </c>
      <c r="B22" s="3057" t="n">
        <v>3.7720495923</v>
      </c>
      <c r="C22" s="3057" t="n">
        <v>3.912581971</v>
      </c>
      <c r="D22" s="3057" t="n">
        <v>3.9853629576</v>
      </c>
      <c r="E22" s="3057" t="n">
        <v>3.8225254773</v>
      </c>
      <c r="F22" s="3057" t="n">
        <v>4.0335736665</v>
      </c>
      <c r="G22" s="3057" t="n">
        <v>4.2195202314</v>
      </c>
      <c r="H22" s="3057" t="n">
        <v>4.1574254614</v>
      </c>
      <c r="I22" s="3057" t="n">
        <v>4.4187712031</v>
      </c>
      <c r="J22" s="3057" t="n">
        <v>4.6417885911</v>
      </c>
      <c r="K22" s="3057" t="n">
        <v>4.8665215539</v>
      </c>
      <c r="L22" s="3057" t="n">
        <v>5.0810925</v>
      </c>
      <c r="M22" s="3057" t="n">
        <v>5.2145741735</v>
      </c>
      <c r="N22" s="3057" t="n">
        <v>5.3706126968</v>
      </c>
      <c r="O22" s="3057" t="n">
        <v>5.5559742107</v>
      </c>
      <c r="P22" s="3057" t="n">
        <v>5.7980558576</v>
      </c>
      <c r="Q22" s="3057" t="n">
        <v>5.9211639386</v>
      </c>
      <c r="R22" s="3057" t="n">
        <v>5.9156048982</v>
      </c>
      <c r="S22" s="3057" t="n">
        <v>6.0010936978</v>
      </c>
      <c r="T22" s="3057" t="n">
        <v>5.8014939531</v>
      </c>
      <c r="U22" s="3057" t="n">
        <v>5.334057993</v>
      </c>
      <c r="V22" s="3057" t="n">
        <v>5.3284878073</v>
      </c>
      <c r="W22" s="3057" t="n">
        <v>5.2473561685</v>
      </c>
      <c r="X22" s="3057" t="n">
        <v>5.2371901995</v>
      </c>
      <c r="Y22" s="3057" t="n">
        <v>4.885489621</v>
      </c>
      <c r="Z22" s="3057" t="n">
        <v>4.7770110063</v>
      </c>
      <c r="AA22" s="3058" t="n">
        <v>4.9558119554</v>
      </c>
      <c r="AB22" s="3058" t="n">
        <v>4.9977197007</v>
      </c>
      <c r="AC22" s="3058" t="n">
        <v>5.258493492</v>
      </c>
      <c r="AD22" s="3058" t="n">
        <v>5.2344079578</v>
      </c>
      <c r="AE22" s="3058" t="n">
        <v>5.0829734994</v>
      </c>
      <c r="AF22" s="3059" t="n">
        <v>4.5536713687</v>
      </c>
    </row>
    <row r="23" customFormat="false" ht="18" hidden="false" customHeight="true" outlineLevel="0" collapsed="false">
      <c r="A23" s="2491" t="s">
        <v>629</v>
      </c>
      <c r="B23" s="3057" t="n">
        <v>2.7849733673</v>
      </c>
      <c r="C23" s="3057" t="n">
        <v>2.8933035223</v>
      </c>
      <c r="D23" s="3057" t="n">
        <v>2.8701210056</v>
      </c>
      <c r="E23" s="3057" t="n">
        <v>2.9319230637</v>
      </c>
      <c r="F23" s="3057" t="n">
        <v>2.9416258346</v>
      </c>
      <c r="G23" s="3057" t="n">
        <v>3.0629125362</v>
      </c>
      <c r="H23" s="3057" t="n">
        <v>3.218501573</v>
      </c>
      <c r="I23" s="3057" t="n">
        <v>3.1299138715</v>
      </c>
      <c r="J23" s="3057" t="n">
        <v>3.1530111115</v>
      </c>
      <c r="K23" s="3057" t="n">
        <v>3.1016947767</v>
      </c>
      <c r="L23" s="3057" t="n">
        <v>3.1307300923</v>
      </c>
      <c r="M23" s="3057" t="n">
        <v>3.2134833206</v>
      </c>
      <c r="N23" s="3057" t="n">
        <v>3.248486434</v>
      </c>
      <c r="O23" s="3057" t="n">
        <v>3.3690664163</v>
      </c>
      <c r="P23" s="3057" t="n">
        <v>3.3986631776</v>
      </c>
      <c r="Q23" s="3057" t="n">
        <v>3.3437919063</v>
      </c>
      <c r="R23" s="3057" t="n">
        <v>3.3129286338</v>
      </c>
      <c r="S23" s="3057" t="n">
        <v>3.3006539494</v>
      </c>
      <c r="T23" s="3057" t="n">
        <v>3.274094142</v>
      </c>
      <c r="U23" s="3057" t="n">
        <v>3.229216867</v>
      </c>
      <c r="V23" s="3057" t="n">
        <v>3.4635641</v>
      </c>
      <c r="W23" s="3057" t="n">
        <v>3.22329221</v>
      </c>
      <c r="X23" s="3057" t="n">
        <v>3.2263559219</v>
      </c>
      <c r="Y23" s="3057" t="n">
        <v>3.158062381</v>
      </c>
      <c r="Z23" s="3057" t="n">
        <v>2.9764772686</v>
      </c>
      <c r="AA23" s="3058" t="n">
        <v>3.036801872</v>
      </c>
      <c r="AB23" s="3058" t="n">
        <v>3.0983906295</v>
      </c>
      <c r="AC23" s="3058" t="n">
        <v>3.1205939374</v>
      </c>
      <c r="AD23" s="3058" t="n">
        <v>3.0606491354</v>
      </c>
      <c r="AE23" s="3058" t="n">
        <v>2.9951629025</v>
      </c>
      <c r="AF23" s="3059" t="n">
        <v>2.9059348467</v>
      </c>
    </row>
    <row r="24" s="3052" customFormat="true" ht="18" hidden="false" customHeight="true" outlineLevel="0" collapsed="false">
      <c r="A24" s="3053" t="s">
        <v>1383</v>
      </c>
      <c r="B24" s="3054" t="n">
        <v>5.17235116</v>
      </c>
      <c r="C24" s="3054" t="n">
        <v>4.22602002</v>
      </c>
      <c r="D24" s="3054" t="n">
        <v>3.90588795</v>
      </c>
      <c r="E24" s="3054" t="n">
        <v>3.86693225</v>
      </c>
      <c r="F24" s="3054" t="n">
        <v>3.57799259999999</v>
      </c>
      <c r="G24" s="3054" t="n">
        <v>3.88944982</v>
      </c>
      <c r="H24" s="3054" t="n">
        <v>4.06303375</v>
      </c>
      <c r="I24" s="3054" t="n">
        <v>3.94728598</v>
      </c>
      <c r="J24" s="3054" t="n">
        <v>3.80412296</v>
      </c>
      <c r="K24" s="3054" t="n">
        <v>3.36933501000001</v>
      </c>
      <c r="L24" s="3054" t="n">
        <v>3.47363028</v>
      </c>
      <c r="M24" s="3054" t="n">
        <v>3.57094944</v>
      </c>
      <c r="N24" s="3054" t="n">
        <v>3.67753695</v>
      </c>
      <c r="O24" s="3054" t="n">
        <v>3.81272587</v>
      </c>
      <c r="P24" s="3054" t="n">
        <v>3.82515054</v>
      </c>
      <c r="Q24" s="3054" t="n">
        <v>3.82463795</v>
      </c>
      <c r="R24" s="3054" t="n">
        <v>3.97365311</v>
      </c>
      <c r="S24" s="3054" t="n">
        <v>3.93715732</v>
      </c>
      <c r="T24" s="3054" t="n">
        <v>3.95046971</v>
      </c>
      <c r="U24" s="3054" t="n">
        <v>3.5256895</v>
      </c>
      <c r="V24" s="3055" t="n">
        <v>3.5256895</v>
      </c>
      <c r="W24" s="3055" t="n">
        <v>3.4536929319</v>
      </c>
      <c r="X24" s="3055" t="n">
        <v>3.2377780272</v>
      </c>
      <c r="Y24" s="3055" t="n">
        <v>3.0298293678</v>
      </c>
      <c r="Z24" s="3054" t="n">
        <v>2.95154326270001</v>
      </c>
      <c r="AA24" s="3055" t="n">
        <v>3.0944194455</v>
      </c>
      <c r="AB24" s="3055" t="n">
        <v>3.107978502</v>
      </c>
      <c r="AC24" s="3055" t="n">
        <v>3.2255025558</v>
      </c>
      <c r="AD24" s="3055" t="n">
        <v>3.20866561589999</v>
      </c>
      <c r="AE24" s="3055" t="n">
        <v>3.2305717824</v>
      </c>
      <c r="AF24" s="3056"/>
    </row>
    <row r="25" s="3052" customFormat="true" ht="18" hidden="false" customHeight="true" outlineLevel="0" collapsed="false">
      <c r="A25" s="3053" t="s">
        <v>1384</v>
      </c>
      <c r="B25" s="3054" t="n">
        <v>59.207859493</v>
      </c>
      <c r="C25" s="3054" t="n">
        <v>58.6257539473</v>
      </c>
      <c r="D25" s="3054" t="n">
        <v>52.6375841726</v>
      </c>
      <c r="E25" s="3054" t="n">
        <v>48.5427972626</v>
      </c>
      <c r="F25" s="3054" t="n">
        <v>42.5819798021</v>
      </c>
      <c r="G25" s="3054" t="n">
        <v>40.935539618</v>
      </c>
      <c r="H25" s="3054" t="n">
        <v>39.764833774</v>
      </c>
      <c r="I25" s="3054" t="n">
        <v>38.0159945647</v>
      </c>
      <c r="J25" s="3054" t="n">
        <v>37.1735381322</v>
      </c>
      <c r="K25" s="3054" t="n">
        <v>37.8618622203</v>
      </c>
      <c r="L25" s="3054" t="n">
        <v>38.2631698264</v>
      </c>
      <c r="M25" s="3054" t="n">
        <v>38.4946604393</v>
      </c>
      <c r="N25" s="3054" t="n">
        <v>38.6947224445</v>
      </c>
      <c r="O25" s="3054" t="n">
        <v>40.2159445133</v>
      </c>
      <c r="P25" s="3054" t="n">
        <v>40.9014970696</v>
      </c>
      <c r="Q25" s="3054" t="n">
        <v>40.9528604976</v>
      </c>
      <c r="R25" s="3054" t="n">
        <v>42.0773056682</v>
      </c>
      <c r="S25" s="3054" t="n">
        <v>42.5490811293</v>
      </c>
      <c r="T25" s="3054" t="n">
        <v>43.4367349052</v>
      </c>
      <c r="U25" s="3054" t="n">
        <v>40.0621883236</v>
      </c>
      <c r="V25" s="3055" t="n">
        <v>43.2634484197</v>
      </c>
      <c r="W25" s="3054" t="n">
        <v>44.6087083573</v>
      </c>
      <c r="X25" s="3055" t="n">
        <v>44.6328870143</v>
      </c>
      <c r="Y25" s="3055" t="n">
        <v>43.6912798895</v>
      </c>
      <c r="Z25" s="3054" t="n">
        <v>42.6250855918</v>
      </c>
      <c r="AA25" s="3055" t="n">
        <v>40.9496343253</v>
      </c>
      <c r="AB25" s="3055" t="n">
        <v>42.2748174935</v>
      </c>
      <c r="AC25" s="3055" t="n">
        <v>42.9129131784</v>
      </c>
      <c r="AD25" s="3055" t="n">
        <v>45.8463585626</v>
      </c>
      <c r="AE25" s="3055" t="n">
        <v>45.6403320506</v>
      </c>
      <c r="AF25" s="3056"/>
    </row>
    <row r="26" s="3052" customFormat="true" ht="18" hidden="false" customHeight="true" outlineLevel="0" collapsed="false">
      <c r="A26" s="3053" t="s">
        <v>1385</v>
      </c>
      <c r="B26" s="3054" t="n">
        <v>26.8246879995</v>
      </c>
      <c r="C26" s="3054" t="n">
        <v>27.2702840784</v>
      </c>
      <c r="D26" s="3054" t="n">
        <v>28.2916841211</v>
      </c>
      <c r="E26" s="3054" t="n">
        <v>29.2130810808</v>
      </c>
      <c r="F26" s="3054" t="n">
        <v>30.620297356</v>
      </c>
      <c r="G26" s="3054" t="n">
        <v>31.764183317</v>
      </c>
      <c r="H26" s="3054" t="n">
        <v>33.0432814063</v>
      </c>
      <c r="I26" s="3054" t="n">
        <v>34.0082991782</v>
      </c>
      <c r="J26" s="3054" t="n">
        <v>33.1172406798</v>
      </c>
      <c r="K26" s="3054" t="n">
        <v>34.2437819384</v>
      </c>
      <c r="L26" s="3054" t="n">
        <v>35.4942641959</v>
      </c>
      <c r="M26" s="3054" t="n">
        <v>35.201070371</v>
      </c>
      <c r="N26" s="3054" t="n">
        <v>35.7465582937</v>
      </c>
      <c r="O26" s="3054" t="n">
        <v>35.8698031533</v>
      </c>
      <c r="P26" s="3054" t="n">
        <v>36.8949481755</v>
      </c>
      <c r="Q26" s="3054" t="n">
        <v>36.8086043099</v>
      </c>
      <c r="R26" s="3054" t="n">
        <v>37.20906707</v>
      </c>
      <c r="S26" s="3054" t="n">
        <v>37.5297635361</v>
      </c>
      <c r="T26" s="3054" t="n">
        <v>37.2742163701</v>
      </c>
      <c r="U26" s="3054" t="n">
        <v>36.3469903925</v>
      </c>
      <c r="V26" s="3055" t="n">
        <v>38.421976754</v>
      </c>
      <c r="W26" s="3054" t="n">
        <v>37.330994151</v>
      </c>
      <c r="X26" s="3055" t="n">
        <v>37.0352087346</v>
      </c>
      <c r="Y26" s="3055" t="n">
        <v>37.1078683082</v>
      </c>
      <c r="Z26" s="3054" t="n">
        <v>36.7028136877</v>
      </c>
      <c r="AA26" s="3055" t="n">
        <v>36.6342208995</v>
      </c>
      <c r="AB26" s="3055" t="n">
        <v>36.8484876829</v>
      </c>
      <c r="AC26" s="3055" t="n">
        <v>37.1043165411</v>
      </c>
      <c r="AD26" s="3055" t="n">
        <v>36.9035401464</v>
      </c>
      <c r="AE26" s="3055" t="n">
        <v>36.2743434212</v>
      </c>
      <c r="AF26" s="3056" t="n">
        <v>35.4523689105</v>
      </c>
    </row>
    <row r="27" customFormat="false" ht="18" hidden="false" customHeight="true" outlineLevel="0" collapsed="false">
      <c r="A27" s="2202" t="s">
        <v>622</v>
      </c>
      <c r="B27" s="3057" t="n">
        <v>18.3100796068</v>
      </c>
      <c r="C27" s="3057" t="n">
        <v>18.4918471423</v>
      </c>
      <c r="D27" s="3057" t="n">
        <v>18.9018972725</v>
      </c>
      <c r="E27" s="3057" t="n">
        <v>19.0130240298</v>
      </c>
      <c r="F27" s="3057" t="n">
        <v>20.034045054</v>
      </c>
      <c r="G27" s="3057" t="n">
        <v>20.5568468344</v>
      </c>
      <c r="H27" s="3057" t="n">
        <v>21.0011789017</v>
      </c>
      <c r="I27" s="3057" t="n">
        <v>21.2195784628</v>
      </c>
      <c r="J27" s="3057" t="n">
        <v>20.8336940691</v>
      </c>
      <c r="K27" s="3057" t="n">
        <v>21.1648722477</v>
      </c>
      <c r="L27" s="3057" t="n">
        <v>21.6097363358</v>
      </c>
      <c r="M27" s="3057" t="n">
        <v>21.2549270123</v>
      </c>
      <c r="N27" s="3057" t="n">
        <v>21.3395767102</v>
      </c>
      <c r="O27" s="3057" t="n">
        <v>21.2094469511</v>
      </c>
      <c r="P27" s="3057" t="n">
        <v>21.9245373018</v>
      </c>
      <c r="Q27" s="3057" t="n">
        <v>21.771733563</v>
      </c>
      <c r="R27" s="3057" t="n">
        <v>21.762237528</v>
      </c>
      <c r="S27" s="3057" t="n">
        <v>21.5632860465</v>
      </c>
      <c r="T27" s="3057" t="n">
        <v>20.817595103</v>
      </c>
      <c r="U27" s="3057" t="n">
        <v>19.8456022018</v>
      </c>
      <c r="V27" s="3057" t="n">
        <v>20.9406842555</v>
      </c>
      <c r="W27" s="3057" t="n">
        <v>19.3839593662</v>
      </c>
      <c r="X27" s="3057" t="n">
        <v>18.9699357911</v>
      </c>
      <c r="Y27" s="3057" t="n">
        <v>19.029401707</v>
      </c>
      <c r="Z27" s="3057" t="n">
        <v>18.4459829129</v>
      </c>
      <c r="AA27" s="3058" t="n">
        <v>18.1544922698</v>
      </c>
      <c r="AB27" s="3058" t="n">
        <v>17.976752708</v>
      </c>
      <c r="AC27" s="3058" t="n">
        <v>18.1901743147</v>
      </c>
      <c r="AD27" s="3058" t="n">
        <v>17.9523962251</v>
      </c>
      <c r="AE27" s="3058" t="n">
        <v>17.3881742565</v>
      </c>
      <c r="AF27" s="3059" t="n">
        <v>16.7113337234</v>
      </c>
    </row>
    <row r="28" customFormat="false" ht="18" hidden="false" customHeight="true" outlineLevel="0" collapsed="false">
      <c r="A28" s="2491" t="s">
        <v>1386</v>
      </c>
      <c r="B28" s="3057" t="n">
        <v>3.6064510932</v>
      </c>
      <c r="C28" s="3057" t="n">
        <v>3.5640086936</v>
      </c>
      <c r="D28" s="3057" t="n">
        <v>3.6301260614</v>
      </c>
      <c r="E28" s="3057" t="n">
        <v>3.8181429109</v>
      </c>
      <c r="F28" s="3057" t="n">
        <v>3.8223968546</v>
      </c>
      <c r="G28" s="3057" t="n">
        <v>3.8733530785</v>
      </c>
      <c r="H28" s="3057" t="n">
        <v>4.1432352491</v>
      </c>
      <c r="I28" s="3057" t="n">
        <v>4.2405314946</v>
      </c>
      <c r="J28" s="3057" t="n">
        <v>4.3509294515</v>
      </c>
      <c r="K28" s="3057" t="n">
        <v>4.4458515051</v>
      </c>
      <c r="L28" s="3057" t="n">
        <v>4.5262239681</v>
      </c>
      <c r="M28" s="3057" t="n">
        <v>4.4274831133</v>
      </c>
      <c r="N28" s="3057" t="n">
        <v>4.5827944564</v>
      </c>
      <c r="O28" s="3057" t="n">
        <v>4.6366013385</v>
      </c>
      <c r="P28" s="3057" t="n">
        <v>4.7169470646</v>
      </c>
      <c r="Q28" s="3057" t="n">
        <v>4.7513729355</v>
      </c>
      <c r="R28" s="3057" t="n">
        <v>4.9378971029</v>
      </c>
      <c r="S28" s="3057" t="n">
        <v>5.0732008718</v>
      </c>
      <c r="T28" s="3057" t="n">
        <v>5.264938631</v>
      </c>
      <c r="U28" s="3057" t="n">
        <v>5.2724825789</v>
      </c>
      <c r="V28" s="3057" t="n">
        <v>5.2854112917</v>
      </c>
      <c r="W28" s="3057" t="n">
        <v>5.3159250878</v>
      </c>
      <c r="X28" s="3057" t="n">
        <v>5.257593263</v>
      </c>
      <c r="Y28" s="3057" t="n">
        <v>5.3334673067</v>
      </c>
      <c r="Z28" s="3057" t="n">
        <v>5.3069797049</v>
      </c>
      <c r="AA28" s="3058" t="n">
        <v>5.3000091811</v>
      </c>
      <c r="AB28" s="3058" t="n">
        <v>5.2914937951</v>
      </c>
      <c r="AC28" s="3058" t="n">
        <v>5.3542617983</v>
      </c>
      <c r="AD28" s="3058" t="n">
        <v>5.3892007825</v>
      </c>
      <c r="AE28" s="3058" t="n">
        <v>5.3899016989</v>
      </c>
      <c r="AF28" s="3059" t="n">
        <v>5.4824045357</v>
      </c>
    </row>
    <row r="29" customFormat="false" ht="18" hidden="false" customHeight="true" outlineLevel="0" collapsed="false">
      <c r="A29" s="2202" t="s">
        <v>1387</v>
      </c>
      <c r="B29" s="3057" t="n">
        <v>3.8899825039</v>
      </c>
      <c r="C29" s="3057" t="n">
        <v>4.1811932468</v>
      </c>
      <c r="D29" s="3057" t="n">
        <v>4.6419408315</v>
      </c>
      <c r="E29" s="3057" t="n">
        <v>5.2071579104</v>
      </c>
      <c r="F29" s="3057" t="n">
        <v>5.5293888137</v>
      </c>
      <c r="G29" s="3057" t="n">
        <v>6.0605535219</v>
      </c>
      <c r="H29" s="3057" t="n">
        <v>6.5850383541</v>
      </c>
      <c r="I29" s="3057" t="n">
        <v>7.1690834307</v>
      </c>
      <c r="J29" s="3057" t="n">
        <v>6.545576328</v>
      </c>
      <c r="K29" s="3057" t="n">
        <v>7.2384401801</v>
      </c>
      <c r="L29" s="3057" t="n">
        <v>7.8777977079</v>
      </c>
      <c r="M29" s="3057" t="n">
        <v>7.9992701611</v>
      </c>
      <c r="N29" s="3057" t="n">
        <v>8.3192534184</v>
      </c>
      <c r="O29" s="3057" t="n">
        <v>8.4888224568</v>
      </c>
      <c r="P29" s="3057" t="n">
        <v>8.7222342289</v>
      </c>
      <c r="Q29" s="3057" t="n">
        <v>8.8043909093</v>
      </c>
      <c r="R29" s="3057" t="n">
        <v>8.9487364957</v>
      </c>
      <c r="S29" s="3057" t="n">
        <v>9.3048640374</v>
      </c>
      <c r="T29" s="3057" t="n">
        <v>9.50884683</v>
      </c>
      <c r="U29" s="3057" t="n">
        <v>9.5991810049</v>
      </c>
      <c r="V29" s="3057" t="n">
        <v>10.4682252252</v>
      </c>
      <c r="W29" s="3057" t="n">
        <v>10.9067847168</v>
      </c>
      <c r="X29" s="3057" t="n">
        <v>11.0314394227</v>
      </c>
      <c r="Y29" s="3057" t="n">
        <v>11.046261486</v>
      </c>
      <c r="Z29" s="3057" t="n">
        <v>11.2387620047</v>
      </c>
      <c r="AA29" s="3058" t="n">
        <v>11.4165385318</v>
      </c>
      <c r="AB29" s="3058" t="n">
        <v>11.8240098108</v>
      </c>
      <c r="AC29" s="3058" t="n">
        <v>11.8173644465</v>
      </c>
      <c r="AD29" s="3058" t="n">
        <v>11.8091573179</v>
      </c>
      <c r="AE29" s="3058" t="n">
        <v>11.7308409337</v>
      </c>
      <c r="AF29" s="3059" t="n">
        <v>11.55217835</v>
      </c>
    </row>
    <row r="30" customFormat="false" ht="18" hidden="false" customHeight="true" outlineLevel="0" collapsed="false">
      <c r="A30" s="3053" t="s">
        <v>1388</v>
      </c>
      <c r="B30" s="3054" t="n">
        <v>8.8419018364</v>
      </c>
      <c r="C30" s="3054" t="n">
        <v>9.4167967914</v>
      </c>
      <c r="D30" s="3054" t="n">
        <v>10.5483538364</v>
      </c>
      <c r="E30" s="3054" t="n">
        <v>11.4593967769</v>
      </c>
      <c r="F30" s="3054" t="n">
        <v>12.4724750145</v>
      </c>
      <c r="G30" s="3054" t="n">
        <v>12.8081218652</v>
      </c>
      <c r="H30" s="3054" t="n">
        <v>12.9951868708</v>
      </c>
      <c r="I30" s="3054" t="n">
        <v>13.8516447915</v>
      </c>
      <c r="J30" s="3054" t="n">
        <v>14.0181176955</v>
      </c>
      <c r="K30" s="3054" t="n">
        <v>14.5948395648</v>
      </c>
      <c r="L30" s="3054" t="n">
        <v>14.8189942008</v>
      </c>
      <c r="M30" s="3054" t="n">
        <v>16.1780245948</v>
      </c>
      <c r="N30" s="3054" t="n">
        <v>16.9955701702</v>
      </c>
      <c r="O30" s="3054" t="n">
        <v>17.184923036</v>
      </c>
      <c r="P30" s="3054" t="n">
        <v>18.1376866388</v>
      </c>
      <c r="Q30" s="3054" t="n">
        <v>19.6805744347</v>
      </c>
      <c r="R30" s="3054" t="n">
        <v>20.7544575686</v>
      </c>
      <c r="S30" s="3054" t="n">
        <v>21.8423673451</v>
      </c>
      <c r="T30" s="3054" t="n">
        <v>23.6747660682</v>
      </c>
      <c r="U30" s="3054" t="n">
        <v>24.3801312194</v>
      </c>
      <c r="V30" s="3055" t="n">
        <v>25.4047367683</v>
      </c>
      <c r="W30" s="3054" t="n">
        <v>25.9449982206</v>
      </c>
      <c r="X30" s="3055" t="n">
        <v>27.2881108113</v>
      </c>
      <c r="Y30" s="3055" t="n">
        <v>27.5188724354</v>
      </c>
      <c r="Z30" s="3054" t="n">
        <v>29.1570278926</v>
      </c>
      <c r="AA30" s="3055" t="n">
        <v>29.919578033</v>
      </c>
      <c r="AB30" s="3055" t="n">
        <v>30.6480520049</v>
      </c>
      <c r="AC30" s="3055" t="n">
        <v>31.3927149173</v>
      </c>
      <c r="AD30" s="3055" t="n">
        <v>31.3752349143</v>
      </c>
      <c r="AE30" s="3055" t="n">
        <v>31.1464531735</v>
      </c>
      <c r="AF30" s="3056"/>
    </row>
    <row r="31" customFormat="false" ht="2.85" hidden="false" customHeight="true" outlineLevel="0" collapsed="false">
      <c r="A31" s="665"/>
      <c r="B31" s="3069"/>
      <c r="C31" s="3069"/>
      <c r="D31" s="3069"/>
      <c r="E31" s="3069"/>
      <c r="F31" s="3069"/>
      <c r="G31" s="3069"/>
      <c r="H31" s="3069"/>
      <c r="I31" s="3069"/>
      <c r="J31" s="3069"/>
      <c r="K31" s="3069"/>
      <c r="L31" s="3069"/>
      <c r="M31" s="3069"/>
      <c r="N31" s="3069"/>
      <c r="O31" s="3069"/>
      <c r="P31" s="3069"/>
      <c r="Q31" s="3069"/>
      <c r="R31" s="3069"/>
      <c r="S31" s="3069"/>
      <c r="T31" s="3069"/>
      <c r="U31" s="3069"/>
      <c r="V31" s="3070"/>
      <c r="W31" s="3069"/>
      <c r="X31" s="3070"/>
      <c r="Y31" s="3070"/>
      <c r="Z31" s="3069"/>
      <c r="AA31" s="3070"/>
      <c r="AB31" s="3070"/>
      <c r="AC31" s="3070"/>
      <c r="AD31" s="3070"/>
      <c r="AE31" s="3070"/>
      <c r="AF31" s="3071"/>
    </row>
    <row r="32" s="86" customFormat="true" ht="27" hidden="false" customHeight="true" outlineLevel="0" collapsed="false">
      <c r="A32" s="3072" t="s">
        <v>1389</v>
      </c>
      <c r="B32" s="3073" t="n">
        <v>8.460154738</v>
      </c>
      <c r="C32" s="3073" t="n">
        <v>8.5486569283</v>
      </c>
      <c r="D32" s="3073" t="n">
        <v>9.0353351239</v>
      </c>
      <c r="E32" s="3073" t="n">
        <v>8.9379750213</v>
      </c>
      <c r="F32" s="3073" t="n">
        <v>9.2931732148</v>
      </c>
      <c r="G32" s="3073" t="n">
        <v>9.613110702</v>
      </c>
      <c r="H32" s="3073" t="n">
        <v>9.9093586929</v>
      </c>
      <c r="I32" s="3073" t="n">
        <v>10.2563110675</v>
      </c>
      <c r="J32" s="3073" t="n">
        <v>10.5827236419</v>
      </c>
      <c r="K32" s="3073" t="n">
        <v>11.1296385265</v>
      </c>
      <c r="L32" s="3073" t="n">
        <v>11.4706774061</v>
      </c>
      <c r="M32" s="3073" t="n">
        <v>11.0477152015</v>
      </c>
      <c r="N32" s="3073" t="n">
        <v>11.5705317153</v>
      </c>
      <c r="O32" s="3073" t="n">
        <v>11.638933397</v>
      </c>
      <c r="P32" s="3073" t="n">
        <v>12.6932256815</v>
      </c>
      <c r="Q32" s="3073" t="n">
        <v>13.291718643</v>
      </c>
      <c r="R32" s="3073" t="n">
        <v>13.9899359594</v>
      </c>
      <c r="S32" s="3073" t="n">
        <v>14.6532273002</v>
      </c>
      <c r="T32" s="3073" t="n">
        <v>14.7745631422</v>
      </c>
      <c r="U32" s="3073" t="n">
        <v>14.0646154421</v>
      </c>
      <c r="V32" s="3074" t="n">
        <v>15.0113468668</v>
      </c>
      <c r="W32" s="3073" t="n">
        <v>15.2121723685</v>
      </c>
      <c r="X32" s="3074" t="n">
        <v>14.6154733671</v>
      </c>
      <c r="Y32" s="3074" t="n">
        <v>14.7123205867</v>
      </c>
      <c r="Z32" s="3073" t="n">
        <v>15.2216404985</v>
      </c>
      <c r="AA32" s="3074" t="n">
        <v>15.9489617816</v>
      </c>
      <c r="AB32" s="3074" t="n">
        <v>16.5114433268</v>
      </c>
      <c r="AC32" s="3074" t="n">
        <v>17.2971009104</v>
      </c>
      <c r="AD32" s="3074" t="n">
        <v>17.6607660612</v>
      </c>
      <c r="AE32" s="3074" t="n">
        <v>17.5884698223</v>
      </c>
      <c r="AF32" s="3075"/>
    </row>
    <row r="33" s="358" customFormat="true" ht="15" hidden="false" customHeight="true" outlineLevel="0" collapsed="false">
      <c r="A33" s="3076" t="s">
        <v>1390</v>
      </c>
      <c r="B33" s="2209"/>
      <c r="C33" s="2209"/>
      <c r="D33" s="2209"/>
      <c r="E33" s="2209"/>
      <c r="F33" s="2209"/>
      <c r="G33" s="2209"/>
      <c r="H33" s="2209"/>
      <c r="I33" s="2209"/>
      <c r="J33" s="2209"/>
      <c r="K33" s="2209"/>
      <c r="L33" s="2209"/>
      <c r="M33" s="2209"/>
      <c r="N33" s="2209"/>
      <c r="O33" s="2209"/>
      <c r="P33" s="2209"/>
      <c r="Q33" s="2209"/>
      <c r="R33" s="2209"/>
      <c r="S33" s="2209"/>
      <c r="T33" s="2209"/>
      <c r="U33" s="2209"/>
      <c r="V33" s="2209"/>
      <c r="W33" s="2209"/>
    </row>
    <row r="34" s="86" customFormat="true" ht="15" hidden="false" customHeight="true" outlineLevel="0" collapsed="false">
      <c r="A34" s="2017" t="s">
        <v>1391</v>
      </c>
      <c r="B34" s="2193"/>
      <c r="C34" s="2193"/>
      <c r="D34" s="2193"/>
      <c r="E34" s="2193"/>
      <c r="F34" s="2193"/>
      <c r="G34" s="2193"/>
      <c r="H34" s="2193"/>
      <c r="I34" s="2193"/>
      <c r="J34" s="2193"/>
      <c r="K34" s="2193"/>
      <c r="L34" s="2193"/>
      <c r="M34" s="2193"/>
      <c r="N34" s="2193"/>
      <c r="O34" s="2193"/>
      <c r="P34" s="2193"/>
      <c r="Q34" s="2193"/>
      <c r="R34" s="2193"/>
      <c r="S34" s="2193"/>
      <c r="T34" s="2193"/>
      <c r="U34" s="2193"/>
      <c r="V34" s="2193"/>
      <c r="W34" s="2193"/>
      <c r="X34" s="2193"/>
      <c r="Y34" s="2193"/>
      <c r="Z34" s="2193"/>
      <c r="AA34" s="2193"/>
      <c r="AB34" s="2193"/>
    </row>
    <row r="35" s="215" customFormat="true" ht="15" hidden="false" customHeight="true" outlineLevel="0" collapsed="false">
      <c r="A35" s="86" t="s">
        <v>1392</v>
      </c>
      <c r="B35" s="3077"/>
      <c r="C35" s="3077"/>
      <c r="D35" s="3077"/>
      <c r="E35" s="3077"/>
      <c r="F35" s="3077"/>
      <c r="G35" s="3077"/>
      <c r="H35" s="3077"/>
      <c r="I35" s="3077"/>
      <c r="J35" s="3077"/>
      <c r="K35" s="3077"/>
      <c r="L35" s="3077"/>
      <c r="M35" s="3077"/>
      <c r="N35" s="3077"/>
      <c r="O35" s="3077"/>
      <c r="P35" s="3077"/>
      <c r="Q35" s="3077"/>
      <c r="R35" s="3077"/>
      <c r="S35" s="3077"/>
      <c r="T35" s="3077"/>
      <c r="U35" s="3077"/>
      <c r="V35" s="3077"/>
      <c r="W35" s="3077"/>
      <c r="X35" s="3077"/>
      <c r="Y35" s="3077"/>
      <c r="Z35" s="3077"/>
      <c r="AA35" s="3077"/>
      <c r="AB35" s="3077"/>
    </row>
    <row r="36" s="215" customFormat="true" ht="15" hidden="false" customHeight="true" outlineLevel="0" collapsed="false">
      <c r="A36" s="86" t="s">
        <v>1393</v>
      </c>
      <c r="B36" s="3077"/>
      <c r="C36" s="3077"/>
      <c r="D36" s="3077"/>
      <c r="E36" s="3077"/>
      <c r="F36" s="3077"/>
      <c r="G36" s="3077"/>
      <c r="H36" s="3077"/>
      <c r="I36" s="3077"/>
      <c r="J36" s="3077"/>
      <c r="K36" s="3077"/>
      <c r="L36" s="3077"/>
      <c r="M36" s="3077"/>
      <c r="N36" s="3077"/>
      <c r="O36" s="3077"/>
      <c r="P36" s="3077"/>
      <c r="Q36" s="3077"/>
      <c r="R36" s="3077"/>
      <c r="S36" s="3077"/>
      <c r="T36" s="86"/>
    </row>
    <row r="37" s="215" customFormat="true" ht="15" hidden="false" customHeight="true" outlineLevel="0" collapsed="false">
      <c r="A37" s="418" t="s">
        <v>1394</v>
      </c>
      <c r="B37" s="3078"/>
      <c r="C37" s="3078"/>
      <c r="D37" s="3078"/>
      <c r="E37" s="3078"/>
      <c r="F37" s="3078"/>
      <c r="G37" s="3078"/>
      <c r="H37" s="3078"/>
      <c r="I37" s="3078"/>
      <c r="J37" s="3078"/>
      <c r="K37" s="3079"/>
      <c r="L37" s="3079"/>
      <c r="M37" s="3079"/>
      <c r="N37" s="2071"/>
    </row>
    <row r="38" customFormat="false" ht="12.2" hidden="false" customHeight="true" outlineLevel="0" collapsed="false">
      <c r="A38" s="418" t="s">
        <v>1395</v>
      </c>
      <c r="B38" s="3078"/>
      <c r="C38" s="3078"/>
      <c r="D38" s="3078"/>
      <c r="E38" s="3078"/>
      <c r="F38" s="3078"/>
      <c r="G38" s="3078"/>
      <c r="H38" s="3078"/>
      <c r="I38" s="3078"/>
      <c r="J38" s="3078"/>
      <c r="K38" s="3079"/>
      <c r="L38" s="3079"/>
      <c r="M38" s="3079"/>
      <c r="N38" s="2071"/>
      <c r="O38" s="215"/>
      <c r="P38" s="215"/>
      <c r="Q38" s="215"/>
      <c r="R38" s="215"/>
      <c r="S38" s="215"/>
      <c r="T38" s="215"/>
    </row>
    <row r="98" customFormat="false" ht="15.75" hidden="false" customHeight="false" outlineLevel="0" collapsed="false">
      <c r="A98" s="119"/>
      <c r="L98" s="119"/>
    </row>
    <row r="99" customFormat="false" ht="15.75" hidden="false" customHeight="false" outlineLevel="0" collapsed="false">
      <c r="A99" s="119"/>
      <c r="L99" s="119"/>
    </row>
    <row r="100" customFormat="false" ht="15.75" hidden="false" customHeight="false" outlineLevel="0" collapsed="false">
      <c r="A100" s="119"/>
      <c r="L100" s="119"/>
    </row>
    <row r="101" customFormat="false" ht="15.75" hidden="false" customHeight="false" outlineLevel="0" collapsed="false">
      <c r="A101" s="119"/>
      <c r="L101" s="119"/>
    </row>
    <row r="102" customFormat="false" ht="15.75" hidden="false" customHeight="false" outlineLevel="0" collapsed="false">
      <c r="A102" s="119"/>
      <c r="L102" s="119"/>
    </row>
    <row r="103" customFormat="false" ht="15.75" hidden="false" customHeight="false" outlineLevel="0" collapsed="false">
      <c r="A103" s="119"/>
      <c r="L103" s="119"/>
    </row>
    <row r="104" customFormat="false" ht="15.75" hidden="false" customHeight="false" outlineLevel="0" collapsed="false">
      <c r="A104" s="119"/>
      <c r="L104" s="119"/>
    </row>
    <row r="105" customFormat="false" ht="15.75" hidden="false" customHeight="false" outlineLevel="0" collapsed="false">
      <c r="A105" s="119"/>
      <c r="L105" s="119"/>
    </row>
    <row r="106" customFormat="false" ht="15.75" hidden="false" customHeight="false" outlineLevel="0" collapsed="false">
      <c r="A106" s="119"/>
      <c r="L106" s="119"/>
    </row>
    <row r="107" customFormat="false" ht="15.75" hidden="false" customHeight="false" outlineLevel="0" collapsed="false">
      <c r="A107" s="119"/>
      <c r="L107" s="119"/>
    </row>
    <row r="108" customFormat="false" ht="15.75" hidden="false" customHeight="false" outlineLevel="0" collapsed="false">
      <c r="A108" s="119"/>
      <c r="L108" s="119"/>
    </row>
    <row r="109" customFormat="false" ht="15.75" hidden="false" customHeight="false" outlineLevel="0" collapsed="false">
      <c r="A109" s="119"/>
      <c r="L109" s="119"/>
    </row>
    <row r="110" customFormat="false" ht="15.75" hidden="false" customHeight="false" outlineLevel="0" collapsed="false">
      <c r="A110" s="119"/>
      <c r="L110" s="119"/>
    </row>
    <row r="111" customFormat="false" ht="15.75" hidden="false" customHeight="false" outlineLevel="0" collapsed="false">
      <c r="A111" s="119"/>
      <c r="L111" s="119"/>
    </row>
    <row r="112" customFormat="false" ht="15.75" hidden="false" customHeight="false" outlineLevel="0" collapsed="false">
      <c r="A112" s="119"/>
      <c r="L112" s="119"/>
    </row>
    <row r="113" customFormat="false" ht="15.75" hidden="false" customHeight="false" outlineLevel="0" collapsed="false">
      <c r="A113" s="119"/>
      <c r="L113" s="119"/>
    </row>
    <row r="114" customFormat="false" ht="15.75" hidden="false" customHeight="false" outlineLevel="0" collapsed="false">
      <c r="A114" s="119"/>
      <c r="L114" s="119"/>
    </row>
    <row r="115" customFormat="false" ht="15.75" hidden="false" customHeight="false" outlineLevel="0" collapsed="false">
      <c r="A115" s="119"/>
      <c r="L115" s="119"/>
    </row>
    <row r="116" customFormat="false" ht="15.75" hidden="false" customHeight="false" outlineLevel="0" collapsed="false">
      <c r="A116" s="119"/>
      <c r="L116" s="119"/>
    </row>
    <row r="117" customFormat="false" ht="15.75" hidden="false" customHeight="false" outlineLevel="0" collapsed="false">
      <c r="A117" s="119"/>
      <c r="L117" s="119"/>
    </row>
    <row r="118" customFormat="false" ht="15.75" hidden="false" customHeight="false" outlineLevel="0" collapsed="false">
      <c r="A118" s="119"/>
      <c r="L118" s="119"/>
    </row>
    <row r="119" customFormat="false" ht="15.75" hidden="false" customHeight="false" outlineLevel="0" collapsed="false">
      <c r="A119" s="119"/>
      <c r="L119" s="119"/>
    </row>
    <row r="120" customFormat="false" ht="15.75" hidden="false" customHeight="false" outlineLevel="0" collapsed="false">
      <c r="A120" s="119"/>
      <c r="L120" s="119"/>
    </row>
    <row r="121" customFormat="false" ht="15.75" hidden="false" customHeight="false" outlineLevel="0" collapsed="false">
      <c r="A121" s="119"/>
      <c r="L121" s="119"/>
    </row>
    <row r="122" customFormat="false" ht="15.75" hidden="false" customHeight="false" outlineLevel="0" collapsed="false">
      <c r="A122" s="119"/>
      <c r="L122" s="119"/>
    </row>
    <row r="123" customFormat="false" ht="15.75" hidden="false" customHeight="false" outlineLevel="0" collapsed="false">
      <c r="A123" s="119"/>
      <c r="L123" s="119"/>
    </row>
    <row r="124" customFormat="false" ht="15.75" hidden="false" customHeight="false" outlineLevel="0" collapsed="false">
      <c r="A124" s="119"/>
      <c r="L124" s="119"/>
    </row>
    <row r="125" customFormat="false" ht="15.75" hidden="false" customHeight="false" outlineLevel="0" collapsed="false">
      <c r="L125" s="119"/>
    </row>
    <row r="126" customFormat="false" ht="15.75" hidden="false" customHeight="false" outlineLevel="0" collapsed="false">
      <c r="L126" s="119"/>
    </row>
    <row r="127" customFormat="false" ht="15.75" hidden="false" customHeight="false" outlineLevel="0" collapsed="false">
      <c r="L127" s="119"/>
    </row>
    <row r="128" customFormat="false" ht="15.75" hidden="false" customHeight="false" outlineLevel="0" collapsed="false">
      <c r="L128" s="119"/>
    </row>
    <row r="129" customFormat="false" ht="15.75" hidden="false" customHeight="false" outlineLevel="0" collapsed="false">
      <c r="L129" s="119"/>
    </row>
    <row r="130" customFormat="false" ht="15.75" hidden="false" customHeight="false" outlineLevel="0" collapsed="false">
      <c r="L130" s="119"/>
    </row>
    <row r="131" customFormat="false" ht="15.75" hidden="false" customHeight="false" outlineLevel="0" collapsed="false">
      <c r="L131" s="119"/>
    </row>
    <row r="132" customFormat="false" ht="15.75" hidden="false" customHeight="false" outlineLevel="0" collapsed="false">
      <c r="L132" s="119"/>
    </row>
    <row r="133" customFormat="false" ht="15.75" hidden="false" customHeight="false" outlineLevel="0" collapsed="false">
      <c r="L133" s="119"/>
    </row>
    <row r="134" customFormat="false" ht="15.75" hidden="false" customHeight="false" outlineLevel="0" collapsed="false">
      <c r="L134" s="119"/>
    </row>
    <row r="135" customFormat="false" ht="15.75" hidden="false" customHeight="false" outlineLevel="0" collapsed="false">
      <c r="L135" s="119"/>
    </row>
    <row r="136" customFormat="false" ht="15.75" hidden="false" customHeight="false" outlineLevel="0" collapsed="false">
      <c r="L136" s="119"/>
    </row>
    <row r="137" customFormat="false" ht="15.75" hidden="false" customHeight="false" outlineLevel="0" collapsed="false">
      <c r="L137" s="119"/>
    </row>
    <row r="138" customFormat="false" ht="15.75" hidden="false" customHeight="false" outlineLevel="0" collapsed="false">
      <c r="L138" s="119"/>
    </row>
    <row r="139" customFormat="false" ht="15.75" hidden="false" customHeight="false" outlineLevel="0" collapsed="false">
      <c r="L139" s="119"/>
    </row>
    <row r="140" customFormat="false" ht="15.75" hidden="false" customHeight="false" outlineLevel="0" collapsed="false">
      <c r="L140" s="119"/>
    </row>
    <row r="141" customFormat="false" ht="15.75" hidden="false" customHeight="false" outlineLevel="0" collapsed="false">
      <c r="L141" s="119"/>
    </row>
    <row r="142" customFormat="false" ht="15.75" hidden="false" customHeight="false" outlineLevel="0" collapsed="false">
      <c r="L142" s="119"/>
    </row>
    <row r="143" customFormat="false" ht="15.75" hidden="false" customHeight="false" outlineLevel="0" collapsed="false">
      <c r="L143" s="119"/>
    </row>
    <row r="144" customFormat="false" ht="15.75" hidden="false" customHeight="false" outlineLevel="0" collapsed="false">
      <c r="L144" s="119"/>
    </row>
    <row r="145" customFormat="false" ht="15.75" hidden="false" customHeight="false" outlineLevel="0" collapsed="false">
      <c r="L145" s="119"/>
    </row>
    <row r="146" customFormat="false" ht="15.75" hidden="false" customHeight="false" outlineLevel="0" collapsed="false">
      <c r="L146" s="119"/>
    </row>
    <row r="147" customFormat="false" ht="15.75" hidden="false" customHeight="false" outlineLevel="0" collapsed="false">
      <c r="L147" s="119"/>
    </row>
    <row r="148" customFormat="false" ht="15.75" hidden="false" customHeight="false" outlineLevel="0" collapsed="false">
      <c r="L148" s="119"/>
    </row>
    <row r="149" customFormat="false" ht="15.75" hidden="false" customHeight="false" outlineLevel="0" collapsed="false">
      <c r="L149" s="119"/>
    </row>
    <row r="150" customFormat="false" ht="15.75" hidden="false" customHeight="false" outlineLevel="0" collapsed="false">
      <c r="L150" s="119"/>
    </row>
    <row r="151" customFormat="false" ht="15.75" hidden="false" customHeight="false" outlineLevel="0" collapsed="false">
      <c r="L151" s="119"/>
    </row>
    <row r="152" customFormat="false" ht="15.75" hidden="false" customHeight="false" outlineLevel="0" collapsed="false">
      <c r="L152" s="119"/>
    </row>
    <row r="153" customFormat="false" ht="15.75" hidden="false" customHeight="false" outlineLevel="0" collapsed="false">
      <c r="L153" s="119"/>
    </row>
    <row r="154" customFormat="false" ht="15.75" hidden="false" customHeight="false" outlineLevel="0" collapsed="false">
      <c r="L154" s="119"/>
    </row>
    <row r="155" customFormat="false" ht="15.75" hidden="false" customHeight="false" outlineLevel="0" collapsed="false">
      <c r="L155" s="119"/>
    </row>
    <row r="156" customFormat="false" ht="15.75" hidden="false" customHeight="false" outlineLevel="0" collapsed="false">
      <c r="L156" s="119"/>
    </row>
    <row r="157" customFormat="false" ht="15.75" hidden="false" customHeight="false" outlineLevel="0" collapsed="false">
      <c r="L157" s="119"/>
    </row>
    <row r="158" customFormat="false" ht="15.75" hidden="false" customHeight="false" outlineLevel="0" collapsed="false">
      <c r="L158" s="119"/>
    </row>
    <row r="159" customFormat="false" ht="15.75" hidden="false" customHeight="false" outlineLevel="0" collapsed="false">
      <c r="L159" s="119"/>
    </row>
    <row r="160" customFormat="false" ht="15.75" hidden="false" customHeight="false" outlineLevel="0" collapsed="false">
      <c r="L160" s="119"/>
    </row>
    <row r="161" customFormat="false" ht="15.75" hidden="false" customHeight="false" outlineLevel="0" collapsed="false">
      <c r="L161" s="119"/>
    </row>
    <row r="162" customFormat="false" ht="15.75" hidden="false" customHeight="false" outlineLevel="0" collapsed="false">
      <c r="L162" s="119"/>
    </row>
    <row r="163" customFormat="false" ht="15.75" hidden="false" customHeight="false" outlineLevel="0" collapsed="false">
      <c r="L163" s="119"/>
    </row>
    <row r="164" customFormat="false" ht="15.75" hidden="false" customHeight="false" outlineLevel="0" collapsed="false">
      <c r="L164" s="119"/>
    </row>
    <row r="165" customFormat="false" ht="15.75" hidden="false" customHeight="false" outlineLevel="0" collapsed="false">
      <c r="L165" s="119"/>
    </row>
    <row r="166" customFormat="false" ht="15.75" hidden="false" customHeight="false" outlineLevel="0" collapsed="false">
      <c r="L166" s="119"/>
    </row>
    <row r="167" customFormat="false" ht="15.75" hidden="false" customHeight="false" outlineLevel="0" collapsed="false">
      <c r="L167" s="119"/>
    </row>
    <row r="168" customFormat="false" ht="15.75" hidden="false" customHeight="false" outlineLevel="0" collapsed="false">
      <c r="L168" s="119"/>
    </row>
    <row r="169" customFormat="false" ht="15.75" hidden="false" customHeight="false" outlineLevel="0" collapsed="false">
      <c r="L169" s="119"/>
    </row>
    <row r="170" customFormat="false" ht="15.75" hidden="false" customHeight="false" outlineLevel="0" collapsed="false">
      <c r="L170" s="119"/>
    </row>
    <row r="171" customFormat="false" ht="15.75" hidden="false" customHeight="false" outlineLevel="0" collapsed="false">
      <c r="L171" s="119"/>
    </row>
    <row r="172" customFormat="false" ht="15.75" hidden="false" customHeight="false" outlineLevel="0" collapsed="false">
      <c r="L172" s="119"/>
    </row>
    <row r="173" customFormat="false" ht="15.75" hidden="false" customHeight="false" outlineLevel="0" collapsed="false">
      <c r="L173" s="119"/>
    </row>
    <row r="174" customFormat="false" ht="15.75" hidden="false" customHeight="false" outlineLevel="0" collapsed="false">
      <c r="L174" s="119"/>
    </row>
    <row r="175" customFormat="false" ht="15.75" hidden="false" customHeight="false" outlineLevel="0" collapsed="false">
      <c r="L175" s="119"/>
    </row>
    <row r="176" customFormat="false" ht="15.75" hidden="false" customHeight="false" outlineLevel="0" collapsed="false">
      <c r="L176" s="119"/>
    </row>
    <row r="177" customFormat="false" ht="15.75" hidden="false" customHeight="false" outlineLevel="0" collapsed="false">
      <c r="L177" s="119"/>
    </row>
    <row r="178" customFormat="false" ht="15.75" hidden="false" customHeight="false" outlineLevel="0" collapsed="false">
      <c r="L178" s="119"/>
    </row>
    <row r="179" customFormat="false" ht="15.75" hidden="false" customHeight="false" outlineLevel="0" collapsed="false">
      <c r="L179" s="119"/>
    </row>
    <row r="180" customFormat="false" ht="15.75" hidden="false" customHeight="false" outlineLevel="0" collapsed="false">
      <c r="L180" s="119"/>
    </row>
    <row r="181" customFormat="false" ht="15.75" hidden="false" customHeight="false" outlineLevel="0" collapsed="false">
      <c r="L181" s="119"/>
    </row>
    <row r="182" customFormat="false" ht="15.75" hidden="false" customHeight="false" outlineLevel="0" collapsed="false">
      <c r="L182" s="119"/>
    </row>
    <row r="183" customFormat="false" ht="15.75" hidden="false" customHeight="false" outlineLevel="0" collapsed="false">
      <c r="L183" s="119"/>
    </row>
    <row r="184" customFormat="false" ht="15.75" hidden="false" customHeight="false" outlineLevel="0" collapsed="false">
      <c r="L184" s="119"/>
    </row>
    <row r="185" customFormat="false" ht="15.75" hidden="false" customHeight="false" outlineLevel="0" collapsed="false">
      <c r="L185" s="119"/>
    </row>
    <row r="186" customFormat="false" ht="15.75" hidden="false" customHeight="false" outlineLevel="0" collapsed="false">
      <c r="L186" s="119"/>
    </row>
    <row r="187" customFormat="false" ht="15.75" hidden="false" customHeight="false" outlineLevel="0" collapsed="false">
      <c r="L187" s="119"/>
    </row>
    <row r="188" customFormat="false" ht="15.75" hidden="false" customHeight="false" outlineLevel="0" collapsed="false">
      <c r="L188" s="119"/>
    </row>
    <row r="189" customFormat="false" ht="15.75" hidden="false" customHeight="false" outlineLevel="0" collapsed="false">
      <c r="L189" s="119"/>
    </row>
    <row r="190" customFormat="false" ht="15.75" hidden="false" customHeight="false" outlineLevel="0" collapsed="false">
      <c r="L190" s="119"/>
    </row>
    <row r="191" customFormat="false" ht="15.75" hidden="false" customHeight="false" outlineLevel="0" collapsed="false">
      <c r="L191" s="119"/>
    </row>
    <row r="192" customFormat="false" ht="15.75" hidden="false" customHeight="false" outlineLevel="0" collapsed="false">
      <c r="L192" s="119"/>
    </row>
    <row r="193" customFormat="false" ht="15.75" hidden="false" customHeight="false" outlineLevel="0" collapsed="false">
      <c r="L193" s="119"/>
    </row>
    <row r="194" customFormat="false" ht="15.75" hidden="false" customHeight="false" outlineLevel="0" collapsed="false">
      <c r="L194" s="119"/>
    </row>
    <row r="195" customFormat="false" ht="15.75" hidden="false" customHeight="false" outlineLevel="0" collapsed="false">
      <c r="L195" s="119"/>
    </row>
    <row r="196" customFormat="false" ht="15.75" hidden="false" customHeight="false" outlineLevel="0" collapsed="false">
      <c r="L196" s="119"/>
    </row>
    <row r="197" customFormat="false" ht="15.75" hidden="false" customHeight="false" outlineLevel="0" collapsed="false">
      <c r="L197" s="119"/>
    </row>
    <row r="198" customFormat="false" ht="15.75" hidden="false" customHeight="false" outlineLevel="0" collapsed="false">
      <c r="L198" s="119"/>
    </row>
    <row r="199" customFormat="false" ht="15.75" hidden="false" customHeight="false" outlineLevel="0" collapsed="false">
      <c r="L199" s="119"/>
    </row>
    <row r="200" customFormat="false" ht="15.75" hidden="false" customHeight="false" outlineLevel="0" collapsed="false">
      <c r="L200" s="119"/>
    </row>
    <row r="201" customFormat="false" ht="15.75" hidden="false" customHeight="false" outlineLevel="0" collapsed="false">
      <c r="L201" s="119"/>
    </row>
    <row r="202" customFormat="false" ht="15.75" hidden="false" customHeight="false" outlineLevel="0" collapsed="false">
      <c r="L202" s="119"/>
    </row>
    <row r="203" customFormat="false" ht="15.75" hidden="false" customHeight="false" outlineLevel="0" collapsed="false">
      <c r="L203" s="119"/>
    </row>
    <row r="204" customFormat="false" ht="15.75" hidden="false" customHeight="false" outlineLevel="0" collapsed="false">
      <c r="L204" s="119"/>
    </row>
    <row r="205" customFormat="false" ht="15.75" hidden="false" customHeight="false" outlineLevel="0" collapsed="false">
      <c r="L205" s="119"/>
    </row>
    <row r="206" customFormat="false" ht="15.75" hidden="false" customHeight="false" outlineLevel="0" collapsed="false">
      <c r="L206" s="119"/>
    </row>
    <row r="207" customFormat="false" ht="15.75" hidden="false" customHeight="false" outlineLevel="0" collapsed="false">
      <c r="L207" s="119"/>
    </row>
    <row r="208" customFormat="false" ht="15.75" hidden="false" customHeight="false" outlineLevel="0" collapsed="false">
      <c r="L208" s="119"/>
    </row>
    <row r="209" customFormat="false" ht="15.75" hidden="false" customHeight="false" outlineLevel="0" collapsed="false">
      <c r="L209" s="119"/>
    </row>
    <row r="210" customFormat="false" ht="15.75" hidden="false" customHeight="false" outlineLevel="0" collapsed="false">
      <c r="L210" s="119"/>
    </row>
    <row r="211" customFormat="false" ht="15.75" hidden="false" customHeight="false" outlineLevel="0" collapsed="false">
      <c r="L211" s="119"/>
    </row>
    <row r="212" customFormat="false" ht="15.75" hidden="false" customHeight="false" outlineLevel="0" collapsed="false">
      <c r="L212" s="119"/>
    </row>
    <row r="213" customFormat="false" ht="15.75" hidden="false" customHeight="false" outlineLevel="0" collapsed="false">
      <c r="L213" s="119"/>
    </row>
    <row r="214" customFormat="false" ht="15.75" hidden="false" customHeight="false" outlineLevel="0" collapsed="false">
      <c r="L214" s="119"/>
    </row>
    <row r="215" customFormat="false" ht="15.75" hidden="false" customHeight="false" outlineLevel="0" collapsed="false">
      <c r="L215" s="119"/>
    </row>
    <row r="216" customFormat="false" ht="15.75" hidden="false" customHeight="false" outlineLevel="0" collapsed="false">
      <c r="L216" s="119"/>
    </row>
    <row r="217" customFormat="false" ht="15.75" hidden="false" customHeight="false" outlineLevel="0" collapsed="false">
      <c r="L217" s="119"/>
    </row>
    <row r="218" customFormat="false" ht="15.75" hidden="false" customHeight="false" outlineLevel="0" collapsed="false">
      <c r="L218" s="119"/>
    </row>
    <row r="219" customFormat="false" ht="15.75" hidden="false" customHeight="false" outlineLevel="0" collapsed="false">
      <c r="L219" s="119"/>
    </row>
    <row r="220" customFormat="false" ht="15.75" hidden="false" customHeight="false" outlineLevel="0" collapsed="false">
      <c r="L220" s="119"/>
    </row>
    <row r="221" customFormat="false" ht="15.75" hidden="false" customHeight="false" outlineLevel="0" collapsed="false">
      <c r="L221" s="119"/>
    </row>
    <row r="222" customFormat="false" ht="15.75" hidden="false" customHeight="false" outlineLevel="0" collapsed="false">
      <c r="L222" s="119"/>
    </row>
    <row r="223" customFormat="false" ht="15.75" hidden="false" customHeight="false" outlineLevel="0" collapsed="false">
      <c r="L223" s="119"/>
    </row>
    <row r="224" customFormat="false" ht="15.75" hidden="false" customHeight="false" outlineLevel="0" collapsed="false">
      <c r="L224" s="119"/>
    </row>
    <row r="225" customFormat="false" ht="15.75" hidden="false" customHeight="false" outlineLevel="0" collapsed="false">
      <c r="L225" s="119"/>
    </row>
    <row r="226" customFormat="false" ht="15.75" hidden="false" customHeight="false" outlineLevel="0" collapsed="false">
      <c r="L226" s="119"/>
    </row>
    <row r="227" customFormat="false" ht="15.75" hidden="false" customHeight="false" outlineLevel="0" collapsed="false">
      <c r="L227" s="119"/>
    </row>
    <row r="228" customFormat="false" ht="15.75" hidden="false" customHeight="false" outlineLevel="0" collapsed="false">
      <c r="L228" s="119"/>
    </row>
    <row r="229" customFormat="false" ht="15.75" hidden="false" customHeight="false" outlineLevel="0" collapsed="false">
      <c r="L229" s="119"/>
    </row>
    <row r="230" customFormat="false" ht="15.75" hidden="false" customHeight="false" outlineLevel="0" collapsed="false">
      <c r="L230" s="119"/>
    </row>
    <row r="231" customFormat="false" ht="15.75" hidden="false" customHeight="false" outlineLevel="0" collapsed="false">
      <c r="L231" s="119"/>
    </row>
    <row r="232" customFormat="false" ht="15.75" hidden="false" customHeight="false" outlineLevel="0" collapsed="false">
      <c r="L232" s="119"/>
    </row>
    <row r="233" customFormat="false" ht="15.75" hidden="false" customHeight="false" outlineLevel="0" collapsed="false">
      <c r="L233" s="119"/>
    </row>
    <row r="234" customFormat="false" ht="15.75" hidden="false" customHeight="false" outlineLevel="0" collapsed="false">
      <c r="L234" s="119"/>
    </row>
    <row r="235" customFormat="false" ht="15.75" hidden="false" customHeight="false" outlineLevel="0" collapsed="false">
      <c r="L235" s="119"/>
    </row>
    <row r="236" customFormat="false" ht="15.75" hidden="false" customHeight="false" outlineLevel="0" collapsed="false">
      <c r="L236" s="119"/>
    </row>
    <row r="237" customFormat="false" ht="15.75" hidden="false" customHeight="false" outlineLevel="0" collapsed="false">
      <c r="L237" s="119"/>
    </row>
    <row r="238" customFormat="false" ht="15.75" hidden="false" customHeight="false" outlineLevel="0" collapsed="false">
      <c r="L238" s="119"/>
    </row>
    <row r="239" customFormat="false" ht="15.75" hidden="false" customHeight="false" outlineLevel="0" collapsed="false">
      <c r="L239" s="119"/>
    </row>
    <row r="240" customFormat="false" ht="15.75" hidden="false" customHeight="false" outlineLevel="0" collapsed="false">
      <c r="L240" s="119"/>
    </row>
    <row r="241" customFormat="false" ht="15.75" hidden="false" customHeight="false" outlineLevel="0" collapsed="false">
      <c r="L241" s="119"/>
    </row>
    <row r="242" customFormat="false" ht="15.75" hidden="false" customHeight="false" outlineLevel="0" collapsed="false">
      <c r="L242" s="119"/>
    </row>
    <row r="243" customFormat="false" ht="15.75" hidden="false" customHeight="false" outlineLevel="0" collapsed="false">
      <c r="L243" s="119"/>
    </row>
    <row r="244" customFormat="false" ht="15.75" hidden="false" customHeight="false" outlineLevel="0" collapsed="false">
      <c r="L244" s="119"/>
    </row>
    <row r="245" customFormat="false" ht="15.75" hidden="false" customHeight="false" outlineLevel="0" collapsed="false">
      <c r="L245" s="119"/>
    </row>
    <row r="246" customFormat="false" ht="15.75" hidden="false" customHeight="false" outlineLevel="0" collapsed="false">
      <c r="L246" s="119"/>
    </row>
    <row r="247" customFormat="false" ht="15.75" hidden="false" customHeight="false" outlineLevel="0" collapsed="false">
      <c r="L247" s="119"/>
    </row>
    <row r="248" customFormat="false" ht="15.75" hidden="false" customHeight="false" outlineLevel="0" collapsed="false">
      <c r="L248" s="119"/>
    </row>
    <row r="249" customFormat="false" ht="15.75" hidden="false" customHeight="false" outlineLevel="0" collapsed="false">
      <c r="L249" s="119"/>
    </row>
    <row r="250" customFormat="false" ht="15.75" hidden="false" customHeight="false" outlineLevel="0" collapsed="false">
      <c r="L250" s="119"/>
    </row>
    <row r="251" customFormat="false" ht="15.75" hidden="false" customHeight="false" outlineLevel="0" collapsed="false">
      <c r="L251" s="119"/>
    </row>
    <row r="252" customFormat="false" ht="15.75" hidden="false" customHeight="false" outlineLevel="0" collapsed="false">
      <c r="L252" s="119"/>
    </row>
    <row r="253" customFormat="false" ht="15.75" hidden="false" customHeight="false" outlineLevel="0" collapsed="false">
      <c r="L253" s="119"/>
    </row>
    <row r="254" customFormat="false" ht="15.75" hidden="false" customHeight="false" outlineLevel="0" collapsed="false">
      <c r="L254" s="119"/>
    </row>
    <row r="255" customFormat="false" ht="15.75" hidden="false" customHeight="false" outlineLevel="0" collapsed="false">
      <c r="L255" s="119"/>
    </row>
    <row r="256" customFormat="false" ht="15.75" hidden="false" customHeight="false" outlineLevel="0" collapsed="false">
      <c r="L256" s="119"/>
    </row>
    <row r="257" customFormat="false" ht="15.75" hidden="false" customHeight="false" outlineLevel="0" collapsed="false">
      <c r="L257" s="119"/>
    </row>
    <row r="258" customFormat="false" ht="15.75" hidden="false" customHeight="false" outlineLevel="0" collapsed="false">
      <c r="L258" s="119"/>
    </row>
    <row r="259" customFormat="false" ht="15.75" hidden="false" customHeight="false" outlineLevel="0" collapsed="false">
      <c r="L259" s="119"/>
    </row>
    <row r="260" customFormat="false" ht="15.75" hidden="false" customHeight="false" outlineLevel="0" collapsed="false">
      <c r="L260" s="119"/>
    </row>
    <row r="261" customFormat="false" ht="15.75" hidden="false" customHeight="false" outlineLevel="0" collapsed="false">
      <c r="L261" s="119"/>
    </row>
    <row r="262" customFormat="false" ht="15.75" hidden="false" customHeight="false" outlineLevel="0" collapsed="false">
      <c r="L262" s="119"/>
    </row>
    <row r="263" customFormat="false" ht="15.75" hidden="false" customHeight="false" outlineLevel="0" collapsed="false">
      <c r="L263" s="119"/>
    </row>
    <row r="264" customFormat="false" ht="15.75" hidden="false" customHeight="false" outlineLevel="0" collapsed="false">
      <c r="L264" s="119"/>
    </row>
    <row r="265" customFormat="false" ht="15.75" hidden="false" customHeight="false" outlineLevel="0" collapsed="false">
      <c r="L265" s="119"/>
    </row>
    <row r="266" customFormat="false" ht="15.75" hidden="false" customHeight="false" outlineLevel="0" collapsed="false">
      <c r="L266" s="119"/>
    </row>
    <row r="267" customFormat="false" ht="15.75" hidden="false" customHeight="false" outlineLevel="0" collapsed="false">
      <c r="L267" s="119"/>
    </row>
    <row r="268" customFormat="false" ht="15.75" hidden="false" customHeight="false" outlineLevel="0" collapsed="false">
      <c r="L268" s="119"/>
    </row>
    <row r="269" customFormat="false" ht="15.75" hidden="false" customHeight="false" outlineLevel="0" collapsed="false">
      <c r="L269" s="119"/>
    </row>
    <row r="270" customFormat="false" ht="15.75" hidden="false" customHeight="false" outlineLevel="0" collapsed="false">
      <c r="L270" s="119"/>
    </row>
    <row r="271" customFormat="false" ht="15.75" hidden="false" customHeight="false" outlineLevel="0" collapsed="false">
      <c r="L271" s="119"/>
    </row>
    <row r="272" customFormat="false" ht="15.75" hidden="false" customHeight="false" outlineLevel="0" collapsed="false">
      <c r="L272" s="119"/>
    </row>
    <row r="273" customFormat="false" ht="15.75" hidden="false" customHeight="false" outlineLevel="0" collapsed="false">
      <c r="L273" s="119"/>
    </row>
    <row r="274" customFormat="false" ht="15.75" hidden="false" customHeight="false" outlineLevel="0" collapsed="false">
      <c r="L274" s="119"/>
    </row>
    <row r="275" customFormat="false" ht="15.75" hidden="false" customHeight="false" outlineLevel="0" collapsed="false">
      <c r="L275" s="119"/>
    </row>
    <row r="276" customFormat="false" ht="15.75" hidden="false" customHeight="false" outlineLevel="0" collapsed="false">
      <c r="L276" s="119"/>
    </row>
    <row r="277" customFormat="false" ht="15.75" hidden="false" customHeight="false" outlineLevel="0" collapsed="false">
      <c r="L277" s="119"/>
    </row>
    <row r="278" customFormat="false" ht="15.75" hidden="false" customHeight="false" outlineLevel="0" collapsed="false">
      <c r="L278" s="119"/>
    </row>
    <row r="279" customFormat="false" ht="15.75" hidden="false" customHeight="false" outlineLevel="0" collapsed="false">
      <c r="L279" s="119"/>
    </row>
    <row r="280" customFormat="false" ht="15.75" hidden="false" customHeight="false" outlineLevel="0" collapsed="false">
      <c r="L280" s="119"/>
    </row>
    <row r="281" customFormat="false" ht="15.75" hidden="false" customHeight="false" outlineLevel="0" collapsed="false">
      <c r="L281" s="119"/>
    </row>
    <row r="282" customFormat="false" ht="15.75" hidden="false" customHeight="false" outlineLevel="0" collapsed="false">
      <c r="L282" s="119"/>
    </row>
    <row r="283" customFormat="false" ht="15.75" hidden="false" customHeight="false" outlineLevel="0" collapsed="false">
      <c r="L283" s="119"/>
    </row>
    <row r="284" customFormat="false" ht="15.75" hidden="false" customHeight="false" outlineLevel="0" collapsed="false">
      <c r="L284" s="119"/>
    </row>
    <row r="285" customFormat="false" ht="15.75" hidden="false" customHeight="false" outlineLevel="0" collapsed="false">
      <c r="L285" s="119"/>
    </row>
    <row r="286" customFormat="false" ht="15.75" hidden="false" customHeight="false" outlineLevel="0" collapsed="false">
      <c r="L286" s="119"/>
    </row>
    <row r="287" customFormat="false" ht="15.75" hidden="false" customHeight="false" outlineLevel="0" collapsed="false">
      <c r="L287" s="119"/>
    </row>
    <row r="288" customFormat="false" ht="15.75" hidden="false" customHeight="false" outlineLevel="0" collapsed="false">
      <c r="L288" s="119"/>
    </row>
    <row r="289" customFormat="false" ht="15.75" hidden="false" customHeight="false" outlineLevel="0" collapsed="false">
      <c r="L289" s="119"/>
    </row>
    <row r="290" customFormat="false" ht="15.75" hidden="false" customHeight="false" outlineLevel="0" collapsed="false">
      <c r="L290" s="119"/>
    </row>
    <row r="291" customFormat="false" ht="15.75" hidden="false" customHeight="false" outlineLevel="0" collapsed="false">
      <c r="L291" s="119"/>
    </row>
    <row r="292" customFormat="false" ht="15.75" hidden="false" customHeight="false" outlineLevel="0" collapsed="false">
      <c r="L292" s="119"/>
    </row>
    <row r="293" customFormat="false" ht="15.75" hidden="false" customHeight="false" outlineLevel="0" collapsed="false">
      <c r="L293" s="119"/>
    </row>
    <row r="294" customFormat="false" ht="15.75" hidden="false" customHeight="false" outlineLevel="0" collapsed="false">
      <c r="L294" s="119"/>
    </row>
    <row r="295" customFormat="false" ht="15.75" hidden="false" customHeight="false" outlineLevel="0" collapsed="false">
      <c r="L295" s="119"/>
    </row>
    <row r="296" customFormat="false" ht="15.75" hidden="false" customHeight="false" outlineLevel="0" collapsed="false">
      <c r="L296" s="119"/>
    </row>
    <row r="297" customFormat="false" ht="15.75" hidden="false" customHeight="false" outlineLevel="0" collapsed="false">
      <c r="L297" s="119"/>
    </row>
    <row r="298" customFormat="false" ht="15.75" hidden="false" customHeight="false" outlineLevel="0" collapsed="false">
      <c r="L298" s="119"/>
    </row>
    <row r="299" customFormat="false" ht="15.75" hidden="false" customHeight="false" outlineLevel="0" collapsed="false">
      <c r="L299" s="119"/>
    </row>
    <row r="300" customFormat="false" ht="15.75" hidden="false" customHeight="false" outlineLevel="0" collapsed="false">
      <c r="L300" s="119"/>
    </row>
    <row r="301" customFormat="false" ht="15.75" hidden="false" customHeight="false" outlineLevel="0" collapsed="false">
      <c r="L301" s="119"/>
    </row>
    <row r="302" customFormat="false" ht="15.75" hidden="false" customHeight="false" outlineLevel="0" collapsed="false">
      <c r="L302" s="119"/>
    </row>
    <row r="303" customFormat="false" ht="15.75" hidden="false" customHeight="false" outlineLevel="0" collapsed="false">
      <c r="L303" s="119"/>
    </row>
    <row r="304" customFormat="false" ht="15.75" hidden="false" customHeight="false" outlineLevel="0" collapsed="false">
      <c r="L304" s="119"/>
    </row>
    <row r="305" customFormat="false" ht="15.75" hidden="false" customHeight="false" outlineLevel="0" collapsed="false">
      <c r="L305" s="119"/>
    </row>
    <row r="306" customFormat="false" ht="15.75" hidden="false" customHeight="false" outlineLevel="0" collapsed="false">
      <c r="L306" s="119"/>
    </row>
    <row r="307" customFormat="false" ht="15.75" hidden="false" customHeight="false" outlineLevel="0" collapsed="false">
      <c r="L307" s="119"/>
    </row>
    <row r="308" customFormat="false" ht="15.75" hidden="false" customHeight="false" outlineLevel="0" collapsed="false">
      <c r="L308" s="119"/>
    </row>
    <row r="309" customFormat="false" ht="15.75" hidden="false" customHeight="false" outlineLevel="0" collapsed="false">
      <c r="L309" s="119"/>
    </row>
    <row r="310" customFormat="false" ht="15.75" hidden="false" customHeight="false" outlineLevel="0" collapsed="false">
      <c r="L310" s="119"/>
    </row>
    <row r="311" customFormat="false" ht="15.75" hidden="false" customHeight="false" outlineLevel="0" collapsed="false">
      <c r="L311" s="119"/>
    </row>
    <row r="312" customFormat="false" ht="15.75" hidden="false" customHeight="false" outlineLevel="0" collapsed="false">
      <c r="L312" s="119"/>
    </row>
    <row r="313" customFormat="false" ht="15.75" hidden="false" customHeight="false" outlineLevel="0" collapsed="false">
      <c r="L313" s="119"/>
    </row>
    <row r="314" customFormat="false" ht="15.75" hidden="false" customHeight="false" outlineLevel="0" collapsed="false">
      <c r="L314" s="119"/>
    </row>
    <row r="315" customFormat="false" ht="15.75" hidden="false" customHeight="false" outlineLevel="0" collapsed="false">
      <c r="L315" s="119"/>
    </row>
    <row r="316" customFormat="false" ht="15.75" hidden="false" customHeight="false" outlineLevel="0" collapsed="false">
      <c r="L316" s="119"/>
    </row>
    <row r="317" customFormat="false" ht="15.75" hidden="false" customHeight="false" outlineLevel="0" collapsed="false">
      <c r="L317" s="119"/>
    </row>
    <row r="318" customFormat="false" ht="15.75" hidden="false" customHeight="false" outlineLevel="0" collapsed="false">
      <c r="L318" s="119"/>
    </row>
    <row r="319" customFormat="false" ht="15.75" hidden="false" customHeight="false" outlineLevel="0" collapsed="false">
      <c r="L319" s="119"/>
    </row>
    <row r="320" customFormat="false" ht="15.75" hidden="false" customHeight="false" outlineLevel="0" collapsed="false">
      <c r="L320" s="119"/>
    </row>
    <row r="321" customFormat="false" ht="15.75" hidden="false" customHeight="false" outlineLevel="0" collapsed="false">
      <c r="L321" s="119"/>
    </row>
    <row r="322" customFormat="false" ht="15.75" hidden="false" customHeight="false" outlineLevel="0" collapsed="false">
      <c r="L322" s="119"/>
    </row>
    <row r="323" customFormat="false" ht="15.75" hidden="false" customHeight="false" outlineLevel="0" collapsed="false">
      <c r="L323" s="119"/>
    </row>
    <row r="324" customFormat="false" ht="15.75" hidden="false" customHeight="false" outlineLevel="0" collapsed="false">
      <c r="L324" s="119"/>
    </row>
    <row r="325" customFormat="false" ht="15.75" hidden="false" customHeight="false" outlineLevel="0" collapsed="false">
      <c r="L325" s="119"/>
    </row>
    <row r="326" customFormat="false" ht="15.75" hidden="false" customHeight="false" outlineLevel="0" collapsed="false">
      <c r="L326" s="119"/>
    </row>
    <row r="327" customFormat="false" ht="15.75" hidden="false" customHeight="false" outlineLevel="0" collapsed="false">
      <c r="L327" s="119"/>
    </row>
    <row r="328" customFormat="false" ht="15.75" hidden="false" customHeight="false" outlineLevel="0" collapsed="false">
      <c r="L328" s="119"/>
    </row>
    <row r="329" customFormat="false" ht="15.75" hidden="false" customHeight="false" outlineLevel="0" collapsed="false">
      <c r="L329" s="119"/>
    </row>
    <row r="330" customFormat="false" ht="15.75" hidden="false" customHeight="false" outlineLevel="0" collapsed="false">
      <c r="L330" s="119"/>
    </row>
    <row r="331" customFormat="false" ht="15.75" hidden="false" customHeight="false" outlineLevel="0" collapsed="false">
      <c r="L331" s="119"/>
    </row>
    <row r="332" customFormat="false" ht="15.75" hidden="false" customHeight="false" outlineLevel="0" collapsed="false">
      <c r="L332" s="119"/>
    </row>
    <row r="333" customFormat="false" ht="15.75" hidden="false" customHeight="false" outlineLevel="0" collapsed="false">
      <c r="L333" s="119"/>
    </row>
    <row r="334" customFormat="false" ht="15.75" hidden="false" customHeight="false" outlineLevel="0" collapsed="false">
      <c r="L334" s="119"/>
    </row>
    <row r="335" customFormat="false" ht="15.75" hidden="false" customHeight="false" outlineLevel="0" collapsed="false">
      <c r="L335" s="119"/>
    </row>
    <row r="336" customFormat="false" ht="15.75" hidden="false" customHeight="false" outlineLevel="0" collapsed="false">
      <c r="L336" s="119"/>
    </row>
    <row r="337" customFormat="false" ht="15.75" hidden="false" customHeight="false" outlineLevel="0" collapsed="false">
      <c r="L337" s="119"/>
    </row>
    <row r="338" customFormat="false" ht="15.75" hidden="false" customHeight="false" outlineLevel="0" collapsed="false">
      <c r="L338" s="119"/>
    </row>
    <row r="339" customFormat="false" ht="15.75" hidden="false" customHeight="false" outlineLevel="0" collapsed="false">
      <c r="L339" s="119"/>
    </row>
    <row r="340" customFormat="false" ht="15.75" hidden="false" customHeight="false" outlineLevel="0" collapsed="false">
      <c r="L340" s="119"/>
    </row>
    <row r="341" customFormat="false" ht="15.75" hidden="false" customHeight="false" outlineLevel="0" collapsed="false">
      <c r="L341" s="119"/>
    </row>
    <row r="342" customFormat="false" ht="15.75" hidden="false" customHeight="false" outlineLevel="0" collapsed="false">
      <c r="L342" s="119"/>
    </row>
    <row r="343" customFormat="false" ht="15.75" hidden="false" customHeight="false" outlineLevel="0" collapsed="false">
      <c r="L343" s="119"/>
    </row>
    <row r="344" customFormat="false" ht="15.75" hidden="false" customHeight="false" outlineLevel="0" collapsed="false">
      <c r="L344" s="119"/>
    </row>
    <row r="345" customFormat="false" ht="15.75" hidden="false" customHeight="false" outlineLevel="0" collapsed="false">
      <c r="L345" s="119"/>
    </row>
    <row r="346" customFormat="false" ht="15.75" hidden="false" customHeight="false" outlineLevel="0" collapsed="false">
      <c r="L346" s="119"/>
    </row>
    <row r="347" customFormat="false" ht="15.75" hidden="false" customHeight="false" outlineLevel="0" collapsed="false">
      <c r="L347" s="119"/>
    </row>
    <row r="348" customFormat="false" ht="15.75" hidden="false" customHeight="false" outlineLevel="0" collapsed="false">
      <c r="L348" s="119"/>
    </row>
    <row r="349" customFormat="false" ht="15.75" hidden="false" customHeight="false" outlineLevel="0" collapsed="false">
      <c r="L349" s="119"/>
    </row>
    <row r="350" customFormat="false" ht="15.75" hidden="false" customHeight="false" outlineLevel="0" collapsed="false">
      <c r="L350" s="119"/>
    </row>
    <row r="351" customFormat="false" ht="15.75" hidden="false" customHeight="false" outlineLevel="0" collapsed="false">
      <c r="L351" s="119"/>
    </row>
    <row r="352" customFormat="false" ht="15.75" hidden="false" customHeight="false" outlineLevel="0" collapsed="false">
      <c r="L352" s="119"/>
    </row>
    <row r="353" customFormat="false" ht="15.75" hidden="false" customHeight="false" outlineLevel="0" collapsed="false">
      <c r="L353" s="119"/>
    </row>
    <row r="354" customFormat="false" ht="15.75" hidden="false" customHeight="false" outlineLevel="0" collapsed="false">
      <c r="L354" s="119"/>
    </row>
    <row r="355" customFormat="false" ht="15.75" hidden="false" customHeight="false" outlineLevel="0" collapsed="false">
      <c r="L355" s="119"/>
    </row>
    <row r="356" customFormat="false" ht="15.75" hidden="false" customHeight="false" outlineLevel="0" collapsed="false">
      <c r="L356" s="119"/>
    </row>
    <row r="357" customFormat="false" ht="15.75" hidden="false" customHeight="false" outlineLevel="0" collapsed="false">
      <c r="L357" s="119"/>
    </row>
    <row r="358" customFormat="false" ht="15.75" hidden="false" customHeight="false" outlineLevel="0" collapsed="false">
      <c r="L358" s="119"/>
    </row>
    <row r="359" customFormat="false" ht="15.75" hidden="false" customHeight="false" outlineLevel="0" collapsed="false">
      <c r="L359" s="119"/>
    </row>
    <row r="360" customFormat="false" ht="15.75" hidden="false" customHeight="false" outlineLevel="0" collapsed="false">
      <c r="L360" s="119"/>
    </row>
    <row r="361" customFormat="false" ht="15.75" hidden="false" customHeight="false" outlineLevel="0" collapsed="false">
      <c r="L361" s="119"/>
    </row>
    <row r="362" customFormat="false" ht="15.75" hidden="false" customHeight="false" outlineLevel="0" collapsed="false">
      <c r="L362" s="119"/>
    </row>
    <row r="363" customFormat="false" ht="15.75" hidden="false" customHeight="false" outlineLevel="0" collapsed="false">
      <c r="L363" s="119"/>
    </row>
    <row r="364" customFormat="false" ht="15.75" hidden="false" customHeight="false" outlineLevel="0" collapsed="false">
      <c r="L364" s="119"/>
    </row>
    <row r="365" customFormat="false" ht="15.75" hidden="false" customHeight="false" outlineLevel="0" collapsed="false">
      <c r="L365" s="119"/>
    </row>
    <row r="366" customFormat="false" ht="15.75" hidden="false" customHeight="false" outlineLevel="0" collapsed="false">
      <c r="L366" s="119"/>
    </row>
    <row r="367" customFormat="false" ht="15.75" hidden="false" customHeight="false" outlineLevel="0" collapsed="false">
      <c r="L367" s="119"/>
    </row>
    <row r="368" customFormat="false" ht="15.75" hidden="false" customHeight="false" outlineLevel="0" collapsed="false">
      <c r="L368" s="119"/>
    </row>
    <row r="369" customFormat="false" ht="15.75" hidden="false" customHeight="false" outlineLevel="0" collapsed="false">
      <c r="L369" s="119"/>
    </row>
    <row r="370" customFormat="false" ht="15.75" hidden="false" customHeight="false" outlineLevel="0" collapsed="false">
      <c r="L370" s="119"/>
    </row>
    <row r="371" customFormat="false" ht="15.75" hidden="false" customHeight="false" outlineLevel="0" collapsed="false">
      <c r="L371" s="119"/>
    </row>
    <row r="372" customFormat="false" ht="15.75" hidden="false" customHeight="false" outlineLevel="0" collapsed="false">
      <c r="L372" s="119"/>
    </row>
    <row r="373" customFormat="false" ht="15.75" hidden="false" customHeight="false" outlineLevel="0" collapsed="false">
      <c r="L373" s="119"/>
    </row>
    <row r="374" customFormat="false" ht="15.75" hidden="false" customHeight="false" outlineLevel="0" collapsed="false">
      <c r="L374" s="119"/>
    </row>
    <row r="375" customFormat="false" ht="15.75" hidden="false" customHeight="false" outlineLevel="0" collapsed="false">
      <c r="L375" s="119"/>
    </row>
    <row r="376" customFormat="false" ht="15.75" hidden="false" customHeight="false" outlineLevel="0" collapsed="false">
      <c r="L376" s="119"/>
    </row>
    <row r="377" customFormat="false" ht="15.75" hidden="false" customHeight="false" outlineLevel="0" collapsed="false">
      <c r="L377" s="119"/>
    </row>
    <row r="378" customFormat="false" ht="15.75" hidden="false" customHeight="false" outlineLevel="0" collapsed="false">
      <c r="L378" s="119"/>
    </row>
    <row r="379" customFormat="false" ht="15.75" hidden="false" customHeight="false" outlineLevel="0" collapsed="false">
      <c r="L379" s="119"/>
    </row>
    <row r="380" customFormat="false" ht="15.75" hidden="false" customHeight="false" outlineLevel="0" collapsed="false">
      <c r="L380" s="119"/>
    </row>
    <row r="381" customFormat="false" ht="15.75" hidden="false" customHeight="false" outlineLevel="0" collapsed="false">
      <c r="L381" s="119"/>
    </row>
    <row r="382" customFormat="false" ht="15.75" hidden="false" customHeight="false" outlineLevel="0" collapsed="false">
      <c r="L382" s="119"/>
    </row>
    <row r="383" customFormat="false" ht="15.75" hidden="false" customHeight="false" outlineLevel="0" collapsed="false">
      <c r="L383" s="119"/>
    </row>
    <row r="384" customFormat="false" ht="15.75" hidden="false" customHeight="false" outlineLevel="0" collapsed="false">
      <c r="L384" s="119"/>
    </row>
    <row r="385" customFormat="false" ht="15.75" hidden="false" customHeight="false" outlineLevel="0" collapsed="false">
      <c r="L385" s="119"/>
    </row>
    <row r="386" customFormat="false" ht="15.75" hidden="false" customHeight="false" outlineLevel="0" collapsed="false">
      <c r="L386" s="119"/>
    </row>
    <row r="387" customFormat="false" ht="15.75" hidden="false" customHeight="false" outlineLevel="0" collapsed="false">
      <c r="L387" s="119"/>
    </row>
    <row r="388" customFormat="false" ht="15.75" hidden="false" customHeight="false" outlineLevel="0" collapsed="false">
      <c r="L388" s="119"/>
    </row>
    <row r="389" customFormat="false" ht="15.75" hidden="false" customHeight="false" outlineLevel="0" collapsed="false">
      <c r="L389" s="119"/>
    </row>
    <row r="390" customFormat="false" ht="15.75" hidden="false" customHeight="false" outlineLevel="0" collapsed="false">
      <c r="L390" s="119"/>
    </row>
    <row r="391" customFormat="false" ht="15.75" hidden="false" customHeight="false" outlineLevel="0" collapsed="false">
      <c r="L391" s="119"/>
    </row>
    <row r="392" customFormat="false" ht="15.75" hidden="false" customHeight="false" outlineLevel="0" collapsed="false">
      <c r="L392" s="119"/>
    </row>
    <row r="393" customFormat="false" ht="15.75" hidden="false" customHeight="false" outlineLevel="0" collapsed="false">
      <c r="L393" s="119"/>
    </row>
    <row r="394" customFormat="false" ht="15.75" hidden="false" customHeight="false" outlineLevel="0" collapsed="false">
      <c r="L394" s="119"/>
    </row>
    <row r="395" customFormat="false" ht="15.75" hidden="false" customHeight="false" outlineLevel="0" collapsed="false">
      <c r="L395" s="119"/>
    </row>
    <row r="396" customFormat="false" ht="15.75" hidden="false" customHeight="false" outlineLevel="0" collapsed="false">
      <c r="L396" s="119"/>
    </row>
    <row r="397" customFormat="false" ht="15.75" hidden="false" customHeight="false" outlineLevel="0" collapsed="false">
      <c r="L397" s="119"/>
    </row>
    <row r="398" customFormat="false" ht="15.75" hidden="false" customHeight="false" outlineLevel="0" collapsed="false">
      <c r="L398" s="119"/>
    </row>
    <row r="399" customFormat="false" ht="15.75" hidden="false" customHeight="false" outlineLevel="0" collapsed="false">
      <c r="L399" s="119"/>
    </row>
    <row r="400" customFormat="false" ht="15.75" hidden="false" customHeight="false" outlineLevel="0" collapsed="false">
      <c r="L400" s="119"/>
    </row>
    <row r="401" customFormat="false" ht="15.75" hidden="false" customHeight="false" outlineLevel="0" collapsed="false">
      <c r="L401" s="119"/>
    </row>
    <row r="402" customFormat="false" ht="15.75" hidden="false" customHeight="false" outlineLevel="0" collapsed="false">
      <c r="L402" s="119"/>
    </row>
    <row r="403" customFormat="false" ht="15.75" hidden="false" customHeight="false" outlineLevel="0" collapsed="false">
      <c r="L403" s="119"/>
    </row>
    <row r="404" customFormat="false" ht="15.75" hidden="false" customHeight="false" outlineLevel="0" collapsed="false">
      <c r="L404" s="119"/>
    </row>
    <row r="405" customFormat="false" ht="15.75" hidden="false" customHeight="false" outlineLevel="0" collapsed="false">
      <c r="L405" s="119"/>
    </row>
    <row r="406" customFormat="false" ht="15.75" hidden="false" customHeight="false" outlineLevel="0" collapsed="false">
      <c r="L406" s="119"/>
    </row>
    <row r="407" customFormat="false" ht="15.75" hidden="false" customHeight="false" outlineLevel="0" collapsed="false">
      <c r="L407" s="119"/>
    </row>
    <row r="408" customFormat="false" ht="15.75" hidden="false" customHeight="false" outlineLevel="0" collapsed="false">
      <c r="L408" s="119"/>
    </row>
    <row r="409" customFormat="false" ht="15.75" hidden="false" customHeight="false" outlineLevel="0" collapsed="false">
      <c r="L409" s="119"/>
    </row>
    <row r="410" customFormat="false" ht="15.75" hidden="false" customHeight="false" outlineLevel="0" collapsed="false">
      <c r="L410" s="119"/>
    </row>
    <row r="411" customFormat="false" ht="15.75" hidden="false" customHeight="false" outlineLevel="0" collapsed="false">
      <c r="L411" s="119"/>
    </row>
    <row r="412" customFormat="false" ht="15.75" hidden="false" customHeight="false" outlineLevel="0" collapsed="false">
      <c r="L412" s="119"/>
    </row>
    <row r="413" customFormat="false" ht="15.75" hidden="false" customHeight="false" outlineLevel="0" collapsed="false">
      <c r="L413" s="119"/>
    </row>
    <row r="414" customFormat="false" ht="15.75" hidden="false" customHeight="false" outlineLevel="0" collapsed="false">
      <c r="L414" s="119"/>
    </row>
    <row r="415" customFormat="false" ht="15.75" hidden="false" customHeight="false" outlineLevel="0" collapsed="false">
      <c r="L415" s="119"/>
    </row>
    <row r="416" customFormat="false" ht="15.75" hidden="false" customHeight="false" outlineLevel="0" collapsed="false">
      <c r="L416" s="119"/>
    </row>
    <row r="417" customFormat="false" ht="15.75" hidden="false" customHeight="false" outlineLevel="0" collapsed="false">
      <c r="L417" s="119"/>
    </row>
    <row r="418" customFormat="false" ht="15.75" hidden="false" customHeight="false" outlineLevel="0" collapsed="false">
      <c r="L418" s="119"/>
    </row>
    <row r="419" customFormat="false" ht="15.75" hidden="false" customHeight="false" outlineLevel="0" collapsed="false">
      <c r="L419" s="119"/>
    </row>
    <row r="420" customFormat="false" ht="15.75" hidden="false" customHeight="false" outlineLevel="0" collapsed="false">
      <c r="L420" s="119"/>
    </row>
    <row r="421" customFormat="false" ht="15.75" hidden="false" customHeight="false" outlineLevel="0" collapsed="false">
      <c r="L421" s="119"/>
    </row>
    <row r="422" customFormat="false" ht="15.75" hidden="false" customHeight="false" outlineLevel="0" collapsed="false">
      <c r="L422" s="119"/>
    </row>
    <row r="423" customFormat="false" ht="15.75" hidden="false" customHeight="false" outlineLevel="0" collapsed="false">
      <c r="L423" s="119"/>
    </row>
    <row r="424" customFormat="false" ht="15.75" hidden="false" customHeight="false" outlineLevel="0" collapsed="false">
      <c r="L424" s="119"/>
    </row>
    <row r="425" customFormat="false" ht="15.75" hidden="false" customHeight="false" outlineLevel="0" collapsed="false">
      <c r="L425" s="119"/>
    </row>
    <row r="426" customFormat="false" ht="15.75" hidden="false" customHeight="false" outlineLevel="0" collapsed="false">
      <c r="L426" s="119"/>
    </row>
    <row r="427" customFormat="false" ht="15.75" hidden="false" customHeight="false" outlineLevel="0" collapsed="false">
      <c r="L427" s="119"/>
    </row>
    <row r="428" customFormat="false" ht="15.75" hidden="false" customHeight="false" outlineLevel="0" collapsed="false">
      <c r="L428" s="119"/>
    </row>
    <row r="429" customFormat="false" ht="15.75" hidden="false" customHeight="false" outlineLevel="0" collapsed="false">
      <c r="L429" s="119"/>
    </row>
    <row r="430" customFormat="false" ht="15.75" hidden="false" customHeight="false" outlineLevel="0" collapsed="false">
      <c r="L430" s="119"/>
    </row>
    <row r="431" customFormat="false" ht="15.75" hidden="false" customHeight="false" outlineLevel="0" collapsed="false">
      <c r="L431" s="119"/>
    </row>
    <row r="432" customFormat="false" ht="15.75" hidden="false" customHeight="false" outlineLevel="0" collapsed="false">
      <c r="L432" s="119"/>
    </row>
    <row r="433" customFormat="false" ht="15.75" hidden="false" customHeight="false" outlineLevel="0" collapsed="false">
      <c r="L433" s="119"/>
    </row>
    <row r="434" customFormat="false" ht="15.75" hidden="false" customHeight="false" outlineLevel="0" collapsed="false">
      <c r="L434" s="119"/>
    </row>
    <row r="435" customFormat="false" ht="15.75" hidden="false" customHeight="false" outlineLevel="0" collapsed="false">
      <c r="L435" s="119"/>
    </row>
    <row r="436" customFormat="false" ht="15.75" hidden="false" customHeight="false" outlineLevel="0" collapsed="false">
      <c r="L436" s="119"/>
    </row>
    <row r="437" customFormat="false" ht="15.75" hidden="false" customHeight="false" outlineLevel="0" collapsed="false">
      <c r="L437" s="119"/>
    </row>
    <row r="438" customFormat="false" ht="15.75" hidden="false" customHeight="false" outlineLevel="0" collapsed="false">
      <c r="L438" s="119"/>
    </row>
    <row r="439" customFormat="false" ht="15.75" hidden="false" customHeight="false" outlineLevel="0" collapsed="false">
      <c r="L439" s="119"/>
    </row>
    <row r="440" customFormat="false" ht="15.75" hidden="false" customHeight="false" outlineLevel="0" collapsed="false">
      <c r="L440" s="119"/>
    </row>
    <row r="441" customFormat="false" ht="15.75" hidden="false" customHeight="false" outlineLevel="0" collapsed="false">
      <c r="L441" s="119"/>
    </row>
    <row r="442" customFormat="false" ht="15.75" hidden="false" customHeight="false" outlineLevel="0" collapsed="false">
      <c r="L442" s="119"/>
    </row>
    <row r="443" customFormat="false" ht="15.75" hidden="false" customHeight="false" outlineLevel="0" collapsed="false">
      <c r="L443" s="119"/>
    </row>
    <row r="444" customFormat="false" ht="15.75" hidden="false" customHeight="false" outlineLevel="0" collapsed="false">
      <c r="L444" s="119"/>
    </row>
    <row r="445" customFormat="false" ht="15.75" hidden="false" customHeight="false" outlineLevel="0" collapsed="false">
      <c r="L445" s="119"/>
    </row>
    <row r="446" customFormat="false" ht="15.75" hidden="false" customHeight="false" outlineLevel="0" collapsed="false">
      <c r="L446" s="119"/>
    </row>
    <row r="447" customFormat="false" ht="15.75" hidden="false" customHeight="false" outlineLevel="0" collapsed="false">
      <c r="L447" s="119"/>
    </row>
    <row r="448" customFormat="false" ht="15.75" hidden="false" customHeight="false" outlineLevel="0" collapsed="false">
      <c r="L448" s="119"/>
    </row>
    <row r="449" customFormat="false" ht="15.75" hidden="false" customHeight="false" outlineLevel="0" collapsed="false">
      <c r="L449" s="119"/>
    </row>
    <row r="450" customFormat="false" ht="15.75" hidden="false" customHeight="false" outlineLevel="0" collapsed="false">
      <c r="L450" s="119"/>
    </row>
    <row r="451" customFormat="false" ht="15.75" hidden="false" customHeight="false" outlineLevel="0" collapsed="false">
      <c r="L451" s="119"/>
    </row>
    <row r="452" customFormat="false" ht="15.75" hidden="false" customHeight="false" outlineLevel="0" collapsed="false">
      <c r="L452" s="119"/>
    </row>
    <row r="453" customFormat="false" ht="15.75" hidden="false" customHeight="false" outlineLevel="0" collapsed="false">
      <c r="L453" s="119"/>
    </row>
    <row r="454" customFormat="false" ht="15.75" hidden="false" customHeight="false" outlineLevel="0" collapsed="false">
      <c r="L454" s="119"/>
    </row>
    <row r="455" customFormat="false" ht="15.75" hidden="false" customHeight="false" outlineLevel="0" collapsed="false">
      <c r="L455" s="119"/>
    </row>
    <row r="456" customFormat="false" ht="15.75" hidden="false" customHeight="false" outlineLevel="0" collapsed="false">
      <c r="L456" s="119"/>
    </row>
    <row r="457" customFormat="false" ht="15.75" hidden="false" customHeight="false" outlineLevel="0" collapsed="false">
      <c r="L457" s="119"/>
    </row>
    <row r="458" customFormat="false" ht="15.75" hidden="false" customHeight="false" outlineLevel="0" collapsed="false">
      <c r="L458" s="119"/>
    </row>
    <row r="459" customFormat="false" ht="15.75" hidden="false" customHeight="false" outlineLevel="0" collapsed="false">
      <c r="L459" s="119"/>
    </row>
    <row r="460" customFormat="false" ht="15.75" hidden="false" customHeight="false" outlineLevel="0" collapsed="false">
      <c r="L460" s="119"/>
    </row>
    <row r="461" customFormat="false" ht="15.75" hidden="false" customHeight="false" outlineLevel="0" collapsed="false">
      <c r="L461" s="119"/>
    </row>
    <row r="462" customFormat="false" ht="15.75" hidden="false" customHeight="false" outlineLevel="0" collapsed="false">
      <c r="L462" s="119"/>
    </row>
    <row r="463" customFormat="false" ht="15.75" hidden="false" customHeight="false" outlineLevel="0" collapsed="false">
      <c r="L463" s="119"/>
    </row>
    <row r="464" customFormat="false" ht="15.75" hidden="false" customHeight="false" outlineLevel="0" collapsed="false">
      <c r="L464" s="119"/>
    </row>
    <row r="465" customFormat="false" ht="15.75" hidden="false" customHeight="false" outlineLevel="0" collapsed="false">
      <c r="L465" s="119"/>
    </row>
    <row r="466" customFormat="false" ht="15.75" hidden="false" customHeight="false" outlineLevel="0" collapsed="false">
      <c r="L466" s="119"/>
    </row>
    <row r="467" customFormat="false" ht="15.75" hidden="false" customHeight="false" outlineLevel="0" collapsed="false">
      <c r="L467" s="119"/>
    </row>
    <row r="468" customFormat="false" ht="15.75" hidden="false" customHeight="false" outlineLevel="0" collapsed="false">
      <c r="L468" s="119"/>
    </row>
    <row r="469" customFormat="false" ht="15.75" hidden="false" customHeight="false" outlineLevel="0" collapsed="false">
      <c r="L469" s="119"/>
    </row>
    <row r="470" customFormat="false" ht="15.75" hidden="false" customHeight="false" outlineLevel="0" collapsed="false">
      <c r="L470" s="119"/>
    </row>
    <row r="471" customFormat="false" ht="15.75" hidden="false" customHeight="false" outlineLevel="0" collapsed="false">
      <c r="L471" s="119"/>
    </row>
    <row r="472" customFormat="false" ht="15.75" hidden="false" customHeight="false" outlineLevel="0" collapsed="false">
      <c r="L472" s="119"/>
    </row>
    <row r="473" customFormat="false" ht="15.75" hidden="false" customHeight="false" outlineLevel="0" collapsed="false">
      <c r="L473" s="119"/>
    </row>
    <row r="474" customFormat="false" ht="15.75" hidden="false" customHeight="false" outlineLevel="0" collapsed="false">
      <c r="L474" s="119"/>
    </row>
    <row r="475" customFormat="false" ht="15.75" hidden="false" customHeight="false" outlineLevel="0" collapsed="false">
      <c r="L475" s="119"/>
    </row>
    <row r="476" customFormat="false" ht="15.75" hidden="false" customHeight="false" outlineLevel="0" collapsed="false">
      <c r="L476" s="119"/>
    </row>
    <row r="477" customFormat="false" ht="15.75" hidden="false" customHeight="false" outlineLevel="0" collapsed="false">
      <c r="L477" s="119"/>
    </row>
    <row r="478" customFormat="false" ht="15.75" hidden="false" customHeight="false" outlineLevel="0" collapsed="false">
      <c r="L478" s="119"/>
    </row>
    <row r="479" customFormat="false" ht="15.75" hidden="false" customHeight="false" outlineLevel="0" collapsed="false">
      <c r="L479" s="119"/>
    </row>
    <row r="480" customFormat="false" ht="15.75" hidden="false" customHeight="false" outlineLevel="0" collapsed="false">
      <c r="L480" s="119"/>
    </row>
    <row r="481" customFormat="false" ht="15.75" hidden="false" customHeight="false" outlineLevel="0" collapsed="false">
      <c r="L481" s="119"/>
    </row>
    <row r="482" customFormat="false" ht="15.75" hidden="false" customHeight="false" outlineLevel="0" collapsed="false">
      <c r="L482" s="119"/>
    </row>
    <row r="483" customFormat="false" ht="15.75" hidden="false" customHeight="false" outlineLevel="0" collapsed="false">
      <c r="L483" s="119"/>
    </row>
    <row r="484" customFormat="false" ht="15.75" hidden="false" customHeight="false" outlineLevel="0" collapsed="false">
      <c r="L484" s="119"/>
    </row>
    <row r="485" customFormat="false" ht="15.75" hidden="false" customHeight="false" outlineLevel="0" collapsed="false">
      <c r="L485" s="119"/>
    </row>
    <row r="486" customFormat="false" ht="15.75" hidden="false" customHeight="false" outlineLevel="0" collapsed="false">
      <c r="L486" s="119"/>
    </row>
    <row r="487" customFormat="false" ht="15.75" hidden="false" customHeight="false" outlineLevel="0" collapsed="false">
      <c r="L487" s="119"/>
    </row>
    <row r="488" customFormat="false" ht="15.75" hidden="false" customHeight="false" outlineLevel="0" collapsed="false">
      <c r="L488" s="119"/>
    </row>
    <row r="489" customFormat="false" ht="15.75" hidden="false" customHeight="false" outlineLevel="0" collapsed="false">
      <c r="L489" s="119"/>
    </row>
    <row r="490" customFormat="false" ht="15.75" hidden="false" customHeight="false" outlineLevel="0" collapsed="false">
      <c r="L490" s="119"/>
    </row>
    <row r="491" customFormat="false" ht="15.75" hidden="false" customHeight="false" outlineLevel="0" collapsed="false">
      <c r="L491" s="119"/>
    </row>
    <row r="492" customFormat="false" ht="15.75" hidden="false" customHeight="false" outlineLevel="0" collapsed="false">
      <c r="L492" s="119"/>
    </row>
    <row r="493" customFormat="false" ht="15.75" hidden="false" customHeight="false" outlineLevel="0" collapsed="false">
      <c r="L493" s="119"/>
    </row>
    <row r="494" customFormat="false" ht="15.75" hidden="false" customHeight="false" outlineLevel="0" collapsed="false">
      <c r="L494" s="119"/>
    </row>
    <row r="495" customFormat="false" ht="15.75" hidden="false" customHeight="false" outlineLevel="0" collapsed="false">
      <c r="L495" s="119"/>
    </row>
    <row r="496" customFormat="false" ht="15.75" hidden="false" customHeight="false" outlineLevel="0" collapsed="false">
      <c r="L496" s="119"/>
    </row>
    <row r="497" customFormat="false" ht="15.75" hidden="false" customHeight="false" outlineLevel="0" collapsed="false">
      <c r="L497" s="119"/>
    </row>
    <row r="498" customFormat="false" ht="15.75" hidden="false" customHeight="false" outlineLevel="0" collapsed="false">
      <c r="L498" s="119"/>
    </row>
  </sheetData>
  <mergeCells count="6">
    <mergeCell ref="B2:AD2"/>
    <mergeCell ref="AE2:AF2"/>
    <mergeCell ref="B3:AD3"/>
    <mergeCell ref="AE3:AF3"/>
    <mergeCell ref="AE4:AF4"/>
    <mergeCell ref="A6:N6"/>
  </mergeCells>
  <printOptions headings="false" gridLines="false" gridLinesSet="true" horizontalCentered="true" verticalCentered="true"/>
  <pageMargins left="0.590277777777778" right="0.590277777777778" top="0.590277777777778" bottom="0.59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AF6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417" width="25.62"/>
    <col collapsed="false" customWidth="true" hidden="false" outlineLevel="0" max="13" min="2" style="1417" width="8.5"/>
    <col collapsed="false" customWidth="true" hidden="false" outlineLevel="0" max="14" min="14" style="1417" width="9.5"/>
    <col collapsed="false" customWidth="true" hidden="false" outlineLevel="0" max="15" min="15" style="1417" width="10.12"/>
    <col collapsed="false" customWidth="false" hidden="false" outlineLevel="0" max="1024" min="16" style="1417" width="9"/>
  </cols>
  <sheetData>
    <row r="1" customFormat="false" ht="10.15" hidden="false" customHeight="true" outlineLevel="0" collapsed="false">
      <c r="A1" s="3080"/>
      <c r="B1" s="3081"/>
      <c r="C1" s="3027"/>
      <c r="D1" s="3027"/>
      <c r="E1" s="3027"/>
      <c r="F1" s="3027"/>
      <c r="G1" s="3027"/>
      <c r="H1" s="3027"/>
      <c r="I1" s="3082"/>
      <c r="J1" s="3082"/>
      <c r="K1" s="3082"/>
      <c r="L1" s="3082"/>
      <c r="M1" s="3082"/>
      <c r="N1" s="3082"/>
      <c r="O1" s="3082"/>
      <c r="P1" s="3082"/>
      <c r="Q1" s="3082"/>
      <c r="R1" s="3082"/>
      <c r="S1" s="3082"/>
      <c r="T1" s="3082"/>
      <c r="U1" s="3082"/>
      <c r="V1" s="3082"/>
      <c r="W1" s="3082"/>
      <c r="X1" s="3082"/>
      <c r="Y1" s="3082"/>
      <c r="Z1" s="3082"/>
      <c r="AA1" s="3082"/>
      <c r="AB1" s="3082"/>
      <c r="AC1" s="3082"/>
      <c r="AD1" s="3083"/>
      <c r="AE1" s="3084"/>
      <c r="AF1" s="3085"/>
    </row>
    <row r="2" customFormat="false" ht="16.15" hidden="false" customHeight="true" outlineLevel="0" collapsed="false">
      <c r="A2" s="3086"/>
      <c r="B2" s="3030" t="s">
        <v>1396</v>
      </c>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86" t="s">
        <v>75</v>
      </c>
      <c r="AF2" s="3086"/>
    </row>
    <row r="3" customFormat="false" ht="14.45" hidden="false" customHeight="true" outlineLevel="0" collapsed="false">
      <c r="A3" s="3086"/>
      <c r="B3" s="3087"/>
      <c r="C3" s="3087"/>
      <c r="D3" s="3087"/>
      <c r="E3" s="3087"/>
      <c r="F3" s="3087"/>
      <c r="G3" s="3087"/>
      <c r="H3" s="3088"/>
      <c r="I3" s="3089"/>
      <c r="J3" s="3089"/>
      <c r="K3" s="3089"/>
      <c r="L3" s="3089"/>
      <c r="M3" s="3089"/>
      <c r="N3" s="3089"/>
      <c r="O3" s="3089"/>
      <c r="P3" s="3089"/>
      <c r="Q3" s="3089"/>
      <c r="R3" s="3089"/>
      <c r="S3" s="3089"/>
      <c r="T3" s="3089"/>
      <c r="U3" s="3089"/>
      <c r="V3" s="3089"/>
      <c r="W3" s="3089"/>
      <c r="X3" s="3089"/>
      <c r="Y3" s="3089"/>
      <c r="Z3" s="3089"/>
      <c r="AA3" s="3089"/>
      <c r="AB3" s="3089"/>
      <c r="AC3" s="3089"/>
      <c r="AD3" s="3090"/>
      <c r="AE3" s="3086" t="s">
        <v>1397</v>
      </c>
      <c r="AF3" s="3086"/>
    </row>
    <row r="4" customFormat="false" ht="11.85" hidden="false" customHeight="true" outlineLevel="0" collapsed="false">
      <c r="A4" s="3086"/>
      <c r="B4" s="3091"/>
      <c r="C4" s="3091"/>
      <c r="D4" s="3091"/>
      <c r="E4" s="3091"/>
      <c r="F4" s="3091"/>
      <c r="G4" s="3091"/>
      <c r="H4" s="3091"/>
      <c r="I4" s="3091"/>
      <c r="J4" s="3091"/>
      <c r="K4" s="3091"/>
      <c r="L4" s="3092"/>
      <c r="M4" s="3092"/>
      <c r="N4" s="3092"/>
      <c r="O4" s="3092"/>
      <c r="P4" s="3092"/>
      <c r="Q4" s="3092"/>
      <c r="R4" s="3092"/>
      <c r="S4" s="3092"/>
      <c r="T4" s="3092"/>
      <c r="U4" s="3092"/>
      <c r="V4" s="3092"/>
      <c r="W4" s="3092"/>
      <c r="X4" s="3092"/>
      <c r="Y4" s="3092"/>
      <c r="Z4" s="3092"/>
      <c r="AA4" s="3092"/>
      <c r="AB4" s="3092"/>
      <c r="AC4" s="3092"/>
      <c r="AD4" s="3093"/>
      <c r="AE4" s="3094" t="s">
        <v>1372</v>
      </c>
      <c r="AF4" s="3094"/>
    </row>
    <row r="5" customFormat="false" ht="6" hidden="false" customHeight="true" outlineLevel="0" collapsed="false">
      <c r="A5" s="3095"/>
      <c r="B5" s="3096"/>
      <c r="C5" s="3096"/>
      <c r="D5" s="3096"/>
      <c r="E5" s="3096"/>
      <c r="F5" s="3096"/>
      <c r="G5" s="3096"/>
      <c r="H5" s="3097"/>
      <c r="I5" s="3097"/>
      <c r="J5" s="3097"/>
      <c r="K5" s="3097"/>
      <c r="L5" s="3097"/>
      <c r="M5" s="3097"/>
      <c r="N5" s="3097"/>
      <c r="O5" s="3097"/>
      <c r="P5" s="3097"/>
      <c r="Q5" s="3097"/>
      <c r="R5" s="3097"/>
      <c r="S5" s="3097"/>
      <c r="T5" s="3097"/>
      <c r="U5" s="3097"/>
      <c r="V5" s="3097"/>
      <c r="W5" s="3097"/>
      <c r="X5" s="3097"/>
      <c r="Y5" s="3097"/>
      <c r="Z5" s="3097"/>
      <c r="AA5" s="3097"/>
      <c r="AB5" s="3097"/>
      <c r="AC5" s="3097"/>
      <c r="AD5" s="3098"/>
      <c r="AE5" s="3099"/>
      <c r="AF5" s="3100"/>
    </row>
    <row r="6" customFormat="false" ht="8.1" hidden="false" customHeight="true" outlineLevel="0" collapsed="false">
      <c r="A6" s="3101"/>
    </row>
    <row r="7" customFormat="false" ht="14.45" hidden="false" customHeight="true" outlineLevel="0" collapsed="false">
      <c r="A7" s="3102" t="s">
        <v>1398</v>
      </c>
      <c r="B7" s="3102"/>
      <c r="C7" s="3102"/>
      <c r="D7" s="3102"/>
      <c r="E7" s="3102"/>
      <c r="F7" s="3102"/>
      <c r="G7" s="3102"/>
      <c r="H7" s="3102"/>
      <c r="I7" s="3102"/>
      <c r="J7" s="3102"/>
      <c r="K7" s="3102"/>
      <c r="L7" s="3102"/>
      <c r="M7" s="3102"/>
      <c r="N7" s="3102"/>
      <c r="O7" s="3102"/>
    </row>
    <row r="8" customFormat="false" ht="14.45" hidden="false" customHeight="true" outlineLevel="0" collapsed="false">
      <c r="B8" s="2544" t="n">
        <v>1990</v>
      </c>
      <c r="C8" s="2544" t="n">
        <v>1991</v>
      </c>
      <c r="D8" s="2544" t="n">
        <v>1992</v>
      </c>
      <c r="E8" s="2544" t="n">
        <v>1993</v>
      </c>
      <c r="F8" s="2544" t="n">
        <v>1994</v>
      </c>
      <c r="G8" s="2544" t="n">
        <v>1995</v>
      </c>
      <c r="H8" s="2544" t="n">
        <v>1996</v>
      </c>
      <c r="I8" s="2544" t="n">
        <v>1997</v>
      </c>
      <c r="J8" s="2544" t="n">
        <v>1998</v>
      </c>
      <c r="K8" s="2544" t="n">
        <v>1999</v>
      </c>
      <c r="L8" s="2544" t="n">
        <v>2000</v>
      </c>
      <c r="M8" s="3103" t="n">
        <v>2001</v>
      </c>
      <c r="N8" s="2544" t="n">
        <v>2002</v>
      </c>
      <c r="O8" s="2544" t="n">
        <v>2003</v>
      </c>
      <c r="P8" s="2544" t="n">
        <v>2004</v>
      </c>
      <c r="Q8" s="2544" t="n">
        <v>2005</v>
      </c>
      <c r="R8" s="2544" t="n">
        <v>2006</v>
      </c>
      <c r="S8" s="2544" t="n">
        <v>2007</v>
      </c>
      <c r="T8" s="2544" t="n">
        <v>2008</v>
      </c>
      <c r="U8" s="2544" t="n">
        <v>2009</v>
      </c>
      <c r="V8" s="2544" t="n">
        <v>2010</v>
      </c>
      <c r="W8" s="2544" t="n">
        <v>2011</v>
      </c>
      <c r="X8" s="2544" t="n">
        <v>2012</v>
      </c>
      <c r="Y8" s="2544" t="n">
        <v>2013</v>
      </c>
      <c r="Z8" s="2544" t="n">
        <v>2014</v>
      </c>
      <c r="AA8" s="2544" t="n">
        <v>2015</v>
      </c>
      <c r="AB8" s="2544" t="n">
        <v>2016</v>
      </c>
      <c r="AC8" s="2544" t="n">
        <v>2017</v>
      </c>
      <c r="AD8" s="2544" t="n">
        <v>2018</v>
      </c>
      <c r="AE8" s="2544" t="n">
        <v>2019</v>
      </c>
      <c r="AF8" s="2544" t="n">
        <v>2020</v>
      </c>
    </row>
    <row r="9" customFormat="false" ht="14.45" hidden="false" customHeight="true" outlineLevel="0" collapsed="false">
      <c r="A9" s="3042" t="s">
        <v>1399</v>
      </c>
      <c r="B9" s="3104" t="n">
        <v>12.45</v>
      </c>
      <c r="C9" s="3104" t="n">
        <v>12.59</v>
      </c>
      <c r="D9" s="3104" t="n">
        <v>12.77</v>
      </c>
      <c r="E9" s="3104" t="n">
        <v>12.81</v>
      </c>
      <c r="F9" s="3104" t="n">
        <v>12.88</v>
      </c>
      <c r="G9" s="3104" t="n">
        <v>12.85</v>
      </c>
      <c r="H9" s="3104" t="n">
        <v>12.75</v>
      </c>
      <c r="I9" s="3104" t="n">
        <v>12.75</v>
      </c>
      <c r="J9" s="3104" t="n">
        <v>12.82</v>
      </c>
      <c r="K9" s="3104" t="n">
        <v>12.71</v>
      </c>
      <c r="L9" s="3104" t="n">
        <v>12.55</v>
      </c>
      <c r="M9" s="3104" t="n">
        <v>12.35</v>
      </c>
      <c r="N9" s="3104" t="n">
        <v>12.27</v>
      </c>
      <c r="O9" s="3104" t="n">
        <v>12.1</v>
      </c>
      <c r="P9" s="3104" t="n">
        <v>11.94</v>
      </c>
      <c r="Q9" s="3104" t="n">
        <v>11.92</v>
      </c>
      <c r="R9" s="3104" t="n">
        <v>11.9</v>
      </c>
      <c r="S9" s="3104" t="n">
        <v>11.84</v>
      </c>
      <c r="T9" s="3104" t="n">
        <v>12.01</v>
      </c>
      <c r="U9" s="3104" t="n">
        <v>12.28</v>
      </c>
      <c r="V9" s="3104" t="n">
        <v>12.08</v>
      </c>
      <c r="W9" s="3104" t="n">
        <v>12.05</v>
      </c>
      <c r="X9" s="3104" t="n">
        <v>12.37</v>
      </c>
      <c r="Y9" s="3104" t="n">
        <v>12.65</v>
      </c>
      <c r="Z9" s="3104" t="n">
        <v>12.76</v>
      </c>
      <c r="AA9" s="3104" t="n">
        <v>12.97</v>
      </c>
      <c r="AB9" s="3104" t="n">
        <v>13.21</v>
      </c>
      <c r="AC9" s="3104" t="n">
        <v>13.39</v>
      </c>
      <c r="AD9" s="3104" t="n">
        <v>13.52</v>
      </c>
      <c r="AE9" s="3104" t="n">
        <v>13.77</v>
      </c>
      <c r="AF9" s="3105"/>
    </row>
    <row r="10" customFormat="false" ht="14.45" hidden="false" customHeight="true" outlineLevel="0" collapsed="false">
      <c r="A10" s="3106" t="s">
        <v>644</v>
      </c>
      <c r="B10" s="3107" t="n">
        <v>50.33</v>
      </c>
      <c r="C10" s="3107" t="n">
        <v>50.23</v>
      </c>
      <c r="D10" s="3107" t="n">
        <v>50.83</v>
      </c>
      <c r="E10" s="3107" t="n">
        <v>50.59</v>
      </c>
      <c r="F10" s="3107" t="n">
        <v>51.29</v>
      </c>
      <c r="G10" s="3107" t="n">
        <v>50.92</v>
      </c>
      <c r="H10" s="3107" t="n">
        <v>50.64</v>
      </c>
      <c r="I10" s="3107" t="n">
        <v>50.4</v>
      </c>
      <c r="J10" s="3107" t="n">
        <v>50.38</v>
      </c>
      <c r="K10" s="3107" t="n">
        <v>50.53</v>
      </c>
      <c r="L10" s="3107" t="n">
        <v>50.45</v>
      </c>
      <c r="M10" s="3107" t="n">
        <v>50.55</v>
      </c>
      <c r="N10" s="3107" t="n">
        <v>51.07</v>
      </c>
      <c r="O10" s="3107" t="n">
        <v>49.89</v>
      </c>
      <c r="P10" s="3107" t="n">
        <v>49.21</v>
      </c>
      <c r="Q10" s="3107" t="n">
        <v>48.79</v>
      </c>
      <c r="R10" s="3107" t="n">
        <v>48.66</v>
      </c>
      <c r="S10" s="3107" t="n">
        <v>47.85</v>
      </c>
      <c r="T10" s="3107" t="n">
        <v>47.03</v>
      </c>
      <c r="U10" s="3107" t="n">
        <v>47.06</v>
      </c>
      <c r="V10" s="3107" t="n">
        <v>47</v>
      </c>
      <c r="W10" s="3107" t="n">
        <v>46.79</v>
      </c>
      <c r="X10" s="3107" t="n">
        <v>47.96</v>
      </c>
      <c r="Y10" s="3107" t="n">
        <v>48.22</v>
      </c>
      <c r="Z10" s="3107" t="n">
        <v>46.79</v>
      </c>
      <c r="AA10" s="3107" t="n">
        <v>47.99</v>
      </c>
      <c r="AB10" s="3107" t="n">
        <v>47.42</v>
      </c>
      <c r="AC10" s="3107" t="n">
        <v>47.55</v>
      </c>
      <c r="AD10" s="3107" t="n">
        <v>47.67</v>
      </c>
      <c r="AE10" s="3107" t="n">
        <v>46.86</v>
      </c>
      <c r="AF10" s="3108"/>
    </row>
    <row r="11" customFormat="false" ht="14.1" hidden="false" customHeight="true" outlineLevel="0" collapsed="false">
      <c r="A11" s="453" t="s">
        <v>1400</v>
      </c>
      <c r="B11" s="3109" t="n">
        <v>79.48</v>
      </c>
      <c r="C11" s="3109" t="n">
        <v>78.09</v>
      </c>
      <c r="D11" s="3109" t="n">
        <v>77.17</v>
      </c>
      <c r="E11" s="3109" t="n">
        <v>77.96</v>
      </c>
      <c r="F11" s="3109" t="n">
        <v>82.18</v>
      </c>
      <c r="G11" s="3109" t="n">
        <v>83.07</v>
      </c>
      <c r="H11" s="3109" t="n">
        <v>82.11</v>
      </c>
      <c r="I11" s="3109" t="n">
        <v>81.16</v>
      </c>
      <c r="J11" s="3109" t="n">
        <v>82.58</v>
      </c>
      <c r="K11" s="3109" t="n">
        <v>82.37</v>
      </c>
      <c r="L11" s="3109" t="n">
        <v>80.58</v>
      </c>
      <c r="M11" s="3109" t="n">
        <v>79.72</v>
      </c>
      <c r="N11" s="3109" t="n">
        <v>79.97</v>
      </c>
      <c r="O11" s="3109" t="n">
        <v>78.74</v>
      </c>
      <c r="P11" s="3109" t="n">
        <v>80.12</v>
      </c>
      <c r="Q11" s="3109" t="n">
        <v>78.31</v>
      </c>
      <c r="R11" s="3109" t="n">
        <v>80.46</v>
      </c>
      <c r="S11" s="3109" t="n">
        <v>82.42</v>
      </c>
      <c r="T11" s="3109" t="n">
        <v>81.54</v>
      </c>
      <c r="U11" s="3109" t="n">
        <v>84.3</v>
      </c>
      <c r="V11" s="3109" t="n">
        <v>77.1</v>
      </c>
      <c r="W11" s="3109" t="n">
        <v>73.88</v>
      </c>
      <c r="X11" s="3109" t="n">
        <v>77.26</v>
      </c>
      <c r="Y11" s="3109" t="n">
        <v>76.22</v>
      </c>
      <c r="Z11" s="3109" t="n">
        <v>74.41</v>
      </c>
      <c r="AA11" s="3109" t="n">
        <v>77.06</v>
      </c>
      <c r="AB11" s="3109" t="n">
        <v>75.75</v>
      </c>
      <c r="AC11" s="3109" t="n">
        <v>76.91</v>
      </c>
      <c r="AD11" s="3109" t="n">
        <v>78.54</v>
      </c>
      <c r="AE11" s="3109" t="n">
        <v>75.11</v>
      </c>
      <c r="AF11" s="3110"/>
    </row>
    <row r="12" customFormat="false" ht="14.1" hidden="false" customHeight="true" outlineLevel="0" collapsed="false">
      <c r="A12" s="453" t="s">
        <v>1401</v>
      </c>
      <c r="B12" s="3109" t="n">
        <v>11.7</v>
      </c>
      <c r="C12" s="3109" t="n">
        <v>11.71</v>
      </c>
      <c r="D12" s="3109" t="n">
        <v>12.36</v>
      </c>
      <c r="E12" s="3109" t="n">
        <v>11.74</v>
      </c>
      <c r="F12" s="3109" t="n">
        <v>11.5</v>
      </c>
      <c r="G12" s="3109" t="n">
        <v>11.09</v>
      </c>
      <c r="H12" s="3109" t="n">
        <v>11.02</v>
      </c>
      <c r="I12" s="3109" t="n">
        <v>11.04</v>
      </c>
      <c r="J12" s="3109" t="n">
        <v>10.99</v>
      </c>
      <c r="K12" s="3109" t="n">
        <v>11.14</v>
      </c>
      <c r="L12" s="3109" t="n">
        <v>9.87</v>
      </c>
      <c r="M12" s="3109" t="n">
        <v>9.91</v>
      </c>
      <c r="N12" s="3109" t="n">
        <v>9.87</v>
      </c>
      <c r="O12" s="3109" t="n">
        <v>8.63</v>
      </c>
      <c r="P12" s="3109" t="n">
        <v>7.87</v>
      </c>
      <c r="Q12" s="3109" t="n">
        <v>7.49</v>
      </c>
      <c r="R12" s="3109" t="n">
        <v>7.2</v>
      </c>
      <c r="S12" s="3109" t="n">
        <v>6.6</v>
      </c>
      <c r="T12" s="3109" t="n">
        <v>6.91</v>
      </c>
      <c r="U12" s="3109" t="n">
        <v>6.74</v>
      </c>
      <c r="V12" s="3109" t="n">
        <v>6.95</v>
      </c>
      <c r="W12" s="3109" t="n">
        <v>6.64</v>
      </c>
      <c r="X12" s="3109" t="n">
        <v>6.62</v>
      </c>
      <c r="Y12" s="3109" t="n">
        <v>6.41</v>
      </c>
      <c r="Z12" s="3109" t="n">
        <v>6</v>
      </c>
      <c r="AA12" s="3109" t="n">
        <v>6.56</v>
      </c>
      <c r="AB12" s="3109" t="n">
        <v>6.34</v>
      </c>
      <c r="AC12" s="3109" t="n">
        <v>6.63</v>
      </c>
      <c r="AD12" s="3109" t="n">
        <v>6.67</v>
      </c>
      <c r="AE12" s="3109" t="n">
        <v>6.59</v>
      </c>
      <c r="AF12" s="3110"/>
    </row>
    <row r="13" customFormat="false" ht="14.45" hidden="false" customHeight="true" outlineLevel="0" collapsed="false">
      <c r="A13" s="3106" t="s">
        <v>1402</v>
      </c>
      <c r="B13" s="3107" t="n">
        <v>6.96</v>
      </c>
      <c r="C13" s="3107" t="n">
        <v>7.11</v>
      </c>
      <c r="D13" s="3107" t="n">
        <v>7.24</v>
      </c>
      <c r="E13" s="3107" t="n">
        <v>7.02</v>
      </c>
      <c r="F13" s="3107" t="n">
        <v>6.91</v>
      </c>
      <c r="G13" s="3107" t="n">
        <v>7.12</v>
      </c>
      <c r="H13" s="3107" t="n">
        <v>7.24</v>
      </c>
      <c r="I13" s="3107" t="n">
        <v>6.89</v>
      </c>
      <c r="J13" s="3107" t="n">
        <v>6.75</v>
      </c>
      <c r="K13" s="3107" t="n">
        <v>6.62</v>
      </c>
      <c r="L13" s="3107" t="n">
        <v>6.45</v>
      </c>
      <c r="M13" s="3107" t="n">
        <v>5.93</v>
      </c>
      <c r="N13" s="3107" t="n">
        <v>6.04</v>
      </c>
      <c r="O13" s="3107" t="n">
        <v>6.16</v>
      </c>
      <c r="P13" s="3107" t="n">
        <v>6.26</v>
      </c>
      <c r="Q13" s="3107" t="n">
        <v>6.45</v>
      </c>
      <c r="R13" s="3107" t="n">
        <v>6.6</v>
      </c>
      <c r="S13" s="3107" t="n">
        <v>6.56</v>
      </c>
      <c r="T13" s="3107" t="n">
        <v>6.91</v>
      </c>
      <c r="U13" s="3107" t="n">
        <v>7.21</v>
      </c>
      <c r="V13" s="3107" t="n">
        <v>7.35</v>
      </c>
      <c r="W13" s="3107" t="n">
        <v>7.87</v>
      </c>
      <c r="X13" s="3107" t="n">
        <v>8.2</v>
      </c>
      <c r="Y13" s="3107" t="n">
        <v>8.62</v>
      </c>
      <c r="Z13" s="3107" t="n">
        <v>8.64</v>
      </c>
      <c r="AA13" s="3107" t="n">
        <v>8.61</v>
      </c>
      <c r="AB13" s="3107" t="n">
        <v>8.84</v>
      </c>
      <c r="AC13" s="3107" t="n">
        <v>9.24</v>
      </c>
      <c r="AD13" s="3107" t="n">
        <v>9.3</v>
      </c>
      <c r="AE13" s="3107" t="n">
        <v>9.38</v>
      </c>
      <c r="AF13" s="3108" t="n">
        <v>10.11</v>
      </c>
    </row>
    <row r="14" customFormat="false" ht="14.1" hidden="false" customHeight="true" outlineLevel="0" collapsed="false">
      <c r="A14" s="453" t="s">
        <v>1403</v>
      </c>
      <c r="B14" s="3109" t="n">
        <v>17.19</v>
      </c>
      <c r="C14" s="3109" t="n">
        <v>17.7</v>
      </c>
      <c r="D14" s="3109" t="n">
        <v>17.65</v>
      </c>
      <c r="E14" s="3109" t="n">
        <v>17.38</v>
      </c>
      <c r="F14" s="3109" t="n">
        <v>17.66</v>
      </c>
      <c r="G14" s="3109" t="n">
        <v>17.81</v>
      </c>
      <c r="H14" s="3109" t="n">
        <v>17.9</v>
      </c>
      <c r="I14" s="3109" t="n">
        <v>17.56</v>
      </c>
      <c r="J14" s="3109" t="n">
        <v>17.27</v>
      </c>
      <c r="K14" s="3109" t="n">
        <v>17.56</v>
      </c>
      <c r="L14" s="3109" t="n">
        <v>17.58</v>
      </c>
      <c r="M14" s="3109" t="n">
        <v>16.59</v>
      </c>
      <c r="N14" s="3109" t="n">
        <v>17.61</v>
      </c>
      <c r="O14" s="3109" t="n">
        <v>16.22</v>
      </c>
      <c r="P14" s="3109" t="n">
        <v>16.34</v>
      </c>
      <c r="Q14" s="3109" t="n">
        <v>16.66</v>
      </c>
      <c r="R14" s="3109" t="n">
        <v>15.94</v>
      </c>
      <c r="S14" s="3109" t="n">
        <v>16.56</v>
      </c>
      <c r="T14" s="3109" t="n">
        <v>17</v>
      </c>
      <c r="U14" s="3109" t="n">
        <v>17.33</v>
      </c>
      <c r="V14" s="3109" t="n">
        <v>16.92</v>
      </c>
      <c r="W14" s="3109" t="n">
        <v>17.47</v>
      </c>
      <c r="X14" s="3109" t="n">
        <v>17.58</v>
      </c>
      <c r="Y14" s="3109" t="n">
        <v>18.09</v>
      </c>
      <c r="Z14" s="3109" t="n">
        <v>17.61</v>
      </c>
      <c r="AA14" s="3109" t="n">
        <v>17.78</v>
      </c>
      <c r="AB14" s="3109" t="n">
        <v>16.95</v>
      </c>
      <c r="AC14" s="3109" t="n">
        <v>16.72</v>
      </c>
      <c r="AD14" s="3109" t="n">
        <v>16.23</v>
      </c>
      <c r="AE14" s="3109" t="n">
        <v>16.15</v>
      </c>
      <c r="AF14" s="3110" t="n">
        <v>17.26</v>
      </c>
    </row>
    <row r="15" customFormat="false" ht="14.1" hidden="false" customHeight="true" outlineLevel="0" collapsed="false">
      <c r="A15" s="453" t="s">
        <v>1404</v>
      </c>
      <c r="B15" s="3109" t="n">
        <v>12.12</v>
      </c>
      <c r="C15" s="3109" t="n">
        <v>11.84</v>
      </c>
      <c r="D15" s="3109" t="n">
        <v>12.34</v>
      </c>
      <c r="E15" s="3109" t="n">
        <v>12.14</v>
      </c>
      <c r="F15" s="3109" t="n">
        <v>11.04</v>
      </c>
      <c r="G15" s="3109" t="n">
        <v>12.2</v>
      </c>
      <c r="H15" s="3109" t="n">
        <v>12.23</v>
      </c>
      <c r="I15" s="3109" t="n">
        <v>11.33</v>
      </c>
      <c r="J15" s="3109" t="n">
        <v>11.1</v>
      </c>
      <c r="K15" s="3109" t="n">
        <v>11.14</v>
      </c>
      <c r="L15" s="3109" t="n">
        <v>11.21</v>
      </c>
      <c r="M15" s="3109" t="n">
        <v>10.26</v>
      </c>
      <c r="N15" s="3109" t="n">
        <v>9.79</v>
      </c>
      <c r="O15" s="3109" t="n">
        <v>9.35</v>
      </c>
      <c r="P15" s="3109" t="n">
        <v>9.64</v>
      </c>
      <c r="Q15" s="3109" t="n">
        <v>9.76</v>
      </c>
      <c r="R15" s="3109" t="n">
        <v>9.34</v>
      </c>
      <c r="S15" s="3109" t="n">
        <v>9.6</v>
      </c>
      <c r="T15" s="3109" t="n">
        <v>8.73</v>
      </c>
      <c r="U15" s="3109" t="n">
        <v>7.94</v>
      </c>
      <c r="V15" s="3109" t="n">
        <v>8.49</v>
      </c>
      <c r="W15" s="3109" t="n">
        <v>7.98</v>
      </c>
      <c r="X15" s="3109" t="n">
        <v>7.59</v>
      </c>
      <c r="Y15" s="3109" t="n">
        <v>7.82</v>
      </c>
      <c r="Z15" s="3109" t="n">
        <v>8.47</v>
      </c>
      <c r="AA15" s="3109" t="n">
        <v>8.37</v>
      </c>
      <c r="AB15" s="3109" t="n">
        <v>8.46</v>
      </c>
      <c r="AC15" s="3109" t="n">
        <v>9.24</v>
      </c>
      <c r="AD15" s="3109" t="n">
        <v>8.4</v>
      </c>
      <c r="AE15" s="3109" t="n">
        <v>8.61</v>
      </c>
      <c r="AF15" s="3110" t="n">
        <v>9.63</v>
      </c>
    </row>
    <row r="16" customFormat="false" ht="14.1" hidden="false" customHeight="true" outlineLevel="0" collapsed="false">
      <c r="A16" s="453" t="s">
        <v>618</v>
      </c>
      <c r="B16" s="3109" t="n">
        <v>5.02</v>
      </c>
      <c r="C16" s="3109" t="n">
        <v>5.14</v>
      </c>
      <c r="D16" s="3109" t="n">
        <v>5.28</v>
      </c>
      <c r="E16" s="3109" t="n">
        <v>5.03</v>
      </c>
      <c r="F16" s="3109" t="n">
        <v>4.91</v>
      </c>
      <c r="G16" s="3109" t="n">
        <v>5.07</v>
      </c>
      <c r="H16" s="3109" t="n">
        <v>5.22</v>
      </c>
      <c r="I16" s="3109" t="n">
        <v>4.97</v>
      </c>
      <c r="J16" s="3109" t="n">
        <v>4.88</v>
      </c>
      <c r="K16" s="3109" t="n">
        <v>4.68</v>
      </c>
      <c r="L16" s="3109" t="n">
        <v>4.49</v>
      </c>
      <c r="M16" s="3109" t="n">
        <v>4</v>
      </c>
      <c r="N16" s="3109" t="n">
        <v>4.05</v>
      </c>
      <c r="O16" s="3109" t="n">
        <v>4.3</v>
      </c>
      <c r="P16" s="3109" t="n">
        <v>4.4</v>
      </c>
      <c r="Q16" s="3109" t="n">
        <v>4.54</v>
      </c>
      <c r="R16" s="3109" t="n">
        <v>4.77</v>
      </c>
      <c r="S16" s="3109" t="n">
        <v>4.67</v>
      </c>
      <c r="T16" s="3109" t="n">
        <v>5.07</v>
      </c>
      <c r="U16" s="3109" t="n">
        <v>5.44</v>
      </c>
      <c r="V16" s="3109" t="n">
        <v>5.68</v>
      </c>
      <c r="W16" s="3109" t="n">
        <v>6.19</v>
      </c>
      <c r="X16" s="3109" t="n">
        <v>6.43</v>
      </c>
      <c r="Y16" s="3109" t="n">
        <v>6.78</v>
      </c>
      <c r="Z16" s="3109" t="n">
        <v>6.9</v>
      </c>
      <c r="AA16" s="3109" t="n">
        <v>6.84</v>
      </c>
      <c r="AB16" s="3109" t="n">
        <v>7.17</v>
      </c>
      <c r="AC16" s="3109" t="n">
        <v>7.54</v>
      </c>
      <c r="AD16" s="3109" t="n">
        <v>7.78</v>
      </c>
      <c r="AE16" s="3109" t="n">
        <v>7.9</v>
      </c>
      <c r="AF16" s="3110" t="n">
        <v>8.5</v>
      </c>
    </row>
    <row r="17" s="2060" customFormat="true" ht="14.45" hidden="false" customHeight="true" outlineLevel="0" collapsed="false">
      <c r="A17" s="3053" t="s">
        <v>1405</v>
      </c>
      <c r="B17" s="3107" t="n">
        <v>34.51</v>
      </c>
      <c r="C17" s="3107" t="n">
        <v>34.21</v>
      </c>
      <c r="D17" s="3107" t="n">
        <v>33.25</v>
      </c>
      <c r="E17" s="3107" t="n">
        <v>33.35</v>
      </c>
      <c r="F17" s="3107" t="n">
        <v>32.56</v>
      </c>
      <c r="G17" s="3107" t="n">
        <v>31.77</v>
      </c>
      <c r="H17" s="3107" t="n">
        <v>30.79</v>
      </c>
      <c r="I17" s="3107" t="n">
        <v>30.68</v>
      </c>
      <c r="J17" s="3107" t="n">
        <v>29.88</v>
      </c>
      <c r="K17" s="3107" t="n">
        <v>29.37</v>
      </c>
      <c r="L17" s="3107" t="n">
        <v>28.83</v>
      </c>
      <c r="M17" s="3107" t="n">
        <v>28.71</v>
      </c>
      <c r="N17" s="3107" t="n">
        <v>28.92</v>
      </c>
      <c r="O17" s="3107" t="n">
        <v>30.07</v>
      </c>
      <c r="P17" s="3107" t="n">
        <v>30.32</v>
      </c>
      <c r="Q17" s="3107" t="n">
        <v>30.47</v>
      </c>
      <c r="R17" s="3107" t="n">
        <v>30.45</v>
      </c>
      <c r="S17" s="3107" t="n">
        <v>30.83</v>
      </c>
      <c r="T17" s="3107" t="n">
        <v>31.29</v>
      </c>
      <c r="U17" s="3107" t="n">
        <v>32.27</v>
      </c>
      <c r="V17" s="3107" t="n">
        <v>30.77</v>
      </c>
      <c r="W17" s="3107" t="n">
        <v>30.65</v>
      </c>
      <c r="X17" s="3107" t="n">
        <v>29.85</v>
      </c>
      <c r="Y17" s="3107" t="n">
        <v>29.08</v>
      </c>
      <c r="Z17" s="3107" t="n">
        <v>28.91</v>
      </c>
      <c r="AA17" s="3107" t="n">
        <v>29.95</v>
      </c>
      <c r="AB17" s="3107" t="n">
        <v>31.23</v>
      </c>
      <c r="AC17" s="3107" t="n">
        <v>31.6</v>
      </c>
      <c r="AD17" s="3107" t="n">
        <v>33.68</v>
      </c>
      <c r="AE17" s="3107" t="n">
        <v>34.31</v>
      </c>
      <c r="AF17" s="3108"/>
    </row>
    <row r="18" customFormat="false" ht="14.1" hidden="false" customHeight="true" outlineLevel="0" collapsed="false">
      <c r="A18" s="453" t="s">
        <v>1406</v>
      </c>
      <c r="B18" s="3109" t="n">
        <v>7.09</v>
      </c>
      <c r="C18" s="3109" t="n">
        <v>6.76</v>
      </c>
      <c r="D18" s="3109" t="n">
        <v>7.19</v>
      </c>
      <c r="E18" s="3109" t="n">
        <v>8</v>
      </c>
      <c r="F18" s="3109" t="n">
        <v>7.96</v>
      </c>
      <c r="G18" s="3109" t="n">
        <v>8.23</v>
      </c>
      <c r="H18" s="3109" t="n">
        <v>7.34</v>
      </c>
      <c r="I18" s="3109" t="n">
        <v>7.74</v>
      </c>
      <c r="J18" s="3109" t="n">
        <v>7.21</v>
      </c>
      <c r="K18" s="3109" t="n">
        <v>6.39</v>
      </c>
      <c r="L18" s="3109" t="n">
        <v>7.55</v>
      </c>
      <c r="M18" s="3109" t="n">
        <v>9.16</v>
      </c>
      <c r="N18" s="3109" t="n">
        <v>8.89</v>
      </c>
      <c r="O18" s="3109" t="n">
        <v>8.4</v>
      </c>
      <c r="P18" s="3109" t="n">
        <v>7.01</v>
      </c>
      <c r="Q18" s="3109" t="n">
        <v>7.69</v>
      </c>
      <c r="R18" s="3109" t="n">
        <v>7.36</v>
      </c>
      <c r="S18" s="3109" t="n">
        <v>6.24</v>
      </c>
      <c r="T18" s="3109" t="n">
        <v>6.12</v>
      </c>
      <c r="U18" s="3109" t="n">
        <v>7.1</v>
      </c>
      <c r="V18" s="3109" t="n">
        <v>7.12</v>
      </c>
      <c r="W18" s="3109" t="n">
        <v>7.1</v>
      </c>
      <c r="X18" s="3109" t="n">
        <v>6.84</v>
      </c>
      <c r="Y18" s="3109" t="n">
        <v>7.3</v>
      </c>
      <c r="Z18" s="3109" t="n">
        <v>7.36</v>
      </c>
      <c r="AA18" s="3109" t="n">
        <v>7.36</v>
      </c>
      <c r="AB18" s="3109" t="n">
        <v>7.27</v>
      </c>
      <c r="AC18" s="3109" t="n">
        <v>8.06</v>
      </c>
      <c r="AD18" s="3109" t="n">
        <v>8.22</v>
      </c>
      <c r="AE18" s="3109" t="n">
        <v>8.57</v>
      </c>
      <c r="AF18" s="3110" t="n">
        <v>8.49</v>
      </c>
    </row>
    <row r="19" customFormat="false" ht="14.1" hidden="false" customHeight="true" outlineLevel="0" collapsed="false">
      <c r="A19" s="453" t="s">
        <v>1407</v>
      </c>
      <c r="B19" s="3109" t="n">
        <v>46.67</v>
      </c>
      <c r="C19" s="3109" t="n">
        <v>46.08</v>
      </c>
      <c r="D19" s="3109" t="n">
        <v>45.49</v>
      </c>
      <c r="E19" s="3109" t="n">
        <v>44.98</v>
      </c>
      <c r="F19" s="3109" t="n">
        <v>44.89</v>
      </c>
      <c r="G19" s="3109" t="n">
        <v>43.02</v>
      </c>
      <c r="H19" s="3109" t="n">
        <v>41.43</v>
      </c>
      <c r="I19" s="3109" t="n">
        <v>40.82</v>
      </c>
      <c r="J19" s="3109" t="n">
        <v>40.25</v>
      </c>
      <c r="K19" s="3109" t="n">
        <v>40.15</v>
      </c>
      <c r="L19" s="3109" t="n">
        <v>38.71</v>
      </c>
      <c r="M19" s="3109" t="n">
        <v>37.19</v>
      </c>
      <c r="N19" s="3109" t="n">
        <v>39.16</v>
      </c>
      <c r="O19" s="3109" t="n">
        <v>41.75</v>
      </c>
      <c r="P19" s="3109" t="n">
        <v>42.04</v>
      </c>
      <c r="Q19" s="3109" t="n">
        <v>42.67</v>
      </c>
      <c r="R19" s="3109" t="n">
        <v>43.06</v>
      </c>
      <c r="S19" s="3109" t="n">
        <v>44.14</v>
      </c>
      <c r="T19" s="3109" t="n">
        <v>44.18</v>
      </c>
      <c r="U19" s="3109" t="n">
        <v>45.56</v>
      </c>
      <c r="V19" s="3109" t="n">
        <v>43.67</v>
      </c>
      <c r="W19" s="3109" t="n">
        <v>42.57</v>
      </c>
      <c r="X19" s="3109" t="n">
        <v>40.8</v>
      </c>
      <c r="Y19" s="3109" t="n">
        <v>39.42</v>
      </c>
      <c r="Z19" s="3109" t="n">
        <v>38.67</v>
      </c>
      <c r="AA19" s="3109" t="n">
        <v>40.45</v>
      </c>
      <c r="AB19" s="3109" t="n">
        <v>42.58</v>
      </c>
      <c r="AC19" s="3109" t="n">
        <v>42.32</v>
      </c>
      <c r="AD19" s="3109" t="n">
        <v>44.75</v>
      </c>
      <c r="AE19" s="3109" t="n">
        <v>45.62</v>
      </c>
      <c r="AF19" s="3110" t="n">
        <v>47.85</v>
      </c>
    </row>
    <row r="20" customFormat="false" ht="14.1" hidden="false" customHeight="true" outlineLevel="0" collapsed="false">
      <c r="A20" s="453" t="s">
        <v>1408</v>
      </c>
      <c r="B20" s="3109" t="n">
        <v>32.55</v>
      </c>
      <c r="C20" s="3109" t="n">
        <v>31.7</v>
      </c>
      <c r="D20" s="3109" t="n">
        <v>29.08</v>
      </c>
      <c r="E20" s="3109" t="n">
        <v>29.65</v>
      </c>
      <c r="F20" s="3109" t="n">
        <v>30.67</v>
      </c>
      <c r="G20" s="3109" t="n">
        <v>30.36</v>
      </c>
      <c r="H20" s="3109" t="n">
        <v>30.09</v>
      </c>
      <c r="I20" s="3109" t="n">
        <v>24.08</v>
      </c>
      <c r="J20" s="3109" t="n">
        <v>22.87</v>
      </c>
      <c r="K20" s="3109" t="n">
        <v>26.5</v>
      </c>
      <c r="L20" s="3109" t="n">
        <v>24.07</v>
      </c>
      <c r="M20" s="3109" t="n">
        <v>23.39</v>
      </c>
      <c r="N20" s="3109" t="n">
        <v>25.25</v>
      </c>
      <c r="O20" s="3109" t="n">
        <v>26.39</v>
      </c>
      <c r="P20" s="3109" t="n">
        <v>25.69</v>
      </c>
      <c r="Q20" s="3109" t="n">
        <v>24.66</v>
      </c>
      <c r="R20" s="3109" t="n">
        <v>25.57</v>
      </c>
      <c r="S20" s="3109" t="n">
        <v>26.19</v>
      </c>
      <c r="T20" s="3109" t="n">
        <v>25.9</v>
      </c>
      <c r="U20" s="3109" t="n">
        <v>23.6</v>
      </c>
      <c r="V20" s="3109" t="n">
        <v>25.16</v>
      </c>
      <c r="W20" s="3109" t="n">
        <v>26.41</v>
      </c>
      <c r="X20" s="3109" t="n">
        <v>27.57</v>
      </c>
      <c r="Y20" s="3109" t="n">
        <v>26.37</v>
      </c>
      <c r="Z20" s="3109" t="n">
        <v>25.84</v>
      </c>
      <c r="AA20" s="3109" t="n">
        <v>25.11</v>
      </c>
      <c r="AB20" s="3109" t="n">
        <v>23.94</v>
      </c>
      <c r="AC20" s="3109" t="n">
        <v>26.5</v>
      </c>
      <c r="AD20" s="3109" t="n">
        <v>26.02</v>
      </c>
      <c r="AE20" s="3109" t="n">
        <v>22.72</v>
      </c>
      <c r="AF20" s="3110" t="n">
        <v>25.02</v>
      </c>
    </row>
    <row r="21" customFormat="false" ht="14.1" hidden="false" customHeight="true" outlineLevel="0" collapsed="false">
      <c r="A21" s="453" t="s">
        <v>1409</v>
      </c>
      <c r="B21" s="3109" t="n">
        <v>9.54</v>
      </c>
      <c r="C21" s="3109" t="n">
        <v>10.76</v>
      </c>
      <c r="D21" s="3109" t="n">
        <v>10.15</v>
      </c>
      <c r="E21" s="3109" t="n">
        <v>10.87</v>
      </c>
      <c r="F21" s="3109" t="n">
        <v>10.06</v>
      </c>
      <c r="G21" s="3109" t="n">
        <v>10.8</v>
      </c>
      <c r="H21" s="3109" t="n">
        <v>10.56</v>
      </c>
      <c r="I21" s="3109" t="n">
        <v>11.25</v>
      </c>
      <c r="J21" s="3109" t="n">
        <v>10.81</v>
      </c>
      <c r="K21" s="3109" t="n">
        <v>10.17</v>
      </c>
      <c r="L21" s="3109" t="n">
        <v>10.38</v>
      </c>
      <c r="M21" s="3109" t="n">
        <v>10.79</v>
      </c>
      <c r="N21" s="3109" t="n">
        <v>8.6</v>
      </c>
      <c r="O21" s="3109" t="n">
        <v>9.31</v>
      </c>
      <c r="P21" s="3109" t="n">
        <v>11.1</v>
      </c>
      <c r="Q21" s="3109" t="n">
        <v>11.65</v>
      </c>
      <c r="R21" s="3109" t="n">
        <v>12.09</v>
      </c>
      <c r="S21" s="3109" t="n">
        <v>12.08</v>
      </c>
      <c r="T21" s="3109" t="n">
        <v>12.73</v>
      </c>
      <c r="U21" s="3109" t="n">
        <v>13.03</v>
      </c>
      <c r="V21" s="3109" t="n">
        <v>9.85</v>
      </c>
      <c r="W21" s="3109" t="n">
        <v>11.92</v>
      </c>
      <c r="X21" s="3109" t="n">
        <v>11.48</v>
      </c>
      <c r="Y21" s="3109" t="n">
        <v>10.53</v>
      </c>
      <c r="Z21" s="3109" t="n">
        <v>9.58</v>
      </c>
      <c r="AA21" s="3109" t="n">
        <v>11.21</v>
      </c>
      <c r="AB21" s="3109" t="n">
        <v>10.33</v>
      </c>
      <c r="AC21" s="3109" t="n">
        <v>10.38</v>
      </c>
      <c r="AD21" s="3109" t="n">
        <v>13.56</v>
      </c>
      <c r="AE21" s="3109" t="n">
        <v>13.93</v>
      </c>
      <c r="AF21" s="3110"/>
    </row>
    <row r="22" s="2060" customFormat="true" ht="14.25" hidden="false" customHeight="true" outlineLevel="0" collapsed="false">
      <c r="A22" s="3106" t="s">
        <v>1410</v>
      </c>
      <c r="B22" s="3107" t="n">
        <v>38.58</v>
      </c>
      <c r="C22" s="3107" t="n">
        <v>37.38</v>
      </c>
      <c r="D22" s="3107" t="n">
        <v>36.52</v>
      </c>
      <c r="E22" s="3107" t="n">
        <v>35.03</v>
      </c>
      <c r="F22" s="3107" t="n">
        <v>34.5</v>
      </c>
      <c r="G22" s="3107" t="n">
        <v>33.1</v>
      </c>
      <c r="H22" s="3107" t="n">
        <v>32.28</v>
      </c>
      <c r="I22" s="3107" t="n">
        <v>31.42</v>
      </c>
      <c r="J22" s="3107" t="n">
        <v>31.72</v>
      </c>
      <c r="K22" s="3107" t="n">
        <v>30.89</v>
      </c>
      <c r="L22" s="3107" t="n">
        <v>30.41</v>
      </c>
      <c r="M22" s="3107" t="n">
        <v>30.04</v>
      </c>
      <c r="N22" s="3107" t="n">
        <v>29.26</v>
      </c>
      <c r="O22" s="3107" t="n">
        <v>28.8</v>
      </c>
      <c r="P22" s="3107" t="n">
        <v>27.74</v>
      </c>
      <c r="Q22" s="3107" t="n">
        <v>27.6</v>
      </c>
      <c r="R22" s="3107" t="n">
        <v>27.31</v>
      </c>
      <c r="S22" s="3107" t="n">
        <v>26.86</v>
      </c>
      <c r="T22" s="3107" t="n">
        <v>26.49</v>
      </c>
      <c r="U22" s="3107" t="n">
        <v>25.53</v>
      </c>
      <c r="V22" s="3107" t="n">
        <v>24.83</v>
      </c>
      <c r="W22" s="3107" t="n">
        <v>24.56</v>
      </c>
      <c r="X22" s="3107" t="n">
        <v>23.98</v>
      </c>
      <c r="Y22" s="3107" t="n">
        <v>23.92</v>
      </c>
      <c r="Z22" s="3107" t="n">
        <v>23.15</v>
      </c>
      <c r="AA22" s="3107" t="n">
        <v>22.84</v>
      </c>
      <c r="AB22" s="3107" t="n">
        <v>22.81</v>
      </c>
      <c r="AC22" s="3107" t="n">
        <v>22.65</v>
      </c>
      <c r="AD22" s="3107" t="n">
        <v>22.27</v>
      </c>
      <c r="AE22" s="3107" t="n">
        <v>22.05</v>
      </c>
      <c r="AF22" s="3108"/>
    </row>
    <row r="23" customFormat="false" ht="15.75" hidden="false" customHeight="true" outlineLevel="0" collapsed="false">
      <c r="A23" s="453" t="s">
        <v>1411</v>
      </c>
      <c r="B23" s="3109" t="n">
        <v>23.94</v>
      </c>
      <c r="C23" s="3109" t="n">
        <v>24.86</v>
      </c>
      <c r="D23" s="3109" t="n">
        <v>24.2</v>
      </c>
      <c r="E23" s="3109" t="n">
        <v>23.18</v>
      </c>
      <c r="F23" s="3109" t="n">
        <v>22.32</v>
      </c>
      <c r="G23" s="3109" t="n">
        <v>21.08</v>
      </c>
      <c r="H23" s="3109" t="n">
        <v>20.49</v>
      </c>
      <c r="I23" s="3109" t="n">
        <v>20.63</v>
      </c>
      <c r="J23" s="3109" t="n">
        <v>20.38</v>
      </c>
      <c r="K23" s="3109" t="n">
        <v>19.89</v>
      </c>
      <c r="L23" s="3109" t="n">
        <v>19.23</v>
      </c>
      <c r="M23" s="3109" t="n">
        <v>18.36</v>
      </c>
      <c r="N23" s="3109" t="n">
        <v>17.16</v>
      </c>
      <c r="O23" s="3109" t="n">
        <v>14.63</v>
      </c>
      <c r="P23" s="3109" t="n">
        <v>12.8</v>
      </c>
      <c r="Q23" s="3109" t="n">
        <v>11.58</v>
      </c>
      <c r="R23" s="3109" t="n">
        <v>10.72</v>
      </c>
      <c r="S23" s="3109" t="n">
        <v>9.68</v>
      </c>
      <c r="T23" s="3109" t="n">
        <v>9.43</v>
      </c>
      <c r="U23" s="3109" t="n">
        <v>8.86</v>
      </c>
      <c r="V23" s="3109" t="n">
        <v>8.1</v>
      </c>
      <c r="W23" s="3109" t="n">
        <v>7.42</v>
      </c>
      <c r="X23" s="3109" t="n">
        <v>7.65</v>
      </c>
      <c r="Y23" s="3109" t="n">
        <v>7.73</v>
      </c>
      <c r="Z23" s="3109" t="n">
        <v>8.12</v>
      </c>
      <c r="AA23" s="3109" t="n">
        <v>8.43</v>
      </c>
      <c r="AB23" s="3109" t="n">
        <v>8.88</v>
      </c>
      <c r="AC23" s="3109" t="n">
        <v>9.14</v>
      </c>
      <c r="AD23" s="3109" t="n">
        <v>9.33</v>
      </c>
      <c r="AE23" s="3109" t="n">
        <v>9.64</v>
      </c>
      <c r="AF23" s="3110"/>
    </row>
    <row r="24" customFormat="false" ht="14.1" hidden="false" customHeight="true" outlineLevel="0" collapsed="false">
      <c r="A24" s="453" t="s">
        <v>1378</v>
      </c>
      <c r="B24" s="3109" t="n">
        <v>40.73</v>
      </c>
      <c r="C24" s="3109" t="n">
        <v>39.62</v>
      </c>
      <c r="D24" s="3109" t="n">
        <v>38.47</v>
      </c>
      <c r="E24" s="3109" t="n">
        <v>37.97</v>
      </c>
      <c r="F24" s="3109" t="n">
        <v>37.34</v>
      </c>
      <c r="G24" s="3109" t="n">
        <v>35.28</v>
      </c>
      <c r="H24" s="3109" t="n">
        <v>34.74</v>
      </c>
      <c r="I24" s="3109" t="n">
        <v>33.93</v>
      </c>
      <c r="J24" s="3109" t="n">
        <v>33.65</v>
      </c>
      <c r="K24" s="3109" t="n">
        <v>32.14</v>
      </c>
      <c r="L24" s="3109" t="n">
        <v>31.68</v>
      </c>
      <c r="M24" s="3109" t="n">
        <v>31.66</v>
      </c>
      <c r="N24" s="3109" t="n">
        <v>30.87</v>
      </c>
      <c r="O24" s="3109" t="n">
        <v>30.76</v>
      </c>
      <c r="P24" s="3109" t="n">
        <v>29.89</v>
      </c>
      <c r="Q24" s="3109" t="n">
        <v>29.65</v>
      </c>
      <c r="R24" s="3109" t="n">
        <v>29.01</v>
      </c>
      <c r="S24" s="3109" t="n">
        <v>28.17</v>
      </c>
      <c r="T24" s="3109" t="n">
        <v>26.97</v>
      </c>
      <c r="U24" s="3109" t="n">
        <v>25.04</v>
      </c>
      <c r="V24" s="3109" t="n">
        <v>24.61</v>
      </c>
      <c r="W24" s="3109" t="n">
        <v>24.28</v>
      </c>
      <c r="X24" s="3109" t="n">
        <v>23.3</v>
      </c>
      <c r="Y24" s="3109" t="n">
        <v>23.6</v>
      </c>
      <c r="Z24" s="3109" t="n">
        <v>22.61</v>
      </c>
      <c r="AA24" s="3109" t="n">
        <v>22.47</v>
      </c>
      <c r="AB24" s="3109" t="n">
        <v>23.1</v>
      </c>
      <c r="AC24" s="3109" t="n">
        <v>23.17</v>
      </c>
      <c r="AD24" s="3109" t="n">
        <v>22.9</v>
      </c>
      <c r="AE24" s="3109" t="n">
        <v>23.13</v>
      </c>
      <c r="AF24" s="3110"/>
    </row>
    <row r="25" customFormat="false" ht="14.1" hidden="false" customHeight="true" outlineLevel="0" collapsed="false">
      <c r="A25" s="453" t="s">
        <v>1412</v>
      </c>
      <c r="B25" s="3109" t="n">
        <v>46.57</v>
      </c>
      <c r="C25" s="3109" t="n">
        <v>45.19</v>
      </c>
      <c r="D25" s="3109" t="n">
        <v>44.3</v>
      </c>
      <c r="E25" s="3109" t="n">
        <v>40.93</v>
      </c>
      <c r="F25" s="3109" t="n">
        <v>42.53</v>
      </c>
      <c r="G25" s="3109" t="n">
        <v>39.41</v>
      </c>
      <c r="H25" s="3109" t="n">
        <v>38.49</v>
      </c>
      <c r="I25" s="3109" t="n">
        <v>37.96</v>
      </c>
      <c r="J25" s="3109" t="n">
        <v>39.34</v>
      </c>
      <c r="K25" s="3109" t="n">
        <v>37.79</v>
      </c>
      <c r="L25" s="3109" t="n">
        <v>38.05</v>
      </c>
      <c r="M25" s="3109" t="n">
        <v>38.5</v>
      </c>
      <c r="N25" s="3109" t="n">
        <v>37.35</v>
      </c>
      <c r="O25" s="3109" t="n">
        <v>37.41</v>
      </c>
      <c r="P25" s="3109" t="n">
        <v>35.49</v>
      </c>
      <c r="Q25" s="3109" t="n">
        <v>34.81</v>
      </c>
      <c r="R25" s="3109" t="n">
        <v>34.59</v>
      </c>
      <c r="S25" s="3109" t="n">
        <v>35.23</v>
      </c>
      <c r="T25" s="3109" t="n">
        <v>35.87</v>
      </c>
      <c r="U25" s="3109" t="n">
        <v>33.52</v>
      </c>
      <c r="V25" s="3109" t="n">
        <v>31.55</v>
      </c>
      <c r="W25" s="3109" t="n">
        <v>29.81</v>
      </c>
      <c r="X25" s="3109" t="n">
        <v>29.02</v>
      </c>
      <c r="Y25" s="3109" t="n">
        <v>29.49</v>
      </c>
      <c r="Z25" s="3109" t="n">
        <v>28.28</v>
      </c>
      <c r="AA25" s="3109" t="n">
        <v>27.22</v>
      </c>
      <c r="AB25" s="3109" t="n">
        <v>27.2</v>
      </c>
      <c r="AC25" s="3109" t="n">
        <v>26.79</v>
      </c>
      <c r="AD25" s="3109" t="n">
        <v>25.56</v>
      </c>
      <c r="AE25" s="3109" t="n">
        <v>23.88</v>
      </c>
      <c r="AF25" s="3110"/>
    </row>
    <row r="26" customFormat="false" ht="14.1" hidden="false" customHeight="true" outlineLevel="0" collapsed="false">
      <c r="A26" s="453" t="s">
        <v>1413</v>
      </c>
      <c r="B26" s="3109" t="n">
        <v>46.97</v>
      </c>
      <c r="C26" s="3109" t="n">
        <v>47.38</v>
      </c>
      <c r="D26" s="3109" t="n">
        <v>46.09</v>
      </c>
      <c r="E26" s="3109" t="n">
        <v>44.85</v>
      </c>
      <c r="F26" s="3109" t="n">
        <v>44.69</v>
      </c>
      <c r="G26" s="3109" t="n">
        <v>43.94</v>
      </c>
      <c r="H26" s="3109" t="n">
        <v>42.43</v>
      </c>
      <c r="I26" s="3109" t="n">
        <v>42.31</v>
      </c>
      <c r="J26" s="3109" t="n">
        <v>42.43</v>
      </c>
      <c r="K26" s="3109" t="n">
        <v>40.63</v>
      </c>
      <c r="L26" s="3109" t="n">
        <v>40.19</v>
      </c>
      <c r="M26" s="3109" t="n">
        <v>40.69</v>
      </c>
      <c r="N26" s="3109" t="n">
        <v>41.45</v>
      </c>
      <c r="O26" s="3109" t="n">
        <v>41.07</v>
      </c>
      <c r="P26" s="3109" t="n">
        <v>38.98</v>
      </c>
      <c r="Q26" s="3109" t="n">
        <v>39.04</v>
      </c>
      <c r="R26" s="3109" t="n">
        <v>38.33</v>
      </c>
      <c r="S26" s="3109" t="n">
        <v>36.65</v>
      </c>
      <c r="T26" s="3109" t="n">
        <v>37.95</v>
      </c>
      <c r="U26" s="3109" t="n">
        <v>38.19</v>
      </c>
      <c r="V26" s="3109" t="n">
        <v>38.76</v>
      </c>
      <c r="W26" s="3109" t="n">
        <v>38.9</v>
      </c>
      <c r="X26" s="3109" t="n">
        <v>39.33</v>
      </c>
      <c r="Y26" s="3109" t="n">
        <v>39.42</v>
      </c>
      <c r="Z26" s="3109" t="n">
        <v>38.51</v>
      </c>
      <c r="AA26" s="3109" t="n">
        <v>38.62</v>
      </c>
      <c r="AB26" s="3109" t="n">
        <v>37.44</v>
      </c>
      <c r="AC26" s="3109" t="n">
        <v>36.26</v>
      </c>
      <c r="AD26" s="3109" t="n">
        <v>36.2</v>
      </c>
      <c r="AE26" s="3109" t="n">
        <v>35.68</v>
      </c>
      <c r="AF26" s="3110"/>
    </row>
    <row r="27" customFormat="false" ht="14.1" hidden="false" customHeight="true" outlineLevel="0" collapsed="false">
      <c r="A27" s="453" t="s">
        <v>1414</v>
      </c>
      <c r="B27" s="3109" t="n">
        <v>36.2</v>
      </c>
      <c r="C27" s="3109" t="n">
        <v>35.05</v>
      </c>
      <c r="D27" s="3109" t="n">
        <v>33.26</v>
      </c>
      <c r="E27" s="3109" t="n">
        <v>28.36</v>
      </c>
      <c r="F27" s="3109" t="n">
        <v>24.91</v>
      </c>
      <c r="G27" s="3109" t="n">
        <v>23.83</v>
      </c>
      <c r="H27" s="3109" t="n">
        <v>21.98</v>
      </c>
      <c r="I27" s="3109" t="n">
        <v>20.99</v>
      </c>
      <c r="J27" s="3109" t="n">
        <v>21.15</v>
      </c>
      <c r="K27" s="3109" t="n">
        <v>20.95</v>
      </c>
      <c r="L27" s="3109" t="n">
        <v>20.83</v>
      </c>
      <c r="M27" s="3109" t="n">
        <v>18.42</v>
      </c>
      <c r="N27" s="3109" t="n">
        <v>17.72</v>
      </c>
      <c r="O27" s="3109" t="n">
        <v>17.69</v>
      </c>
      <c r="P27" s="3109" t="n">
        <v>17.6</v>
      </c>
      <c r="Q27" s="3109" t="n">
        <v>17.76</v>
      </c>
      <c r="R27" s="3109" t="n">
        <v>17.97</v>
      </c>
      <c r="S27" s="3109" t="n">
        <v>18.54</v>
      </c>
      <c r="T27" s="3109" t="n">
        <v>19.33</v>
      </c>
      <c r="U27" s="3109" t="n">
        <v>19.83</v>
      </c>
      <c r="V27" s="3109" t="n">
        <v>19.6</v>
      </c>
      <c r="W27" s="3109" t="n">
        <v>19.16</v>
      </c>
      <c r="X27" s="3109" t="n">
        <v>19.26</v>
      </c>
      <c r="Y27" s="3109" t="n">
        <v>18.63</v>
      </c>
      <c r="Z27" s="3109" t="n">
        <v>19.54</v>
      </c>
      <c r="AA27" s="3109" t="n">
        <v>19.06</v>
      </c>
      <c r="AB27" s="3109" t="n">
        <v>20.82</v>
      </c>
      <c r="AC27" s="3109" t="n">
        <v>19.72</v>
      </c>
      <c r="AD27" s="3109" t="n">
        <v>19.92</v>
      </c>
      <c r="AE27" s="3109" t="n">
        <v>20.66</v>
      </c>
      <c r="AF27" s="3110"/>
    </row>
    <row r="28" s="2060" customFormat="true" ht="14.45" hidden="false" customHeight="true" outlineLevel="0" collapsed="false">
      <c r="A28" s="3106" t="s">
        <v>1415</v>
      </c>
      <c r="B28" s="3107" t="n">
        <v>0.73</v>
      </c>
      <c r="C28" s="3107" t="n">
        <v>0.66</v>
      </c>
      <c r="D28" s="3107" t="n">
        <v>0.69</v>
      </c>
      <c r="E28" s="3107" t="n">
        <v>0.64</v>
      </c>
      <c r="F28" s="3107" t="n">
        <v>0.53</v>
      </c>
      <c r="G28" s="3107" t="n">
        <v>0.51</v>
      </c>
      <c r="H28" s="3107" t="n">
        <v>0.5</v>
      </c>
      <c r="I28" s="3107" t="n">
        <v>0.45</v>
      </c>
      <c r="J28" s="3107" t="n">
        <v>0.45</v>
      </c>
      <c r="K28" s="3107" t="n">
        <v>0.36</v>
      </c>
      <c r="L28" s="3107" t="n">
        <v>0.34</v>
      </c>
      <c r="M28" s="3107" t="n">
        <v>0.34</v>
      </c>
      <c r="N28" s="3107" t="n">
        <v>0.37</v>
      </c>
      <c r="O28" s="3107" t="n">
        <v>0.44</v>
      </c>
      <c r="P28" s="3107" t="n">
        <v>0.44</v>
      </c>
      <c r="Q28" s="3107" t="n">
        <v>0.72</v>
      </c>
      <c r="R28" s="3107" t="n">
        <v>0.72</v>
      </c>
      <c r="S28" s="3107" t="n">
        <v>0.67</v>
      </c>
      <c r="T28" s="3107" t="n">
        <v>0.38</v>
      </c>
      <c r="U28" s="3107" t="n">
        <v>0.38</v>
      </c>
      <c r="V28" s="3107" t="n">
        <v>0.44</v>
      </c>
      <c r="W28" s="3107" t="n">
        <v>0.44</v>
      </c>
      <c r="X28" s="3107" t="n">
        <v>0.44</v>
      </c>
      <c r="Y28" s="3107" t="n">
        <v>0.48</v>
      </c>
      <c r="Z28" s="3107" t="n">
        <v>0.41</v>
      </c>
      <c r="AA28" s="3107" t="n">
        <v>0.38</v>
      </c>
      <c r="AB28" s="3107" t="n">
        <v>0.44</v>
      </c>
      <c r="AC28" s="3107" t="n">
        <v>0.41</v>
      </c>
      <c r="AD28" s="3107" t="n">
        <v>0.45</v>
      </c>
      <c r="AE28" s="3107" t="n">
        <v>0.51</v>
      </c>
      <c r="AF28" s="3108"/>
    </row>
    <row r="29" customFormat="false" ht="14.1" hidden="false" customHeight="true" outlineLevel="0" collapsed="false">
      <c r="A29" s="453" t="s">
        <v>1416</v>
      </c>
      <c r="B29" s="3109" t="n">
        <v>1.07</v>
      </c>
      <c r="C29" s="3109" t="n">
        <v>1.08</v>
      </c>
      <c r="D29" s="3109" t="n">
        <v>1.32</v>
      </c>
      <c r="E29" s="3109" t="n">
        <v>1.28</v>
      </c>
      <c r="F29" s="3109" t="n">
        <v>0.96</v>
      </c>
      <c r="G29" s="3109" t="n">
        <v>0.88</v>
      </c>
      <c r="H29" s="3109" t="n">
        <v>0.93</v>
      </c>
      <c r="I29" s="3109" t="n">
        <v>0.77</v>
      </c>
      <c r="J29" s="3109" t="n">
        <v>0.72</v>
      </c>
      <c r="K29" s="3109" t="n">
        <v>0.48</v>
      </c>
      <c r="L29" s="3109" t="n">
        <v>0.38</v>
      </c>
      <c r="M29" s="3109" t="n">
        <v>0.44</v>
      </c>
      <c r="N29" s="3109" t="n">
        <v>0.58</v>
      </c>
      <c r="O29" s="3109" t="n">
        <v>0.74</v>
      </c>
      <c r="P29" s="3109" t="n">
        <v>0.65</v>
      </c>
      <c r="Q29" s="3109" t="n">
        <v>1.14</v>
      </c>
      <c r="R29" s="3109" t="n">
        <v>1.2</v>
      </c>
      <c r="S29" s="3109" t="n">
        <v>1.14</v>
      </c>
      <c r="T29" s="3109" t="n">
        <v>0.52</v>
      </c>
      <c r="U29" s="3109" t="n">
        <v>0.62</v>
      </c>
      <c r="V29" s="3109" t="n">
        <v>0.71</v>
      </c>
      <c r="W29" s="3109" t="n">
        <v>0.75</v>
      </c>
      <c r="X29" s="3109" t="n">
        <v>0.74</v>
      </c>
      <c r="Y29" s="3109" t="n">
        <v>0.81</v>
      </c>
      <c r="Z29" s="3109" t="n">
        <v>0.73</v>
      </c>
      <c r="AA29" s="3109" t="n">
        <v>0.73</v>
      </c>
      <c r="AB29" s="3109" t="n">
        <v>0.79</v>
      </c>
      <c r="AC29" s="3109" t="n">
        <v>0.69</v>
      </c>
      <c r="AD29" s="3109" t="n">
        <v>0.71</v>
      </c>
      <c r="AE29" s="3109" t="n">
        <v>0.72</v>
      </c>
      <c r="AF29" s="3110"/>
    </row>
    <row r="30" customFormat="false" ht="14.1" hidden="false" customHeight="true" outlineLevel="0" collapsed="false">
      <c r="A30" s="453" t="s">
        <v>1417</v>
      </c>
      <c r="B30" s="3111" t="n">
        <v>0.02</v>
      </c>
      <c r="C30" s="3111" t="n">
        <v>0.02</v>
      </c>
      <c r="D30" s="3111" t="n">
        <v>0.01</v>
      </c>
      <c r="E30" s="3111" t="n">
        <v>0.01</v>
      </c>
      <c r="F30" s="3111" t="n">
        <v>0.02</v>
      </c>
      <c r="G30" s="3111" t="n">
        <v>0.01</v>
      </c>
      <c r="H30" s="3111" t="n">
        <v>0</v>
      </c>
      <c r="I30" s="3111" t="n">
        <v>0</v>
      </c>
      <c r="J30" s="3111" t="n">
        <v>0</v>
      </c>
      <c r="K30" s="3111" t="n">
        <v>0</v>
      </c>
      <c r="L30" s="3111" t="n">
        <v>0</v>
      </c>
      <c r="M30" s="3111" t="n">
        <v>0</v>
      </c>
      <c r="N30" s="3111" t="n">
        <v>0</v>
      </c>
      <c r="O30" s="3111" t="n">
        <v>0</v>
      </c>
      <c r="P30" s="3111" t="n">
        <v>0</v>
      </c>
      <c r="Q30" s="3111" t="n">
        <v>0</v>
      </c>
      <c r="R30" s="3111" t="n">
        <v>0</v>
      </c>
      <c r="S30" s="3111" t="n">
        <v>0</v>
      </c>
      <c r="T30" s="3111" t="n">
        <v>0</v>
      </c>
      <c r="U30" s="3111" t="n">
        <v>0</v>
      </c>
      <c r="V30" s="3111" t="n">
        <v>0</v>
      </c>
      <c r="W30" s="3111" t="n">
        <v>0</v>
      </c>
      <c r="X30" s="3111" t="n">
        <v>0</v>
      </c>
      <c r="Y30" s="3111" t="n">
        <v>0.01</v>
      </c>
      <c r="Z30" s="3111" t="n">
        <v>0.01</v>
      </c>
      <c r="AA30" s="3111" t="n">
        <v>0.01</v>
      </c>
      <c r="AB30" s="3111" t="n">
        <v>0.01</v>
      </c>
      <c r="AC30" s="3111" t="n">
        <v>0.01</v>
      </c>
      <c r="AD30" s="3111" t="n">
        <v>0.01</v>
      </c>
      <c r="AE30" s="3111" t="n">
        <v>0.02</v>
      </c>
      <c r="AF30" s="3112"/>
    </row>
    <row r="31" s="2060" customFormat="true" ht="14.45" hidden="false" customHeight="true" outlineLevel="0" collapsed="false">
      <c r="A31" s="3106" t="s">
        <v>1418</v>
      </c>
      <c r="B31" s="3107" t="n">
        <v>5.8</v>
      </c>
      <c r="C31" s="3107" t="n">
        <v>5.81</v>
      </c>
      <c r="D31" s="3107" t="n">
        <v>6.11</v>
      </c>
      <c r="E31" s="3107" t="n">
        <v>6.43</v>
      </c>
      <c r="F31" s="3107" t="n">
        <v>6.47</v>
      </c>
      <c r="G31" s="3107" t="n">
        <v>6.43</v>
      </c>
      <c r="H31" s="3107" t="n">
        <v>6.25</v>
      </c>
      <c r="I31" s="3107" t="n">
        <v>6.48</v>
      </c>
      <c r="J31" s="3107" t="n">
        <v>6.62</v>
      </c>
      <c r="K31" s="3107" t="n">
        <v>6.73</v>
      </c>
      <c r="L31" s="3107" t="n">
        <v>6.97</v>
      </c>
      <c r="M31" s="3107" t="n">
        <v>6.92</v>
      </c>
      <c r="N31" s="3107" t="n">
        <v>6.88</v>
      </c>
      <c r="O31" s="3107" t="n">
        <v>7.04</v>
      </c>
      <c r="P31" s="3107" t="n">
        <v>7.32</v>
      </c>
      <c r="Q31" s="3107" t="n">
        <v>7.76</v>
      </c>
      <c r="R31" s="3107" t="n">
        <v>8.11</v>
      </c>
      <c r="S31" s="3107" t="n">
        <v>8.87</v>
      </c>
      <c r="T31" s="3107" t="n">
        <v>9.52</v>
      </c>
      <c r="U31" s="3107" t="n">
        <v>10.43</v>
      </c>
      <c r="V31" s="3107" t="n">
        <v>11</v>
      </c>
      <c r="W31" s="3107" t="n">
        <v>11.26</v>
      </c>
      <c r="X31" s="3107" t="n">
        <v>12.46</v>
      </c>
      <c r="Y31" s="3107" t="n">
        <v>13.12</v>
      </c>
      <c r="Z31" s="3107" t="n">
        <v>13.62</v>
      </c>
      <c r="AA31" s="3107" t="n">
        <v>14.06</v>
      </c>
      <c r="AB31" s="3107" t="n">
        <v>14.24</v>
      </c>
      <c r="AC31" s="3107" t="n">
        <v>14.39</v>
      </c>
      <c r="AD31" s="3107" t="n">
        <v>15.04</v>
      </c>
      <c r="AE31" s="3107" t="n">
        <v>16.01</v>
      </c>
      <c r="AF31" s="3108" t="n">
        <v>17.67</v>
      </c>
    </row>
    <row r="32" s="2060" customFormat="true" ht="14.45" hidden="false" customHeight="true" outlineLevel="0" collapsed="false">
      <c r="A32" s="3106" t="s">
        <v>1419</v>
      </c>
      <c r="B32" s="3107" t="n">
        <v>4.94</v>
      </c>
      <c r="C32" s="3107" t="n">
        <v>5.17</v>
      </c>
      <c r="D32" s="3107" t="n">
        <v>5.43</v>
      </c>
      <c r="E32" s="3107" t="n">
        <v>5.77</v>
      </c>
      <c r="F32" s="3107" t="n">
        <v>5.84</v>
      </c>
      <c r="G32" s="3107" t="n">
        <v>5.79</v>
      </c>
      <c r="H32" s="3107" t="n">
        <v>5.86</v>
      </c>
      <c r="I32" s="3107" t="n">
        <v>6.12</v>
      </c>
      <c r="J32" s="3107" t="n">
        <v>6.25</v>
      </c>
      <c r="K32" s="3107" t="n">
        <v>6.34</v>
      </c>
      <c r="L32" s="3107" t="n">
        <v>6.55</v>
      </c>
      <c r="M32" s="3107" t="n">
        <v>6.6</v>
      </c>
      <c r="N32" s="3107" t="n">
        <v>6.48</v>
      </c>
      <c r="O32" s="3107" t="n">
        <v>6.86</v>
      </c>
      <c r="P32" s="3107" t="n">
        <v>7.16</v>
      </c>
      <c r="Q32" s="3107" t="n">
        <v>7.59</v>
      </c>
      <c r="R32" s="3107" t="n">
        <v>8.03</v>
      </c>
      <c r="S32" s="3107" t="n">
        <v>8.77</v>
      </c>
      <c r="T32" s="3107" t="n">
        <v>9.45</v>
      </c>
      <c r="U32" s="3107" t="n">
        <v>10.49</v>
      </c>
      <c r="V32" s="3107" t="n">
        <v>11.21</v>
      </c>
      <c r="W32" s="3107" t="n">
        <v>11.28</v>
      </c>
      <c r="X32" s="3107" t="n">
        <v>12.62</v>
      </c>
      <c r="Y32" s="3107" t="n">
        <v>13.38</v>
      </c>
      <c r="Z32" s="3107" t="n">
        <v>13.84</v>
      </c>
      <c r="AA32" s="3107" t="n">
        <v>14.05</v>
      </c>
      <c r="AB32" s="3107" t="n">
        <v>14.15</v>
      </c>
      <c r="AC32" s="3107" t="n">
        <v>14.18</v>
      </c>
      <c r="AD32" s="3107" t="n">
        <v>14.74</v>
      </c>
      <c r="AE32" s="3107" t="n">
        <v>15.48</v>
      </c>
      <c r="AF32" s="3108"/>
    </row>
    <row r="33" customFormat="false" ht="14.1" hidden="false" customHeight="true" outlineLevel="0" collapsed="false">
      <c r="A33" s="453" t="s">
        <v>1420</v>
      </c>
      <c r="B33" s="3109" t="n">
        <v>20.25</v>
      </c>
      <c r="C33" s="3109" t="n">
        <v>19.81</v>
      </c>
      <c r="D33" s="3109" t="n">
        <v>21.57</v>
      </c>
      <c r="E33" s="3109" t="n">
        <v>22.46</v>
      </c>
      <c r="F33" s="3109" t="n">
        <v>21.84</v>
      </c>
      <c r="G33" s="3109" t="n">
        <v>21.97</v>
      </c>
      <c r="H33" s="3109" t="n">
        <v>20.49</v>
      </c>
      <c r="I33" s="3109" t="n">
        <v>20.86</v>
      </c>
      <c r="J33" s="3109" t="n">
        <v>20.66</v>
      </c>
      <c r="K33" s="3109" t="n">
        <v>23.14</v>
      </c>
      <c r="L33" s="3109" t="n">
        <v>22.98</v>
      </c>
      <c r="M33" s="3109" t="n">
        <v>22.03</v>
      </c>
      <c r="N33" s="3109" t="n">
        <v>21.27</v>
      </c>
      <c r="O33" s="3109" t="n">
        <v>18.73</v>
      </c>
      <c r="P33" s="3109" t="n">
        <v>19.66</v>
      </c>
      <c r="Q33" s="3109" t="n">
        <v>21.12</v>
      </c>
      <c r="R33" s="3109" t="n">
        <v>22.43</v>
      </c>
      <c r="S33" s="3109" t="n">
        <v>24.62</v>
      </c>
      <c r="T33" s="3109" t="n">
        <v>25.44</v>
      </c>
      <c r="U33" s="3109" t="n">
        <v>28.28</v>
      </c>
      <c r="V33" s="3109" t="n">
        <v>27.42</v>
      </c>
      <c r="W33" s="3109" t="n">
        <v>26.96</v>
      </c>
      <c r="X33" s="3109" t="n">
        <v>30.7</v>
      </c>
      <c r="Y33" s="3109" t="n">
        <v>30.11</v>
      </c>
      <c r="Z33" s="3109" t="n">
        <v>30.68</v>
      </c>
      <c r="AA33" s="3109" t="n">
        <v>29.85</v>
      </c>
      <c r="AB33" s="3109" t="n">
        <v>30.34</v>
      </c>
      <c r="AC33" s="3109" t="n">
        <v>29.85</v>
      </c>
      <c r="AD33" s="3109" t="n">
        <v>29.43</v>
      </c>
      <c r="AE33" s="3109" t="n">
        <v>29.85</v>
      </c>
      <c r="AF33" s="3110" t="n">
        <v>32.38</v>
      </c>
    </row>
    <row r="34" customFormat="false" ht="14.1" hidden="false" customHeight="true" outlineLevel="0" collapsed="false">
      <c r="A34" s="453" t="s">
        <v>1421</v>
      </c>
      <c r="B34" s="3109" t="n">
        <v>1</v>
      </c>
      <c r="C34" s="3109" t="n">
        <v>0.97</v>
      </c>
      <c r="D34" s="3109" t="n">
        <v>0.95</v>
      </c>
      <c r="E34" s="3109" t="n">
        <v>0.83</v>
      </c>
      <c r="F34" s="3109" t="n">
        <v>0.77</v>
      </c>
      <c r="G34" s="3109" t="n">
        <v>0.99</v>
      </c>
      <c r="H34" s="3109" t="n">
        <v>0.94</v>
      </c>
      <c r="I34" s="3109" t="n">
        <v>0.92</v>
      </c>
      <c r="J34" s="3109" t="n">
        <v>0.99</v>
      </c>
      <c r="K34" s="3109" t="n">
        <v>1.06</v>
      </c>
      <c r="L34" s="3109" t="n">
        <v>1.1</v>
      </c>
      <c r="M34" s="3109" t="n">
        <v>1.22</v>
      </c>
      <c r="N34" s="3109" t="n">
        <v>1.28</v>
      </c>
      <c r="O34" s="3109" t="n">
        <v>1.49</v>
      </c>
      <c r="P34" s="3109" t="n">
        <v>1.65</v>
      </c>
      <c r="Q34" s="3109" t="n">
        <v>1.99</v>
      </c>
      <c r="R34" s="3109" t="n">
        <v>2.38</v>
      </c>
      <c r="S34" s="3109" t="n">
        <v>2.83</v>
      </c>
      <c r="T34" s="3109" t="n">
        <v>3.29</v>
      </c>
      <c r="U34" s="3109" t="n">
        <v>4.08</v>
      </c>
      <c r="V34" s="3109" t="n">
        <v>4.91</v>
      </c>
      <c r="W34" s="3109" t="n">
        <v>5.29</v>
      </c>
      <c r="X34" s="3109" t="n">
        <v>6.28</v>
      </c>
      <c r="Y34" s="3109" t="n">
        <v>6.4</v>
      </c>
      <c r="Z34" s="3109" t="n">
        <v>6.48</v>
      </c>
      <c r="AA34" s="3109" t="n">
        <v>7.01</v>
      </c>
      <c r="AB34" s="3109" t="n">
        <v>7.03</v>
      </c>
      <c r="AC34" s="3109" t="n">
        <v>7.31</v>
      </c>
      <c r="AD34" s="3109" t="n">
        <v>7.78</v>
      </c>
      <c r="AE34" s="3109" t="n">
        <v>7.77</v>
      </c>
      <c r="AF34" s="3110" t="n">
        <v>9.41</v>
      </c>
    </row>
    <row r="35" customFormat="false" ht="14.1" hidden="false" customHeight="true" outlineLevel="0" collapsed="false">
      <c r="A35" s="453" t="s">
        <v>1422</v>
      </c>
      <c r="B35" s="3109" t="n">
        <v>5.94</v>
      </c>
      <c r="C35" s="3109" t="n">
        <v>5.85</v>
      </c>
      <c r="D35" s="3109" t="n">
        <v>6.47</v>
      </c>
      <c r="E35" s="3109" t="n">
        <v>6.59</v>
      </c>
      <c r="F35" s="3109" t="n">
        <v>6.34</v>
      </c>
      <c r="G35" s="3109" t="n">
        <v>6.69</v>
      </c>
      <c r="H35" s="3109" t="n">
        <v>6.26</v>
      </c>
      <c r="I35" s="3109" t="n">
        <v>7.26</v>
      </c>
      <c r="J35" s="3109" t="n">
        <v>7.73</v>
      </c>
      <c r="K35" s="3109" t="n">
        <v>8.49</v>
      </c>
      <c r="L35" s="3109" t="n">
        <v>9.64</v>
      </c>
      <c r="M35" s="3109" t="n">
        <v>10.16</v>
      </c>
      <c r="N35" s="3109" t="n">
        <v>11.01</v>
      </c>
      <c r="O35" s="3109" t="n">
        <v>12</v>
      </c>
      <c r="P35" s="3109" t="n">
        <v>13.71</v>
      </c>
      <c r="Q35" s="3109" t="n">
        <v>15.04</v>
      </c>
      <c r="R35" s="3109" t="n">
        <v>14.25</v>
      </c>
      <c r="S35" s="3109" t="n">
        <v>16.18</v>
      </c>
      <c r="T35" s="3109" t="n">
        <v>16.82</v>
      </c>
      <c r="U35" s="3109" t="n">
        <v>17.94</v>
      </c>
      <c r="V35" s="3109" t="n">
        <v>20.12</v>
      </c>
      <c r="W35" s="3109" t="n">
        <v>22.23</v>
      </c>
      <c r="X35" s="3109" t="n">
        <v>24.12</v>
      </c>
      <c r="Y35" s="3109" t="n">
        <v>24.87</v>
      </c>
      <c r="Z35" s="3109" t="n">
        <v>27.65</v>
      </c>
      <c r="AA35" s="3109" t="n">
        <v>29.7</v>
      </c>
      <c r="AB35" s="3109" t="n">
        <v>29.96</v>
      </c>
      <c r="AC35" s="3109" t="n">
        <v>33.14</v>
      </c>
      <c r="AD35" s="3109" t="n">
        <v>32.88</v>
      </c>
      <c r="AE35" s="3109" t="n">
        <v>35.8</v>
      </c>
      <c r="AF35" s="3110" t="n">
        <v>39.03</v>
      </c>
    </row>
    <row r="36" customFormat="false" ht="14.1" hidden="false" customHeight="true" outlineLevel="0" collapsed="false">
      <c r="A36" s="453" t="s">
        <v>1423</v>
      </c>
      <c r="B36" s="3109" t="n">
        <v>19.34</v>
      </c>
      <c r="C36" s="3109" t="n">
        <v>18.47</v>
      </c>
      <c r="D36" s="3109" t="n">
        <v>19.83</v>
      </c>
      <c r="E36" s="3109" t="n">
        <v>19.86</v>
      </c>
      <c r="F36" s="3109" t="n">
        <v>19.07</v>
      </c>
      <c r="G36" s="3109" t="n">
        <v>21.19</v>
      </c>
      <c r="H36" s="3109" t="n">
        <v>19.81</v>
      </c>
      <c r="I36" s="3109" t="n">
        <v>20.91</v>
      </c>
      <c r="J36" s="3109" t="n">
        <v>22.25</v>
      </c>
      <c r="K36" s="3109" t="n">
        <v>22.35</v>
      </c>
      <c r="L36" s="3109" t="n">
        <v>23.93</v>
      </c>
      <c r="M36" s="3109" t="n">
        <v>22.52</v>
      </c>
      <c r="N36" s="3109" t="n">
        <v>22.27</v>
      </c>
      <c r="O36" s="3109" t="n">
        <v>21.26</v>
      </c>
      <c r="P36" s="3109" t="n">
        <v>23.26</v>
      </c>
      <c r="Q36" s="3109" t="n">
        <v>23.51</v>
      </c>
      <c r="R36" s="3109" t="n">
        <v>23.22</v>
      </c>
      <c r="S36" s="3109" t="n">
        <v>23.49</v>
      </c>
      <c r="T36" s="3109" t="n">
        <v>25.72</v>
      </c>
      <c r="U36" s="3109" t="n">
        <v>23.95</v>
      </c>
      <c r="V36" s="3109" t="n">
        <v>25.41</v>
      </c>
      <c r="W36" s="3109" t="n">
        <v>25.88</v>
      </c>
      <c r="X36" s="3109" t="n">
        <v>29.34</v>
      </c>
      <c r="Y36" s="3109" t="n">
        <v>29.54</v>
      </c>
      <c r="Z36" s="3109" t="n">
        <v>30.12</v>
      </c>
      <c r="AA36" s="3109" t="n">
        <v>32.33</v>
      </c>
      <c r="AB36" s="3109" t="n">
        <v>31.62</v>
      </c>
      <c r="AC36" s="3109" t="n">
        <v>33.61</v>
      </c>
      <c r="AD36" s="3109" t="n">
        <v>33.78</v>
      </c>
      <c r="AE36" s="3109" t="n">
        <v>34.88</v>
      </c>
      <c r="AF36" s="3110" t="n">
        <v>36.63</v>
      </c>
    </row>
    <row r="37" customFormat="false" ht="14.1" hidden="false" customHeight="true" outlineLevel="0" collapsed="false">
      <c r="A37" s="453" t="s">
        <v>1382</v>
      </c>
      <c r="B37" s="3109" t="n">
        <v>6.8</v>
      </c>
      <c r="C37" s="3109" t="n">
        <v>7.25</v>
      </c>
      <c r="D37" s="3109" t="n">
        <v>7.66</v>
      </c>
      <c r="E37" s="3109" t="n">
        <v>7.21</v>
      </c>
      <c r="F37" s="3109" t="n">
        <v>7.58</v>
      </c>
      <c r="G37" s="3109" t="n">
        <v>7.19</v>
      </c>
      <c r="H37" s="3109" t="n">
        <v>6.88</v>
      </c>
      <c r="I37" s="3109" t="n">
        <v>6.66</v>
      </c>
      <c r="J37" s="3109" t="n">
        <v>6.41</v>
      </c>
      <c r="K37" s="3109" t="n">
        <v>6.63</v>
      </c>
      <c r="L37" s="3109" t="n">
        <v>6.25</v>
      </c>
      <c r="M37" s="3109" t="n">
        <v>6.37</v>
      </c>
      <c r="N37" s="3109" t="n">
        <v>5.75</v>
      </c>
      <c r="O37" s="3109" t="n">
        <v>5.78</v>
      </c>
      <c r="P37" s="3109" t="n">
        <v>5.79</v>
      </c>
      <c r="Q37" s="3109" t="n">
        <v>5.77</v>
      </c>
      <c r="R37" s="3109" t="n">
        <v>5.73</v>
      </c>
      <c r="S37" s="3109" t="n">
        <v>6.28</v>
      </c>
      <c r="T37" s="3109" t="n">
        <v>7.03</v>
      </c>
      <c r="U37" s="3109" t="n">
        <v>7.41</v>
      </c>
      <c r="V37" s="3109" t="n">
        <v>7.99</v>
      </c>
      <c r="W37" s="3109" t="n">
        <v>7</v>
      </c>
      <c r="X37" s="3109" t="n">
        <v>8.21</v>
      </c>
      <c r="Y37" s="3109" t="n">
        <v>9.1</v>
      </c>
      <c r="Z37" s="3109" t="n">
        <v>8.82</v>
      </c>
      <c r="AA37" s="3109" t="n">
        <v>8.92</v>
      </c>
      <c r="AB37" s="3109" t="n">
        <v>9.75</v>
      </c>
      <c r="AC37" s="3109" t="n">
        <v>9.57</v>
      </c>
      <c r="AD37" s="3109" t="n">
        <v>10.37</v>
      </c>
      <c r="AE37" s="3109" t="n">
        <v>10.61</v>
      </c>
      <c r="AF37" s="3110" t="n">
        <v>11.81</v>
      </c>
    </row>
    <row r="38" customFormat="false" ht="14.1" hidden="false" customHeight="true" outlineLevel="0" collapsed="false">
      <c r="A38" s="453" t="s">
        <v>1381</v>
      </c>
      <c r="B38" s="3109" t="n">
        <v>1.51</v>
      </c>
      <c r="C38" s="3109" t="n">
        <v>1.47</v>
      </c>
      <c r="D38" s="3109" t="n">
        <v>1.59</v>
      </c>
      <c r="E38" s="3109" t="n">
        <v>1.64</v>
      </c>
      <c r="F38" s="3109" t="n">
        <v>1.74</v>
      </c>
      <c r="G38" s="3109" t="n">
        <v>1.78</v>
      </c>
      <c r="H38" s="3109" t="n">
        <v>1.77</v>
      </c>
      <c r="I38" s="3109" t="n">
        <v>2.07</v>
      </c>
      <c r="J38" s="3109" t="n">
        <v>2.24</v>
      </c>
      <c r="K38" s="3109" t="n">
        <v>2.38</v>
      </c>
      <c r="L38" s="3109" t="n">
        <v>2.67</v>
      </c>
      <c r="M38" s="3109" t="n">
        <v>2.78</v>
      </c>
      <c r="N38" s="3109" t="n">
        <v>3.18</v>
      </c>
      <c r="O38" s="3109" t="n">
        <v>4.07</v>
      </c>
      <c r="P38" s="3109" t="n">
        <v>4.7</v>
      </c>
      <c r="Q38" s="3109" t="n">
        <v>5.48</v>
      </c>
      <c r="R38" s="3109" t="n">
        <v>6.49</v>
      </c>
      <c r="S38" s="3109" t="n">
        <v>7.91</v>
      </c>
      <c r="T38" s="3109" t="n">
        <v>8.12</v>
      </c>
      <c r="U38" s="3109" t="n">
        <v>8.65</v>
      </c>
      <c r="V38" s="3109" t="n">
        <v>9.33</v>
      </c>
      <c r="W38" s="3109" t="n">
        <v>10.2</v>
      </c>
      <c r="X38" s="3109" t="n">
        <v>11.37</v>
      </c>
      <c r="Y38" s="3109" t="n">
        <v>11.47</v>
      </c>
      <c r="Z38" s="3109" t="n">
        <v>11.92</v>
      </c>
      <c r="AA38" s="3109" t="n">
        <v>12.64</v>
      </c>
      <c r="AB38" s="3109" t="n">
        <v>12.53</v>
      </c>
      <c r="AC38" s="3109" t="n">
        <v>13.32</v>
      </c>
      <c r="AD38" s="3109" t="n">
        <v>14.01</v>
      </c>
      <c r="AE38" s="3109" t="n">
        <v>15.02</v>
      </c>
      <c r="AF38" s="3110" t="n">
        <v>16.38</v>
      </c>
    </row>
    <row r="39" customFormat="false" ht="14.1" hidden="false" customHeight="true" outlineLevel="0" collapsed="false">
      <c r="A39" s="499" t="s">
        <v>1424</v>
      </c>
      <c r="B39" s="3109" t="n">
        <v>5.15</v>
      </c>
      <c r="C39" s="3109" t="n">
        <v>5.69</v>
      </c>
      <c r="D39" s="3109" t="n">
        <v>5.24</v>
      </c>
      <c r="E39" s="3109" t="n">
        <v>5.39</v>
      </c>
      <c r="F39" s="3109" t="n">
        <v>5.35</v>
      </c>
      <c r="G39" s="3109" t="n">
        <v>5.68</v>
      </c>
      <c r="H39" s="3109" t="n">
        <v>5.87</v>
      </c>
      <c r="I39" s="3109" t="n">
        <v>5.62</v>
      </c>
      <c r="J39" s="3109" t="n">
        <v>5.31</v>
      </c>
      <c r="K39" s="3109" t="n">
        <v>5.64</v>
      </c>
      <c r="L39" s="3109" t="n">
        <v>5.38</v>
      </c>
      <c r="M39" s="3109" t="n">
        <v>4.91</v>
      </c>
      <c r="N39" s="3109" t="n">
        <v>5.13</v>
      </c>
      <c r="O39" s="3109" t="n">
        <v>5.5</v>
      </c>
      <c r="P39" s="3109" t="n">
        <v>5.5</v>
      </c>
      <c r="Q39" s="3109" t="n">
        <v>5.62</v>
      </c>
      <c r="R39" s="3109" t="n">
        <v>6.11</v>
      </c>
      <c r="S39" s="3109" t="n">
        <v>5.81</v>
      </c>
      <c r="T39" s="3109" t="n">
        <v>5.76</v>
      </c>
      <c r="U39" s="3109" t="n">
        <v>6.53</v>
      </c>
      <c r="V39" s="3109" t="n">
        <v>7.91</v>
      </c>
      <c r="W39" s="3109" t="n">
        <v>8.2</v>
      </c>
      <c r="X39" s="3109" t="n">
        <v>9.43</v>
      </c>
      <c r="Y39" s="3109" t="n">
        <v>11.42</v>
      </c>
      <c r="Z39" s="3109" t="n">
        <v>10.79</v>
      </c>
      <c r="AA39" s="3109" t="n">
        <v>12.2</v>
      </c>
      <c r="AB39" s="3109" t="n">
        <v>11.87</v>
      </c>
      <c r="AC39" s="3109" t="n">
        <v>11.34</v>
      </c>
      <c r="AD39" s="3109" t="n">
        <v>12.56</v>
      </c>
      <c r="AE39" s="3109" t="n">
        <v>12.78</v>
      </c>
      <c r="AF39" s="3110" t="n">
        <v>15.34</v>
      </c>
    </row>
    <row r="40" customFormat="false" ht="14.1" hidden="false" customHeight="true" outlineLevel="0" collapsed="false">
      <c r="A40" s="453" t="s">
        <v>1425</v>
      </c>
      <c r="B40" s="3109" t="n">
        <v>71.36</v>
      </c>
      <c r="C40" s="3109" t="n">
        <v>72.16</v>
      </c>
      <c r="D40" s="3109" t="n">
        <v>70.24</v>
      </c>
      <c r="E40" s="3109" t="n">
        <v>69.93</v>
      </c>
      <c r="F40" s="3109" t="n">
        <v>70</v>
      </c>
      <c r="G40" s="3109" t="n">
        <v>70.69</v>
      </c>
      <c r="H40" s="3109" t="n">
        <v>69.24</v>
      </c>
      <c r="I40" s="3109" t="n">
        <v>70.23</v>
      </c>
      <c r="J40" s="3109" t="n">
        <v>71.96</v>
      </c>
      <c r="K40" s="3109" t="n">
        <v>75.52</v>
      </c>
      <c r="L40" s="3109" t="n">
        <v>77.36</v>
      </c>
      <c r="M40" s="3109" t="n">
        <v>77.09</v>
      </c>
      <c r="N40" s="3109" t="n">
        <v>76.89</v>
      </c>
      <c r="O40" s="3109" t="n">
        <v>77.1</v>
      </c>
      <c r="P40" s="3109" t="n">
        <v>75.89</v>
      </c>
      <c r="Q40" s="3109" t="n">
        <v>76.32</v>
      </c>
      <c r="R40" s="3109" t="n">
        <v>80.27</v>
      </c>
      <c r="S40" s="3109" t="n">
        <v>83.78</v>
      </c>
      <c r="T40" s="3109" t="n">
        <v>86.8</v>
      </c>
      <c r="U40" s="3109" t="n">
        <v>87.82</v>
      </c>
      <c r="V40" s="3109" t="n">
        <v>88.47</v>
      </c>
      <c r="W40" s="3109" t="n">
        <v>89.75</v>
      </c>
      <c r="X40" s="3109" t="n">
        <v>89.67</v>
      </c>
      <c r="Y40" s="3109" t="n">
        <v>89.62</v>
      </c>
      <c r="Z40" s="3109" t="n">
        <v>89.09</v>
      </c>
      <c r="AA40" s="3109" t="n">
        <v>88.33</v>
      </c>
      <c r="AB40" s="3109" t="n">
        <v>87.19</v>
      </c>
      <c r="AC40" s="3109" t="n">
        <v>88.5</v>
      </c>
      <c r="AD40" s="3109" t="n">
        <v>88.85</v>
      </c>
      <c r="AE40" s="3109" t="n">
        <v>88.92</v>
      </c>
      <c r="AF40" s="3110" t="n">
        <v>89.87</v>
      </c>
    </row>
    <row r="41" customFormat="false" ht="14.1" hidden="false" customHeight="true" outlineLevel="0" collapsed="false">
      <c r="A41" s="453" t="s">
        <v>627</v>
      </c>
      <c r="B41" s="3109" t="n">
        <v>4.42</v>
      </c>
      <c r="C41" s="3109" t="n">
        <v>5</v>
      </c>
      <c r="D41" s="3109" t="n">
        <v>5.31</v>
      </c>
      <c r="E41" s="3109" t="n">
        <v>5.37</v>
      </c>
      <c r="F41" s="3109" t="n">
        <v>5.63</v>
      </c>
      <c r="G41" s="3109" t="n">
        <v>4.85</v>
      </c>
      <c r="H41" s="3109" t="n">
        <v>5.25</v>
      </c>
      <c r="I41" s="3109" t="n">
        <v>5.37</v>
      </c>
      <c r="J41" s="3109" t="n">
        <v>5.46</v>
      </c>
      <c r="K41" s="3109" t="n">
        <v>5.81</v>
      </c>
      <c r="L41" s="3109" t="n">
        <v>5.9</v>
      </c>
      <c r="M41" s="3109" t="n">
        <v>6.01</v>
      </c>
      <c r="N41" s="3109" t="n">
        <v>6.28</v>
      </c>
      <c r="O41" s="3109" t="n">
        <v>7.11</v>
      </c>
      <c r="P41" s="3109" t="n">
        <v>7.09</v>
      </c>
      <c r="Q41" s="3109" t="n">
        <v>7.57</v>
      </c>
      <c r="R41" s="3109" t="n">
        <v>8.3</v>
      </c>
      <c r="S41" s="3109" t="n">
        <v>9.21</v>
      </c>
      <c r="T41" s="3109" t="n">
        <v>10.85</v>
      </c>
      <c r="U41" s="3109" t="n">
        <v>12.4</v>
      </c>
      <c r="V41" s="3109" t="n">
        <v>12.58</v>
      </c>
      <c r="W41" s="3109" t="n">
        <v>12.52</v>
      </c>
      <c r="X41" s="3109" t="n">
        <v>14.8</v>
      </c>
      <c r="Y41" s="3109" t="n">
        <v>16.97</v>
      </c>
      <c r="Z41" s="3109" t="n">
        <v>18.06</v>
      </c>
      <c r="AA41" s="3109" t="n">
        <v>17.22</v>
      </c>
      <c r="AB41" s="3109" t="n">
        <v>17.23</v>
      </c>
      <c r="AC41" s="3109" t="n">
        <v>17.06</v>
      </c>
      <c r="AD41" s="3109" t="n">
        <v>17.72</v>
      </c>
      <c r="AE41" s="3109" t="n">
        <v>18.13</v>
      </c>
      <c r="AF41" s="3110" t="n">
        <v>19.42</v>
      </c>
    </row>
    <row r="42" customFormat="false" ht="14.1" hidden="false" customHeight="true" outlineLevel="0" collapsed="false">
      <c r="A42" s="453" t="s">
        <v>629</v>
      </c>
      <c r="B42" s="3109" t="n">
        <v>1.13</v>
      </c>
      <c r="C42" s="3109" t="n">
        <v>1.1</v>
      </c>
      <c r="D42" s="3109" t="n">
        <v>1.14</v>
      </c>
      <c r="E42" s="3109" t="n">
        <v>1.19</v>
      </c>
      <c r="F42" s="3109" t="n">
        <v>1.2</v>
      </c>
      <c r="G42" s="3109" t="n">
        <v>1.24</v>
      </c>
      <c r="H42" s="3109" t="n">
        <v>1.35</v>
      </c>
      <c r="I42" s="3109" t="n">
        <v>1.51</v>
      </c>
      <c r="J42" s="3109" t="n">
        <v>1.58</v>
      </c>
      <c r="K42" s="3109" t="n">
        <v>1.69</v>
      </c>
      <c r="L42" s="3109" t="n">
        <v>1.8</v>
      </c>
      <c r="M42" s="3109" t="n">
        <v>1.84</v>
      </c>
      <c r="N42" s="3109" t="n">
        <v>2</v>
      </c>
      <c r="O42" s="3109" t="n">
        <v>1.89</v>
      </c>
      <c r="P42" s="3109" t="n">
        <v>2.21</v>
      </c>
      <c r="Q42" s="3109" t="n">
        <v>2.82</v>
      </c>
      <c r="R42" s="3109" t="n">
        <v>3.03</v>
      </c>
      <c r="S42" s="3109" t="n">
        <v>3.18</v>
      </c>
      <c r="T42" s="3109" t="n">
        <v>3.71</v>
      </c>
      <c r="U42" s="3109" t="n">
        <v>4.23</v>
      </c>
      <c r="V42" s="3109" t="n">
        <v>3.93</v>
      </c>
      <c r="W42" s="3109" t="n">
        <v>4.46</v>
      </c>
      <c r="X42" s="3109" t="n">
        <v>4.58</v>
      </c>
      <c r="Y42" s="3109" t="n">
        <v>4.52</v>
      </c>
      <c r="Z42" s="3109" t="n">
        <v>4.78</v>
      </c>
      <c r="AA42" s="3109" t="n">
        <v>4.93</v>
      </c>
      <c r="AB42" s="3109" t="n">
        <v>4.98</v>
      </c>
      <c r="AC42" s="3109" t="n">
        <v>5.4</v>
      </c>
      <c r="AD42" s="3109" t="n">
        <v>6.04</v>
      </c>
      <c r="AE42" s="3109" t="n">
        <v>7.23</v>
      </c>
      <c r="AF42" s="3110" t="n">
        <v>9.19</v>
      </c>
    </row>
    <row r="43" customFormat="false" ht="14.1" hidden="false" customHeight="true" outlineLevel="0" collapsed="false">
      <c r="A43" s="453" t="s">
        <v>1426</v>
      </c>
      <c r="B43" s="3109" t="n">
        <v>54.08</v>
      </c>
      <c r="C43" s="3109" t="n">
        <v>47.76</v>
      </c>
      <c r="D43" s="3109" t="n">
        <v>49.46</v>
      </c>
      <c r="E43" s="3109" t="n">
        <v>47.74</v>
      </c>
      <c r="F43" s="3109" t="n">
        <v>46.31</v>
      </c>
      <c r="G43" s="3109" t="n">
        <v>49.06</v>
      </c>
      <c r="H43" s="3109" t="n">
        <v>43.8</v>
      </c>
      <c r="I43" s="3109" t="n">
        <v>43.74</v>
      </c>
      <c r="J43" s="3109" t="n">
        <v>44.34</v>
      </c>
      <c r="K43" s="3109" t="n">
        <v>45.04</v>
      </c>
      <c r="L43" s="3109" t="n">
        <v>51.54</v>
      </c>
      <c r="M43" s="3109" t="n">
        <v>42.79</v>
      </c>
      <c r="N43" s="3109" t="n">
        <v>49.38</v>
      </c>
      <c r="O43" s="3109" t="n">
        <v>38.14</v>
      </c>
      <c r="P43" s="3109" t="n">
        <v>36.95</v>
      </c>
      <c r="Q43" s="3109" t="n">
        <v>44.41</v>
      </c>
      <c r="R43" s="3109" t="n">
        <v>39.26</v>
      </c>
      <c r="S43" s="3109" t="n">
        <v>46.37</v>
      </c>
      <c r="T43" s="3109" t="n">
        <v>41.58</v>
      </c>
      <c r="U43" s="3109" t="n">
        <v>38.52</v>
      </c>
      <c r="V43" s="3109" t="n">
        <v>35.71</v>
      </c>
      <c r="W43" s="3109" t="n">
        <v>42.81</v>
      </c>
      <c r="X43" s="3109" t="n">
        <v>44.99</v>
      </c>
      <c r="Y43" s="3109" t="n">
        <v>38.36</v>
      </c>
      <c r="Z43" s="3109" t="n">
        <v>45.05</v>
      </c>
      <c r="AA43" s="3109" t="n">
        <v>45.15</v>
      </c>
      <c r="AB43" s="3109" t="n">
        <v>49.45</v>
      </c>
      <c r="AC43" s="3109" t="n">
        <v>47.67</v>
      </c>
      <c r="AD43" s="3109" t="n">
        <v>46.38</v>
      </c>
      <c r="AE43" s="3109" t="n">
        <v>47.59</v>
      </c>
      <c r="AF43" s="3110" t="n">
        <v>51.11</v>
      </c>
    </row>
    <row r="44" customFormat="false" ht="14.1" hidden="false" customHeight="true" outlineLevel="0" collapsed="false">
      <c r="A44" s="453" t="s">
        <v>628</v>
      </c>
      <c r="B44" s="3109" t="n">
        <v>6.91</v>
      </c>
      <c r="C44" s="3109" t="n">
        <v>6.56</v>
      </c>
      <c r="D44" s="3109" t="n">
        <v>5.37</v>
      </c>
      <c r="E44" s="3109" t="n">
        <v>6.13</v>
      </c>
      <c r="F44" s="3109" t="n">
        <v>6.18</v>
      </c>
      <c r="G44" s="3109" t="n">
        <v>5.46</v>
      </c>
      <c r="H44" s="3109" t="n">
        <v>7.03</v>
      </c>
      <c r="I44" s="3109" t="n">
        <v>6.3</v>
      </c>
      <c r="J44" s="3109" t="n">
        <v>6.12</v>
      </c>
      <c r="K44" s="3109" t="n">
        <v>5.19</v>
      </c>
      <c r="L44" s="3109" t="n">
        <v>5.62</v>
      </c>
      <c r="M44" s="3109" t="n">
        <v>6.55</v>
      </c>
      <c r="N44" s="3109" t="n">
        <v>5.38</v>
      </c>
      <c r="O44" s="3109" t="n">
        <v>6.93</v>
      </c>
      <c r="P44" s="3109" t="n">
        <v>6.37</v>
      </c>
      <c r="Q44" s="3109" t="n">
        <v>5.94</v>
      </c>
      <c r="R44" s="3109" t="n">
        <v>6.49</v>
      </c>
      <c r="S44" s="3109" t="n">
        <v>6.99</v>
      </c>
      <c r="T44" s="3109" t="n">
        <v>7.62</v>
      </c>
      <c r="U44" s="3109" t="n">
        <v>9.88</v>
      </c>
      <c r="V44" s="3109" t="n">
        <v>11.84</v>
      </c>
      <c r="W44" s="3109" t="n">
        <v>11.85</v>
      </c>
      <c r="X44" s="3109" t="n">
        <v>12.92</v>
      </c>
      <c r="Y44" s="3109" t="n">
        <v>15.22</v>
      </c>
      <c r="Z44" s="3109" t="n">
        <v>15.59</v>
      </c>
      <c r="AA44" s="3109" t="n">
        <v>14.06</v>
      </c>
      <c r="AB44" s="3109" t="n">
        <v>14.64</v>
      </c>
      <c r="AC44" s="3109" t="n">
        <v>13.13</v>
      </c>
      <c r="AD44" s="3109" t="n">
        <v>14.35</v>
      </c>
      <c r="AE44" s="3109" t="n">
        <v>14.85</v>
      </c>
      <c r="AF44" s="3110" t="n">
        <v>16.96</v>
      </c>
    </row>
    <row r="45" customFormat="false" ht="14.1" hidden="false" customHeight="true" outlineLevel="0" collapsed="false">
      <c r="A45" s="453" t="s">
        <v>1427</v>
      </c>
      <c r="B45" s="3109" t="n">
        <v>24.43</v>
      </c>
      <c r="C45" s="3109" t="n">
        <v>22.58</v>
      </c>
      <c r="D45" s="3109" t="n">
        <v>26.13</v>
      </c>
      <c r="E45" s="3109" t="n">
        <v>27.01</v>
      </c>
      <c r="F45" s="3109" t="n">
        <v>23.05</v>
      </c>
      <c r="G45" s="3109" t="n">
        <v>25.5</v>
      </c>
      <c r="H45" s="3109" t="n">
        <v>23.03</v>
      </c>
      <c r="I45" s="3109" t="n">
        <v>26.9</v>
      </c>
      <c r="J45" s="3109" t="n">
        <v>27.36</v>
      </c>
      <c r="K45" s="3109" t="n">
        <v>26.57</v>
      </c>
      <c r="L45" s="3109" t="n">
        <v>30.91</v>
      </c>
      <c r="M45" s="3109" t="n">
        <v>28.06</v>
      </c>
      <c r="N45" s="3109" t="n">
        <v>25.24</v>
      </c>
      <c r="O45" s="3109" t="n">
        <v>24.36</v>
      </c>
      <c r="P45" s="3109" t="n">
        <v>24.89</v>
      </c>
      <c r="Q45" s="3109" t="n">
        <v>28.28</v>
      </c>
      <c r="R45" s="3109" t="n">
        <v>28.2</v>
      </c>
      <c r="S45" s="3109" t="n">
        <v>29.92</v>
      </c>
      <c r="T45" s="3109" t="n">
        <v>30.96</v>
      </c>
      <c r="U45" s="3109" t="n">
        <v>34.24</v>
      </c>
      <c r="V45" s="3109" t="n">
        <v>32.82</v>
      </c>
      <c r="W45" s="3109" t="n">
        <v>32.57</v>
      </c>
      <c r="X45" s="3109" t="n">
        <v>36.39</v>
      </c>
      <c r="Y45" s="3109" t="n">
        <v>34.14</v>
      </c>
      <c r="Z45" s="3109" t="n">
        <v>35.35</v>
      </c>
      <c r="AA45" s="3109" t="n">
        <v>42.51</v>
      </c>
      <c r="AB45" s="3109" t="n">
        <v>37.82</v>
      </c>
      <c r="AC45" s="3109" t="n">
        <v>39.45</v>
      </c>
      <c r="AD45" s="3109" t="n">
        <v>36.75</v>
      </c>
      <c r="AE45" s="3109" t="n">
        <v>40.07</v>
      </c>
      <c r="AF45" s="3110" t="n">
        <v>44.92</v>
      </c>
    </row>
    <row r="46" customFormat="false" ht="14.1" hidden="false" customHeight="true" outlineLevel="0" collapsed="false">
      <c r="A46" s="453" t="s">
        <v>1428</v>
      </c>
      <c r="B46" s="3109" t="n">
        <v>14.67</v>
      </c>
      <c r="C46" s="3109" t="n">
        <v>15.56</v>
      </c>
      <c r="D46" s="3109" t="n">
        <v>15.72</v>
      </c>
      <c r="E46" s="3109" t="n">
        <v>17.17</v>
      </c>
      <c r="F46" s="3109" t="n">
        <v>18.07</v>
      </c>
      <c r="G46" s="3109" t="n">
        <v>17.02</v>
      </c>
      <c r="H46" s="3109" t="n">
        <v>14.82</v>
      </c>
      <c r="I46" s="3109" t="n">
        <v>16.06</v>
      </c>
      <c r="J46" s="3109" t="n">
        <v>15.84</v>
      </c>
      <c r="K46" s="3109" t="n">
        <v>18.29</v>
      </c>
      <c r="L46" s="3109" t="n">
        <v>17.39</v>
      </c>
      <c r="M46" s="3109" t="n">
        <v>18.04</v>
      </c>
      <c r="N46" s="3109" t="n">
        <v>16.45</v>
      </c>
      <c r="O46" s="3109" t="n">
        <v>16.43</v>
      </c>
      <c r="P46" s="3109" t="n">
        <v>16.06</v>
      </c>
      <c r="Q46" s="3109" t="n">
        <v>15.56</v>
      </c>
      <c r="R46" s="3109" t="n">
        <v>15.06</v>
      </c>
      <c r="S46" s="3109" t="n">
        <v>17.3</v>
      </c>
      <c r="T46" s="3109" t="n">
        <v>17.3</v>
      </c>
      <c r="U46" s="3109" t="n">
        <v>17.23</v>
      </c>
      <c r="V46" s="3109" t="n">
        <v>18.29</v>
      </c>
      <c r="W46" s="3109" t="n">
        <v>17.32</v>
      </c>
      <c r="X46" s="3109" t="n">
        <v>19.86</v>
      </c>
      <c r="Y46" s="3109" t="n">
        <v>19.41</v>
      </c>
      <c r="Z46" s="3109" t="n">
        <v>20.17</v>
      </c>
      <c r="AA46" s="3109" t="n">
        <v>21.21</v>
      </c>
      <c r="AB46" s="3109" t="n">
        <v>21.15</v>
      </c>
      <c r="AC46" s="3109" t="n">
        <v>21.3</v>
      </c>
      <c r="AD46" s="3109" t="n">
        <v>21.5</v>
      </c>
      <c r="AE46" s="3109" t="n">
        <v>22.45</v>
      </c>
      <c r="AF46" s="3110" t="n">
        <v>23.83</v>
      </c>
    </row>
    <row r="47" customFormat="false" ht="14.1" hidden="false" customHeight="true" outlineLevel="0" collapsed="false">
      <c r="A47" s="453" t="s">
        <v>626</v>
      </c>
      <c r="B47" s="3109" t="n">
        <v>0.5</v>
      </c>
      <c r="C47" s="3109" t="n">
        <v>0.48</v>
      </c>
      <c r="D47" s="3109" t="n">
        <v>0.64</v>
      </c>
      <c r="E47" s="3109" t="n">
        <v>0.63</v>
      </c>
      <c r="F47" s="3109" t="n">
        <v>0.82</v>
      </c>
      <c r="G47" s="3109" t="n">
        <v>0.85</v>
      </c>
      <c r="H47" s="3109" t="n">
        <v>0.79</v>
      </c>
      <c r="I47" s="3109" t="n">
        <v>0.89</v>
      </c>
      <c r="J47" s="3109" t="n">
        <v>0.94</v>
      </c>
      <c r="K47" s="3109" t="n">
        <v>0.96</v>
      </c>
      <c r="L47" s="3109" t="n">
        <v>1.02</v>
      </c>
      <c r="M47" s="3109" t="n">
        <v>1.02</v>
      </c>
      <c r="N47" s="3109" t="n">
        <v>1.14</v>
      </c>
      <c r="O47" s="3109" t="n">
        <v>1.2</v>
      </c>
      <c r="P47" s="3109" t="n">
        <v>1.46</v>
      </c>
      <c r="Q47" s="3109" t="n">
        <v>1.75</v>
      </c>
      <c r="R47" s="3109" t="n">
        <v>1.92</v>
      </c>
      <c r="S47" s="3109" t="n">
        <v>2.15</v>
      </c>
      <c r="T47" s="3109" t="n">
        <v>2.8</v>
      </c>
      <c r="U47" s="3109" t="n">
        <v>3.34</v>
      </c>
      <c r="V47" s="3109" t="n">
        <v>3.61</v>
      </c>
      <c r="W47" s="3109" t="n">
        <v>4.3</v>
      </c>
      <c r="X47" s="3109" t="n">
        <v>4.53</v>
      </c>
      <c r="Y47" s="3109" t="n">
        <v>5.57</v>
      </c>
      <c r="Z47" s="3109" t="n">
        <v>6.86</v>
      </c>
      <c r="AA47" s="3109" t="n">
        <v>8.05</v>
      </c>
      <c r="AB47" s="3109" t="n">
        <v>8.59</v>
      </c>
      <c r="AC47" s="3109" t="n">
        <v>9.66</v>
      </c>
      <c r="AD47" s="3109" t="n">
        <v>10.89</v>
      </c>
      <c r="AE47" s="3109" t="n">
        <v>12.22</v>
      </c>
      <c r="AF47" s="3110" t="n">
        <v>13.91</v>
      </c>
    </row>
    <row r="48" customFormat="false" ht="14.1" hidden="false" customHeight="true" outlineLevel="0" collapsed="false">
      <c r="A48" s="453" t="s">
        <v>1429</v>
      </c>
      <c r="B48" s="3109" t="n">
        <v>18.78</v>
      </c>
      <c r="C48" s="3109" t="n">
        <v>19.05</v>
      </c>
      <c r="D48" s="3109" t="n">
        <v>18.92</v>
      </c>
      <c r="E48" s="3109" t="n">
        <v>18.85</v>
      </c>
      <c r="F48" s="3109" t="n">
        <v>18.65</v>
      </c>
      <c r="G48" s="3109" t="n">
        <v>17.69</v>
      </c>
      <c r="H48" s="3109" t="n">
        <v>16.89</v>
      </c>
      <c r="I48" s="3109" t="n">
        <v>16.1</v>
      </c>
      <c r="J48" s="3109" t="n">
        <v>16.21</v>
      </c>
      <c r="K48" s="3109" t="n">
        <v>15.34</v>
      </c>
      <c r="L48" s="3109" t="n">
        <v>13.24</v>
      </c>
      <c r="M48" s="3109" t="n">
        <v>13.35</v>
      </c>
      <c r="N48" s="3109" t="n">
        <v>13.53</v>
      </c>
      <c r="O48" s="3109" t="n">
        <v>12.74</v>
      </c>
      <c r="P48" s="3109" t="n">
        <v>13.36</v>
      </c>
      <c r="Q48" s="3109" t="n">
        <v>12.06</v>
      </c>
      <c r="R48" s="3109" t="n">
        <v>11.13</v>
      </c>
      <c r="S48" s="3109" t="n">
        <v>9.57</v>
      </c>
      <c r="T48" s="3109" t="n">
        <v>9.46</v>
      </c>
      <c r="U48" s="3109" t="n">
        <v>10.09</v>
      </c>
      <c r="V48" s="3109" t="n">
        <v>11</v>
      </c>
      <c r="W48" s="3109" t="n">
        <v>9.97</v>
      </c>
      <c r="X48" s="3109" t="n">
        <v>10.32</v>
      </c>
      <c r="Y48" s="3109" t="n">
        <v>11.38</v>
      </c>
      <c r="Z48" s="3109" t="n">
        <v>10.13</v>
      </c>
      <c r="AA48" s="3109" t="n">
        <v>12.16</v>
      </c>
      <c r="AB48" s="3109" t="n">
        <v>12.53</v>
      </c>
      <c r="AC48" s="3109" t="n">
        <v>12.08</v>
      </c>
      <c r="AD48" s="3109" t="n">
        <v>13.25</v>
      </c>
      <c r="AE48" s="3109" t="n">
        <v>15.93</v>
      </c>
      <c r="AF48" s="3110" t="n">
        <v>16.24</v>
      </c>
    </row>
    <row r="49" s="2060" customFormat="true" ht="14.45" hidden="false" customHeight="true" outlineLevel="0" collapsed="false">
      <c r="A49" s="3106" t="s">
        <v>1430</v>
      </c>
      <c r="B49" s="3107" t="n">
        <v>2.58</v>
      </c>
      <c r="C49" s="3107" t="n">
        <v>2.69</v>
      </c>
      <c r="D49" s="3107" t="n">
        <v>2.88</v>
      </c>
      <c r="E49" s="3107" t="n">
        <v>3.18</v>
      </c>
      <c r="F49" s="3107" t="n">
        <v>3.3</v>
      </c>
      <c r="G49" s="3107" t="n">
        <v>3.38</v>
      </c>
      <c r="H49" s="3107" t="n">
        <v>3.41</v>
      </c>
      <c r="I49" s="3107" t="n">
        <v>3.54</v>
      </c>
      <c r="J49" s="3107" t="n">
        <v>3.6</v>
      </c>
      <c r="K49" s="3107" t="n">
        <v>3.75</v>
      </c>
      <c r="L49" s="3107" t="n">
        <v>3.54</v>
      </c>
      <c r="M49" s="3107" t="n">
        <v>3.52</v>
      </c>
      <c r="N49" s="3107" t="n">
        <v>3.44</v>
      </c>
      <c r="O49" s="3107" t="n">
        <v>3.36</v>
      </c>
      <c r="P49" s="3107" t="n">
        <v>3.58</v>
      </c>
      <c r="Q49" s="3107" t="n">
        <v>3.65</v>
      </c>
      <c r="R49" s="3107" t="n">
        <v>3.56</v>
      </c>
      <c r="S49" s="3107" t="n">
        <v>3.56</v>
      </c>
      <c r="T49" s="3107" t="n">
        <v>3.42</v>
      </c>
      <c r="U49" s="3107" t="n">
        <v>3.86</v>
      </c>
      <c r="V49" s="3107" t="n">
        <v>3.82</v>
      </c>
      <c r="W49" s="3107" t="n">
        <v>3.48</v>
      </c>
      <c r="X49" s="3107" t="n">
        <v>3.56</v>
      </c>
      <c r="Y49" s="3107" t="n">
        <v>3.91</v>
      </c>
      <c r="Z49" s="3107" t="n">
        <v>3.94</v>
      </c>
      <c r="AA49" s="3107" t="n">
        <v>4.06</v>
      </c>
      <c r="AB49" s="3107" t="n">
        <v>4.25</v>
      </c>
      <c r="AC49" s="3107" t="n">
        <v>4.13</v>
      </c>
      <c r="AD49" s="3107" t="n">
        <v>4.18</v>
      </c>
      <c r="AE49" s="3107" t="n">
        <v>4.2</v>
      </c>
      <c r="AF49" s="3108"/>
    </row>
    <row r="50" s="2060" customFormat="true" ht="14.45" hidden="false" customHeight="true" outlineLevel="0" collapsed="false">
      <c r="A50" s="3106" t="s">
        <v>1384</v>
      </c>
      <c r="B50" s="3107" t="n">
        <v>2.45</v>
      </c>
      <c r="C50" s="3107" t="n">
        <v>2.43</v>
      </c>
      <c r="D50" s="3107" t="n">
        <v>2.66</v>
      </c>
      <c r="E50" s="3107" t="n">
        <v>2.97</v>
      </c>
      <c r="F50" s="3107" t="n">
        <v>3.06</v>
      </c>
      <c r="G50" s="3107" t="n">
        <v>3.09</v>
      </c>
      <c r="H50" s="3107" t="n">
        <v>2.94</v>
      </c>
      <c r="I50" s="3107" t="n">
        <v>3</v>
      </c>
      <c r="J50" s="3107" t="n">
        <v>3.06</v>
      </c>
      <c r="K50" s="3107" t="n">
        <v>3.17</v>
      </c>
      <c r="L50" s="3107" t="n">
        <v>3</v>
      </c>
      <c r="M50" s="3107" t="n">
        <v>3.1</v>
      </c>
      <c r="N50" s="3107" t="n">
        <v>2.99</v>
      </c>
      <c r="O50" s="3107" t="n">
        <v>2.89</v>
      </c>
      <c r="P50" s="3107" t="n">
        <v>3.04</v>
      </c>
      <c r="Q50" s="3107" t="n">
        <v>3.03</v>
      </c>
      <c r="R50" s="3107" t="n">
        <v>2.99</v>
      </c>
      <c r="S50" s="3107" t="n">
        <v>3.09</v>
      </c>
      <c r="T50" s="3107" t="n">
        <v>2.87</v>
      </c>
      <c r="U50" s="3107" t="n">
        <v>3.21</v>
      </c>
      <c r="V50" s="3107" t="n">
        <v>3.05</v>
      </c>
      <c r="W50" s="3107" t="n">
        <v>2.93</v>
      </c>
      <c r="X50" s="3107" t="n">
        <v>2.98</v>
      </c>
      <c r="Y50" s="3107" t="n">
        <v>3.18</v>
      </c>
      <c r="Z50" s="3107" t="n">
        <v>3.15</v>
      </c>
      <c r="AA50" s="3107" t="n">
        <v>3.25</v>
      </c>
      <c r="AB50" s="3107" t="n">
        <v>3.44</v>
      </c>
      <c r="AC50" s="3107" t="n">
        <v>3.49</v>
      </c>
      <c r="AD50" s="3107" t="n">
        <v>3.35</v>
      </c>
      <c r="AE50" s="3107" t="n">
        <v>3.42</v>
      </c>
      <c r="AF50" s="3108"/>
    </row>
    <row r="51" s="2060" customFormat="true" ht="14.45" hidden="false" customHeight="true" outlineLevel="0" collapsed="false">
      <c r="A51" s="3106" t="s">
        <v>1431</v>
      </c>
      <c r="B51" s="3107" t="n">
        <v>3.01</v>
      </c>
      <c r="C51" s="3107" t="n">
        <v>2.98</v>
      </c>
      <c r="D51" s="3107" t="n">
        <v>3.21</v>
      </c>
      <c r="E51" s="3107" t="n">
        <v>3.36</v>
      </c>
      <c r="F51" s="3107" t="n">
        <v>3.35</v>
      </c>
      <c r="G51" s="3107" t="n">
        <v>3.35</v>
      </c>
      <c r="H51" s="3107" t="n">
        <v>2.93</v>
      </c>
      <c r="I51" s="3107" t="n">
        <v>3</v>
      </c>
      <c r="J51" s="3107" t="n">
        <v>2.96</v>
      </c>
      <c r="K51" s="3107" t="n">
        <v>3.09</v>
      </c>
      <c r="L51" s="3107" t="n">
        <v>2.91</v>
      </c>
      <c r="M51" s="3107" t="n">
        <v>3</v>
      </c>
      <c r="N51" s="3107" t="n">
        <v>2.84</v>
      </c>
      <c r="O51" s="3107" t="n">
        <v>2.67</v>
      </c>
      <c r="P51" s="3107" t="n">
        <v>2.92</v>
      </c>
      <c r="Q51" s="3107" t="n">
        <v>2.87</v>
      </c>
      <c r="R51" s="3107" t="n">
        <v>2.81</v>
      </c>
      <c r="S51" s="3107" t="n">
        <v>2.88</v>
      </c>
      <c r="T51" s="3107" t="n">
        <v>2.58</v>
      </c>
      <c r="U51" s="3107" t="n">
        <v>2.83</v>
      </c>
      <c r="V51" s="3107" t="n">
        <v>2.55</v>
      </c>
      <c r="W51" s="3107" t="n">
        <v>2.48</v>
      </c>
      <c r="X51" s="3107" t="n">
        <v>2.46</v>
      </c>
      <c r="Y51" s="3107" t="n">
        <v>2.66</v>
      </c>
      <c r="Z51" s="3107" t="n">
        <v>2.55</v>
      </c>
      <c r="AA51" s="3107" t="n">
        <v>2.53</v>
      </c>
      <c r="AB51" s="3107" t="n">
        <v>2.66</v>
      </c>
      <c r="AC51" s="3107" t="n">
        <v>2.58</v>
      </c>
      <c r="AD51" s="3107" t="n">
        <v>2.51</v>
      </c>
      <c r="AE51" s="3107" t="n">
        <v>2.58</v>
      </c>
      <c r="AF51" s="3108" t="n">
        <v>2.89</v>
      </c>
    </row>
    <row r="52" s="2060" customFormat="true" ht="14.45" hidden="false" customHeight="true" outlineLevel="0" collapsed="false">
      <c r="A52" s="3113" t="s">
        <v>1432</v>
      </c>
      <c r="B52" s="3114" t="n">
        <v>10.78</v>
      </c>
      <c r="C52" s="3114" t="n">
        <v>11.1</v>
      </c>
      <c r="D52" s="3114" t="n">
        <v>10.29</v>
      </c>
      <c r="E52" s="3114" t="n">
        <v>10.79</v>
      </c>
      <c r="F52" s="3114" t="n">
        <v>10.83</v>
      </c>
      <c r="G52" s="3114" t="n">
        <v>10.92</v>
      </c>
      <c r="H52" s="3114" t="n">
        <v>10.67</v>
      </c>
      <c r="I52" s="3114" t="n">
        <v>10.46</v>
      </c>
      <c r="J52" s="3114" t="n">
        <v>10.31</v>
      </c>
      <c r="K52" s="3114" t="n">
        <v>10.21</v>
      </c>
      <c r="L52" s="3114" t="n">
        <v>10.4</v>
      </c>
      <c r="M52" s="3114" t="n">
        <v>10.35</v>
      </c>
      <c r="N52" s="3114" t="n">
        <v>10.49</v>
      </c>
      <c r="O52" s="3114" t="n">
        <v>10.2</v>
      </c>
      <c r="P52" s="3114" t="n">
        <v>10.26</v>
      </c>
      <c r="Q52" s="3114" t="n">
        <v>10.07</v>
      </c>
      <c r="R52" s="3114" t="n">
        <v>9.95</v>
      </c>
      <c r="S52" s="3114" t="n">
        <v>9.9</v>
      </c>
      <c r="T52" s="3114" t="n">
        <v>9.79</v>
      </c>
      <c r="U52" s="3114" t="n">
        <v>9.09</v>
      </c>
      <c r="V52" s="3114" t="n">
        <v>10.18</v>
      </c>
      <c r="W52" s="3114" t="n">
        <v>10.51</v>
      </c>
      <c r="X52" s="3114" t="n">
        <v>10.42</v>
      </c>
      <c r="Y52" s="3114" t="n">
        <v>10.99</v>
      </c>
      <c r="Z52" s="3114" t="n">
        <v>11.45</v>
      </c>
      <c r="AA52" s="3114" t="n">
        <v>11.65</v>
      </c>
      <c r="AB52" s="3114" t="n">
        <v>11.83</v>
      </c>
      <c r="AC52" s="3114" t="n">
        <v>12.09</v>
      </c>
      <c r="AD52" s="3114" t="n">
        <v>12.27</v>
      </c>
      <c r="AE52" s="3114" t="n">
        <v>12.48</v>
      </c>
      <c r="AF52" s="3115"/>
    </row>
    <row r="53" customFormat="false" ht="14.1" hidden="false" customHeight="true" outlineLevel="0" collapsed="false">
      <c r="A53" s="499" t="s">
        <v>622</v>
      </c>
      <c r="B53" s="1419" t="n">
        <v>3.33</v>
      </c>
      <c r="C53" s="1419" t="n">
        <v>3.46</v>
      </c>
      <c r="D53" s="1419" t="n">
        <v>3.1</v>
      </c>
      <c r="E53" s="1419" t="n">
        <v>3.28</v>
      </c>
      <c r="F53" s="1419" t="n">
        <v>2.66</v>
      </c>
      <c r="G53" s="1419" t="n">
        <v>3.08</v>
      </c>
      <c r="H53" s="1419" t="n">
        <v>3.05</v>
      </c>
      <c r="I53" s="1419" t="n">
        <v>3.21</v>
      </c>
      <c r="J53" s="1419" t="n">
        <v>3.19</v>
      </c>
      <c r="K53" s="1419" t="n">
        <v>3.06</v>
      </c>
      <c r="L53" s="1419" t="n">
        <v>3</v>
      </c>
      <c r="M53" s="1419" t="n">
        <v>2.92</v>
      </c>
      <c r="N53" s="1419" t="n">
        <v>3.05</v>
      </c>
      <c r="O53" s="1419" t="n">
        <v>3.37</v>
      </c>
      <c r="P53" s="1419" t="n">
        <v>3.3</v>
      </c>
      <c r="Q53" s="1419" t="n">
        <v>3.23</v>
      </c>
      <c r="R53" s="1419" t="n">
        <v>3.44</v>
      </c>
      <c r="S53" s="1419" t="n">
        <v>3.35</v>
      </c>
      <c r="T53" s="1419" t="n">
        <v>3.38</v>
      </c>
      <c r="U53" s="1419" t="n">
        <v>3.52</v>
      </c>
      <c r="V53" s="1419" t="n">
        <v>3.67</v>
      </c>
      <c r="W53" s="1419" t="n">
        <v>4</v>
      </c>
      <c r="X53" s="1419" t="n">
        <v>3.93</v>
      </c>
      <c r="Y53" s="1419" t="n">
        <v>4.22</v>
      </c>
      <c r="Z53" s="1419" t="n">
        <v>4.61</v>
      </c>
      <c r="AA53" s="1419" t="n">
        <v>5.07</v>
      </c>
      <c r="AB53" s="1419" t="n">
        <v>5.02</v>
      </c>
      <c r="AC53" s="1419" t="n">
        <v>5.44</v>
      </c>
      <c r="AD53" s="1419" t="n">
        <v>5.74</v>
      </c>
      <c r="AE53" s="1419" t="n">
        <v>6.27</v>
      </c>
      <c r="AF53" s="3116" t="n">
        <v>6.77</v>
      </c>
    </row>
    <row r="54" customFormat="false" ht="14.1" hidden="false" customHeight="true" outlineLevel="0" collapsed="false">
      <c r="A54" s="499" t="s">
        <v>1433</v>
      </c>
      <c r="B54" s="1419" t="n">
        <v>5.89</v>
      </c>
      <c r="C54" s="1419" t="n">
        <v>6.1</v>
      </c>
      <c r="D54" s="1419" t="n">
        <v>5.45</v>
      </c>
      <c r="E54" s="1419" t="n">
        <v>6.01</v>
      </c>
      <c r="F54" s="1419" t="n">
        <v>5.9</v>
      </c>
      <c r="G54" s="1419" t="n">
        <v>5.98</v>
      </c>
      <c r="H54" s="1419" t="n">
        <v>6.17</v>
      </c>
      <c r="I54" s="1419" t="n">
        <v>6.32</v>
      </c>
      <c r="J54" s="1419" t="n">
        <v>5.95</v>
      </c>
      <c r="K54" s="1419" t="n">
        <v>5.9</v>
      </c>
      <c r="L54" s="1419" t="n">
        <v>5.88</v>
      </c>
      <c r="M54" s="1419" t="n">
        <v>6.13</v>
      </c>
      <c r="N54" s="1419" t="n">
        <v>6.17</v>
      </c>
      <c r="O54" s="1419" t="n">
        <v>5.98</v>
      </c>
      <c r="P54" s="1419" t="n">
        <v>5.8</v>
      </c>
      <c r="Q54" s="1419" t="n">
        <v>5.69</v>
      </c>
      <c r="R54" s="1419" t="n">
        <v>5.64</v>
      </c>
      <c r="S54" s="1419" t="n">
        <v>5.67</v>
      </c>
      <c r="T54" s="1419" t="n">
        <v>5.61</v>
      </c>
      <c r="U54" s="1419" t="n">
        <v>4.43</v>
      </c>
      <c r="V54" s="1419" t="n">
        <v>5.29</v>
      </c>
      <c r="W54" s="1419" t="n">
        <v>5.45</v>
      </c>
      <c r="X54" s="1419" t="n">
        <v>5.49</v>
      </c>
      <c r="Y54" s="1419" t="n">
        <v>6.01</v>
      </c>
      <c r="Z54" s="1419" t="n">
        <v>6.25</v>
      </c>
      <c r="AA54" s="1419" t="n">
        <v>6.32</v>
      </c>
      <c r="AB54" s="1419" t="n">
        <v>6.55</v>
      </c>
      <c r="AC54" s="1419" t="n">
        <v>6.96</v>
      </c>
      <c r="AD54" s="1419" t="n">
        <v>7.04</v>
      </c>
      <c r="AE54" s="1419" t="n">
        <v>7.31</v>
      </c>
      <c r="AF54" s="3116" t="n">
        <v>8.47</v>
      </c>
    </row>
    <row r="55" customFormat="false" ht="14.1" hidden="false" customHeight="true" outlineLevel="0" collapsed="false">
      <c r="A55" s="499" t="s">
        <v>1434</v>
      </c>
      <c r="B55" s="1419" t="n">
        <v>33</v>
      </c>
      <c r="C55" s="1419" t="n">
        <v>32.71</v>
      </c>
      <c r="D55" s="1419" t="n">
        <v>30.75</v>
      </c>
      <c r="E55" s="1419" t="n">
        <v>31.48</v>
      </c>
      <c r="F55" s="1419" t="n">
        <v>31.33</v>
      </c>
      <c r="G55" s="1419" t="n">
        <v>31.89</v>
      </c>
      <c r="H55" s="1419" t="n">
        <v>29.97</v>
      </c>
      <c r="I55" s="1419" t="n">
        <v>27.75</v>
      </c>
      <c r="J55" s="1419" t="n">
        <v>30.19</v>
      </c>
      <c r="K55" s="1419" t="n">
        <v>28.99</v>
      </c>
      <c r="L55" s="1419" t="n">
        <v>30.43</v>
      </c>
      <c r="M55" s="1419" t="n">
        <v>28.17</v>
      </c>
      <c r="N55" s="1419" t="n">
        <v>29.88</v>
      </c>
      <c r="O55" s="1419" t="n">
        <v>29.72</v>
      </c>
      <c r="P55" s="1419" t="n">
        <v>31.5</v>
      </c>
      <c r="Q55" s="1419" t="n">
        <v>31.49</v>
      </c>
      <c r="R55" s="1419" t="n">
        <v>32.04</v>
      </c>
      <c r="S55" s="1419" t="n">
        <v>32.18</v>
      </c>
      <c r="T55" s="1419" t="n">
        <v>32.61</v>
      </c>
      <c r="U55" s="1419" t="n">
        <v>35.26</v>
      </c>
      <c r="V55" s="1419" t="n">
        <v>37.75</v>
      </c>
      <c r="W55" s="1419" t="n">
        <v>39.46</v>
      </c>
      <c r="X55" s="1419" t="n">
        <v>36.72</v>
      </c>
      <c r="Y55" s="1419" t="n">
        <v>37.97</v>
      </c>
      <c r="Z55" s="1419" t="n">
        <v>38.79</v>
      </c>
      <c r="AA55" s="1419" t="n">
        <v>39.6</v>
      </c>
      <c r="AB55" s="1419" t="n">
        <v>40.17</v>
      </c>
      <c r="AC55" s="1419" t="n">
        <v>39.85</v>
      </c>
      <c r="AD55" s="1419" t="n">
        <v>41.58</v>
      </c>
      <c r="AE55" s="1419" t="n">
        <v>40.39</v>
      </c>
      <c r="AF55" s="3116" t="n">
        <v>40.04</v>
      </c>
    </row>
    <row r="56" customFormat="false" ht="13.7" hidden="false" customHeight="true" outlineLevel="0" collapsed="false">
      <c r="A56" s="3117" t="s">
        <v>1435</v>
      </c>
      <c r="B56" s="3118" t="n">
        <v>1.08</v>
      </c>
      <c r="C56" s="3118" t="n">
        <v>0.62</v>
      </c>
      <c r="D56" s="3118" t="n">
        <v>0.47</v>
      </c>
      <c r="E56" s="3118" t="n">
        <v>0.46</v>
      </c>
      <c r="F56" s="3118" t="n">
        <v>0.28</v>
      </c>
      <c r="G56" s="3118" t="n">
        <v>0.3</v>
      </c>
      <c r="H56" s="3118" t="n">
        <v>0.39</v>
      </c>
      <c r="I56" s="3118" t="n">
        <v>0.4</v>
      </c>
      <c r="J56" s="3118" t="n">
        <v>0.53</v>
      </c>
      <c r="K56" s="3118" t="n">
        <v>0.45</v>
      </c>
      <c r="L56" s="3118" t="n">
        <v>0.4</v>
      </c>
      <c r="M56" s="3118" t="n">
        <v>0.41</v>
      </c>
      <c r="N56" s="3118" t="n">
        <v>0.41</v>
      </c>
      <c r="O56" s="3118" t="n">
        <v>0.5</v>
      </c>
      <c r="P56" s="3118" t="n">
        <v>0.46</v>
      </c>
      <c r="Q56" s="3118" t="n">
        <v>0.51</v>
      </c>
      <c r="R56" s="3118" t="n">
        <v>0.55</v>
      </c>
      <c r="S56" s="3118" t="n">
        <v>0.59</v>
      </c>
      <c r="T56" s="3118" t="n">
        <v>0.6</v>
      </c>
      <c r="U56" s="3118" t="n">
        <v>0.66</v>
      </c>
      <c r="V56" s="3118" t="n">
        <v>0.72</v>
      </c>
      <c r="W56" s="3118" t="n">
        <v>0.74</v>
      </c>
      <c r="X56" s="3118" t="n">
        <v>0.86</v>
      </c>
      <c r="Y56" s="3118" t="n">
        <v>1.01</v>
      </c>
      <c r="Z56" s="3118" t="n">
        <v>1.47</v>
      </c>
      <c r="AA56" s="3118" t="n">
        <v>1.48</v>
      </c>
      <c r="AB56" s="3118" t="n">
        <v>1.52</v>
      </c>
      <c r="AC56" s="3118" t="n">
        <v>1.67</v>
      </c>
      <c r="AD56" s="3118" t="n">
        <v>1.94</v>
      </c>
      <c r="AE56" s="3118" t="n">
        <v>2</v>
      </c>
      <c r="AF56" s="3119" t="n">
        <v>2.25</v>
      </c>
    </row>
    <row r="57" customFormat="false" ht="2.85" hidden="false" customHeight="true" outlineLevel="0" collapsed="false">
      <c r="A57" s="2018"/>
      <c r="B57" s="3120"/>
      <c r="C57" s="3120"/>
      <c r="D57" s="3120"/>
      <c r="E57" s="2018"/>
      <c r="F57" s="2018"/>
      <c r="G57" s="2018"/>
      <c r="H57" s="2018"/>
      <c r="I57" s="2018"/>
      <c r="J57" s="2018"/>
      <c r="K57" s="3121"/>
      <c r="L57" s="3121"/>
      <c r="M57" s="3122"/>
      <c r="N57" s="2018"/>
      <c r="O57" s="2018"/>
    </row>
    <row r="58" customFormat="false" ht="2.85" hidden="false" customHeight="true" outlineLevel="0" collapsed="false">
      <c r="A58" s="2018"/>
      <c r="B58" s="3120"/>
      <c r="C58" s="3120"/>
      <c r="D58" s="3120"/>
      <c r="E58" s="2018"/>
      <c r="F58" s="2018"/>
      <c r="G58" s="2018"/>
      <c r="H58" s="2018"/>
      <c r="I58" s="2018"/>
      <c r="J58" s="2018"/>
      <c r="K58" s="3121"/>
      <c r="L58" s="3121"/>
      <c r="M58" s="3122"/>
      <c r="N58" s="2018"/>
      <c r="O58" s="2018"/>
    </row>
    <row r="59" customFormat="false" ht="15.75" hidden="false" customHeight="false" outlineLevel="0" collapsed="false">
      <c r="A59" s="418" t="s">
        <v>1436</v>
      </c>
    </row>
    <row r="60" s="2018" customFormat="true" ht="15" hidden="false" customHeight="true" outlineLevel="0" collapsed="false">
      <c r="A60" s="418" t="s">
        <v>1437</v>
      </c>
      <c r="B60" s="3120"/>
      <c r="C60" s="3120"/>
      <c r="D60" s="3120"/>
      <c r="K60" s="3123"/>
      <c r="L60" s="3123"/>
      <c r="M60" s="3122"/>
    </row>
    <row r="61" s="2018" customFormat="true" ht="15" hidden="false" customHeight="true" outlineLevel="0" collapsed="false">
      <c r="A61" s="418" t="s">
        <v>1438</v>
      </c>
      <c r="B61" s="3120"/>
      <c r="C61" s="3120"/>
      <c r="D61" s="3120"/>
      <c r="K61" s="3123"/>
      <c r="L61" s="3123"/>
      <c r="M61" s="3122"/>
    </row>
    <row r="62" s="2018" customFormat="true" ht="15" hidden="false" customHeight="true" outlineLevel="0" collapsed="false">
      <c r="A62" s="418" t="s">
        <v>1439</v>
      </c>
      <c r="B62" s="3120"/>
      <c r="C62" s="3120"/>
      <c r="D62" s="3120"/>
      <c r="K62" s="3123"/>
      <c r="L62" s="3123"/>
      <c r="M62" s="3122"/>
    </row>
    <row r="63" s="2018" customFormat="true" ht="15" hidden="false" customHeight="true" outlineLevel="0" collapsed="false">
      <c r="A63" s="86" t="s">
        <v>1440</v>
      </c>
      <c r="B63" s="3120"/>
      <c r="C63" s="3120"/>
      <c r="D63" s="3120"/>
      <c r="K63" s="3123"/>
      <c r="L63" s="3123"/>
      <c r="M63" s="3122"/>
    </row>
    <row r="64" s="2018" customFormat="true" ht="15" hidden="false" customHeight="true" outlineLevel="0" collapsed="false">
      <c r="A64" s="418" t="s">
        <v>1441</v>
      </c>
      <c r="B64" s="3120"/>
      <c r="C64" s="3120"/>
      <c r="D64" s="3120"/>
      <c r="K64" s="3123"/>
      <c r="L64" s="3123"/>
      <c r="M64" s="3122"/>
    </row>
    <row r="65" customFormat="false" ht="15.75" hidden="false" customHeight="false" outlineLevel="0" collapsed="false">
      <c r="K65" s="3124"/>
      <c r="L65" s="3124"/>
    </row>
    <row r="66" customFormat="false" ht="15.75" hidden="false" customHeight="false" outlineLevel="0" collapsed="false">
      <c r="K66" s="3124"/>
      <c r="L66" s="3124"/>
    </row>
    <row r="67" customFormat="false" ht="15.75" hidden="false" customHeight="false" outlineLevel="0" collapsed="false">
      <c r="K67" s="3124"/>
      <c r="L67" s="3124"/>
    </row>
    <row r="68" customFormat="false" ht="15.75" hidden="false" customHeight="false" outlineLevel="0" collapsed="false">
      <c r="K68" s="3124"/>
      <c r="L68" s="3124"/>
    </row>
    <row r="69" customFormat="false" ht="15.75" hidden="false" customHeight="false" outlineLevel="0" collapsed="false">
      <c r="K69" s="3124"/>
      <c r="L69" s="3124"/>
    </row>
  </sheetData>
  <mergeCells count="5">
    <mergeCell ref="B2:AD2"/>
    <mergeCell ref="AE2:AF2"/>
    <mergeCell ref="AE3:AF3"/>
    <mergeCell ref="AE4:AF4"/>
    <mergeCell ref="A7:O7"/>
  </mergeCells>
  <printOptions headings="false" gridLines="false" gridLinesSet="true" horizontalCentered="true" verticalCentered="true"/>
  <pageMargins left="0.157638888888889" right="0.157638888888889" top="0.551388888888889" bottom="0.354166666666667"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AG6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5" activeCellId="1" sqref="AD8:AF76 A5"/>
    </sheetView>
  </sheetViews>
  <sheetFormatPr defaultColWidth="9.01171875" defaultRowHeight="15.75" zeroHeight="false" outlineLevelRow="0" outlineLevelCol="0"/>
  <cols>
    <col collapsed="false" customWidth="true" hidden="false" outlineLevel="0" max="1" min="1" style="123" width="35.5"/>
    <col collapsed="false" customWidth="true" hidden="false" outlineLevel="0" max="15" min="2" style="123" width="8.5"/>
    <col collapsed="false" customWidth="true" hidden="false" outlineLevel="0" max="17" min="16" style="123" width="8.62"/>
    <col collapsed="false" customWidth="true" hidden="false" outlineLevel="0" max="21" min="18" style="123" width="7.51"/>
    <col collapsed="false" customWidth="true" hidden="false" outlineLevel="0" max="22" min="22" style="123" width="7.13"/>
    <col collapsed="false" customWidth="false" hidden="false" outlineLevel="0" max="23" min="23" style="123" width="9"/>
    <col collapsed="false" customWidth="false" hidden="false" outlineLevel="0" max="1024" min="144" style="123" width="9"/>
  </cols>
  <sheetData>
    <row r="1" s="130" customFormat="true" ht="13.15" hidden="false" customHeight="true" outlineLevel="0" collapsed="false">
      <c r="A1" s="217"/>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128"/>
      <c r="AE1" s="182"/>
      <c r="AF1" s="129"/>
      <c r="AG1" s="186"/>
    </row>
    <row r="2" s="130" customFormat="true" ht="17.45" hidden="false" customHeight="true" outlineLevel="0" collapsed="false">
      <c r="A2" s="101"/>
      <c r="B2" s="3125" t="s">
        <v>1442</v>
      </c>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75" t="s">
        <v>75</v>
      </c>
      <c r="AE2" s="741"/>
      <c r="AF2" s="187"/>
      <c r="AG2" s="186"/>
    </row>
    <row r="3" s="130" customFormat="true" ht="18" hidden="false" customHeight="true" outlineLevel="0" collapsed="false">
      <c r="A3" s="101"/>
      <c r="B3" s="3126"/>
      <c r="C3" s="3127"/>
      <c r="D3" s="3127"/>
      <c r="E3" s="3127"/>
      <c r="F3" s="3127"/>
      <c r="G3" s="3127"/>
      <c r="H3" s="3127"/>
      <c r="I3" s="3127"/>
      <c r="J3" s="3127"/>
      <c r="K3" s="3127"/>
      <c r="L3" s="3127"/>
      <c r="M3" s="3128"/>
      <c r="N3" s="3128"/>
      <c r="O3" s="3128"/>
      <c r="P3" s="3128"/>
      <c r="Q3" s="3128"/>
      <c r="R3" s="3128"/>
      <c r="S3" s="3128"/>
      <c r="T3" s="3128"/>
      <c r="U3" s="3128"/>
      <c r="V3" s="3128"/>
      <c r="W3" s="3128"/>
      <c r="X3" s="3128"/>
      <c r="Y3" s="3128"/>
      <c r="Z3" s="3128"/>
      <c r="AA3" s="3128"/>
      <c r="AB3" s="3128"/>
      <c r="AC3" s="3128"/>
      <c r="AD3" s="375" t="s">
        <v>1443</v>
      </c>
      <c r="AE3" s="741"/>
      <c r="AF3" s="187"/>
      <c r="AG3" s="186"/>
    </row>
    <row r="4" s="130" customFormat="true" ht="10.15" hidden="false" customHeight="true" outlineLevel="0" collapsed="false">
      <c r="A4" s="101"/>
      <c r="B4" s="3032"/>
      <c r="C4" s="3129"/>
      <c r="D4" s="3129"/>
      <c r="E4" s="3129"/>
      <c r="F4" s="3129"/>
      <c r="G4" s="3129"/>
      <c r="H4" s="3129"/>
      <c r="I4" s="3129"/>
      <c r="J4" s="3129"/>
      <c r="K4" s="3129"/>
      <c r="L4" s="3129"/>
      <c r="M4" s="3130"/>
      <c r="N4" s="3130"/>
      <c r="O4" s="3130"/>
      <c r="P4" s="3130"/>
      <c r="Q4" s="3130"/>
      <c r="R4" s="3130"/>
      <c r="S4" s="3130"/>
      <c r="T4" s="3130"/>
      <c r="U4" s="3130"/>
      <c r="V4" s="3130"/>
      <c r="W4" s="3130"/>
      <c r="X4" s="3130"/>
      <c r="Y4" s="3130"/>
      <c r="Z4" s="3130"/>
      <c r="AA4" s="3130"/>
      <c r="AB4" s="3130"/>
      <c r="AC4" s="3130"/>
      <c r="AD4" s="1769" t="s">
        <v>1272</v>
      </c>
      <c r="AE4" s="744"/>
      <c r="AF4" s="3131"/>
      <c r="AG4" s="2861"/>
    </row>
    <row r="5" s="130" customFormat="true" ht="4.7" hidden="false" customHeight="true" outlineLevel="0" collapsed="false">
      <c r="A5" s="3132"/>
      <c r="B5" s="3036"/>
      <c r="C5" s="3036"/>
      <c r="D5" s="3036"/>
      <c r="E5" s="3036"/>
      <c r="F5" s="3036"/>
      <c r="G5" s="3036"/>
      <c r="H5" s="3036"/>
      <c r="I5" s="3036"/>
      <c r="J5" s="3036"/>
      <c r="K5" s="3036"/>
      <c r="L5" s="3036"/>
      <c r="M5" s="3036"/>
      <c r="N5" s="3036"/>
      <c r="O5" s="3036"/>
      <c r="P5" s="3036"/>
      <c r="Q5" s="3036"/>
      <c r="R5" s="3036"/>
      <c r="S5" s="3036"/>
      <c r="T5" s="3036"/>
      <c r="U5" s="3036"/>
      <c r="V5" s="3036"/>
      <c r="W5" s="3036"/>
      <c r="X5" s="3036"/>
      <c r="Y5" s="3036"/>
      <c r="Z5" s="3036"/>
      <c r="AA5" s="3036"/>
      <c r="AB5" s="3036"/>
      <c r="AC5" s="3036"/>
      <c r="AD5" s="3133"/>
      <c r="AE5" s="208"/>
      <c r="AF5" s="140"/>
      <c r="AG5" s="186"/>
    </row>
    <row r="6" s="130" customFormat="true" ht="8.1" hidden="false" customHeight="true" outlineLevel="0" collapsed="false">
      <c r="A6" s="3134"/>
      <c r="B6" s="3135"/>
      <c r="C6" s="3134"/>
      <c r="D6" s="3135"/>
      <c r="E6" s="3135"/>
      <c r="F6" s="3135"/>
      <c r="G6" s="3135"/>
      <c r="H6" s="3135"/>
      <c r="I6" s="3135"/>
      <c r="J6" s="3135"/>
      <c r="K6" s="3135"/>
      <c r="L6" s="3135"/>
      <c r="M6" s="3135"/>
    </row>
    <row r="7" customFormat="false" ht="15.75" hidden="false" customHeight="false" outlineLevel="0" collapsed="false">
      <c r="A7" s="686" t="s">
        <v>1444</v>
      </c>
      <c r="B7" s="686"/>
      <c r="C7" s="686"/>
      <c r="D7" s="686"/>
      <c r="E7" s="686"/>
      <c r="F7" s="686"/>
      <c r="G7" s="686"/>
      <c r="H7" s="686"/>
      <c r="I7" s="686"/>
      <c r="J7" s="686"/>
      <c r="K7" s="686"/>
      <c r="L7" s="686"/>
      <c r="M7" s="686"/>
      <c r="N7" s="686"/>
      <c r="O7" s="631"/>
      <c r="P7" s="240"/>
      <c r="Q7" s="240"/>
      <c r="R7" s="240"/>
      <c r="S7" s="240"/>
      <c r="T7" s="240"/>
      <c r="U7" s="240"/>
    </row>
    <row r="8" s="1927" customFormat="true" ht="14.1" hidden="false" customHeight="true" outlineLevel="0" collapsed="false">
      <c r="A8" s="3136"/>
      <c r="B8" s="2545" t="n">
        <v>1990</v>
      </c>
      <c r="C8" s="2545" t="n">
        <v>1991</v>
      </c>
      <c r="D8" s="2545" t="n">
        <v>1992</v>
      </c>
      <c r="E8" s="2545" t="n">
        <v>1993</v>
      </c>
      <c r="F8" s="2545" t="n">
        <v>1994</v>
      </c>
      <c r="G8" s="2545" t="n">
        <v>1995</v>
      </c>
      <c r="H8" s="2545" t="n">
        <v>1996</v>
      </c>
      <c r="I8" s="2545" t="n">
        <v>1997</v>
      </c>
      <c r="J8" s="2545" t="n">
        <v>1998</v>
      </c>
      <c r="K8" s="2545" t="n">
        <v>1999</v>
      </c>
      <c r="L8" s="2545" t="n">
        <v>2000</v>
      </c>
      <c r="M8" s="2545" t="n">
        <v>2001</v>
      </c>
      <c r="N8" s="2545" t="n">
        <v>2002</v>
      </c>
      <c r="O8" s="2545" t="n">
        <v>2003</v>
      </c>
      <c r="P8" s="2545" t="n">
        <v>2004</v>
      </c>
      <c r="Q8" s="3137" t="n">
        <v>2005</v>
      </c>
      <c r="R8" s="2545" t="n">
        <v>2006</v>
      </c>
      <c r="S8" s="3137" t="n">
        <v>2007</v>
      </c>
      <c r="T8" s="2545" t="n">
        <v>2008</v>
      </c>
      <c r="U8" s="3137" t="n">
        <v>2009</v>
      </c>
      <c r="V8" s="3137" t="n">
        <v>2010</v>
      </c>
      <c r="W8" s="3137" t="n">
        <v>2011</v>
      </c>
      <c r="X8" s="3137" t="n">
        <v>2012</v>
      </c>
      <c r="Y8" s="3137" t="n">
        <v>2013</v>
      </c>
      <c r="Z8" s="3137" t="n">
        <v>2014</v>
      </c>
      <c r="AA8" s="3137" t="n">
        <v>2015</v>
      </c>
      <c r="AB8" s="3137" t="n">
        <v>2016</v>
      </c>
      <c r="AC8" s="3137" t="n">
        <v>2017</v>
      </c>
      <c r="AD8" s="3137" t="n">
        <v>2018</v>
      </c>
      <c r="AE8" s="3137" t="n">
        <v>2019</v>
      </c>
      <c r="AF8" s="3137" t="n">
        <v>2020</v>
      </c>
    </row>
    <row r="9" s="1927" customFormat="true" ht="14.1" hidden="false" customHeight="true" outlineLevel="0" collapsed="false">
      <c r="A9" s="3042" t="s">
        <v>1399</v>
      </c>
      <c r="B9" s="3043" t="n">
        <v>69.2789796</v>
      </c>
      <c r="C9" s="3043" t="n">
        <v>68.5755972</v>
      </c>
      <c r="D9" s="3043" t="n">
        <v>67.5163368</v>
      </c>
      <c r="E9" s="3043" t="n">
        <v>67.1688324</v>
      </c>
      <c r="F9" s="3043" t="n">
        <v>66.6831636</v>
      </c>
      <c r="G9" s="3043" t="n">
        <v>67.3823592</v>
      </c>
      <c r="H9" s="3043" t="n">
        <v>68.1024888</v>
      </c>
      <c r="I9" s="3043" t="n">
        <v>67.8429072</v>
      </c>
      <c r="J9" s="3043" t="n">
        <v>67.2651288</v>
      </c>
      <c r="K9" s="3043" t="n">
        <v>67.847094</v>
      </c>
      <c r="L9" s="3043" t="n">
        <v>68.5211688</v>
      </c>
      <c r="M9" s="3043" t="n">
        <v>68.2322796</v>
      </c>
      <c r="N9" s="3043" t="n">
        <v>68.8477392</v>
      </c>
      <c r="O9" s="3043" t="n">
        <v>70.4136024</v>
      </c>
      <c r="P9" s="3043" t="n">
        <v>72.6577272</v>
      </c>
      <c r="Q9" s="3043" t="n">
        <v>73.8007236</v>
      </c>
      <c r="R9" s="3043" t="n">
        <v>75.0190824</v>
      </c>
      <c r="S9" s="3043" t="n">
        <v>76.1076504</v>
      </c>
      <c r="T9" s="3044" t="n">
        <v>76.0657824</v>
      </c>
      <c r="U9" s="3044" t="n">
        <v>74.3659416</v>
      </c>
      <c r="V9" s="3044" t="n">
        <v>77.56047</v>
      </c>
      <c r="W9" s="3044" t="n">
        <v>77.8451724</v>
      </c>
      <c r="X9" s="3043" t="n">
        <v>77.8661064</v>
      </c>
      <c r="Y9" s="3043" t="n">
        <v>78.0880068</v>
      </c>
      <c r="Z9" s="3044" t="n">
        <v>78.2052372</v>
      </c>
      <c r="AA9" s="3044" t="n">
        <v>77.497668</v>
      </c>
      <c r="AB9" s="3044" t="n">
        <v>77.2213392</v>
      </c>
      <c r="AC9" s="3044" t="n">
        <v>77.9833368</v>
      </c>
      <c r="AD9" s="3044" t="n">
        <v>79.067718</v>
      </c>
      <c r="AE9" s="3044" t="n">
        <v>79.1137728</v>
      </c>
      <c r="AF9" s="3045"/>
    </row>
    <row r="10" s="3052" customFormat="true" ht="14.1" hidden="false" customHeight="true" outlineLevel="0" collapsed="false">
      <c r="A10" s="3046" t="s">
        <v>644</v>
      </c>
      <c r="B10" s="3138" t="n">
        <v>25.6776444</v>
      </c>
      <c r="C10" s="3138" t="n">
        <v>25.7236992</v>
      </c>
      <c r="D10" s="3138" t="n">
        <v>25.2505908</v>
      </c>
      <c r="E10" s="3138" t="n">
        <v>25.3343268</v>
      </c>
      <c r="F10" s="3138" t="n">
        <v>25.204536</v>
      </c>
      <c r="G10" s="3138" t="n">
        <v>25.5478536</v>
      </c>
      <c r="H10" s="3138" t="n">
        <v>25.706952</v>
      </c>
      <c r="I10" s="3138" t="n">
        <v>25.6985784</v>
      </c>
      <c r="J10" s="3138" t="n">
        <v>25.7655672</v>
      </c>
      <c r="K10" s="3138" t="n">
        <v>25.7530068</v>
      </c>
      <c r="L10" s="3138" t="n">
        <v>25.3552608</v>
      </c>
      <c r="M10" s="3138" t="n">
        <v>25.4431836</v>
      </c>
      <c r="N10" s="3138" t="n">
        <v>25.2170964</v>
      </c>
      <c r="O10" s="3138" t="n">
        <v>25.8493032</v>
      </c>
      <c r="P10" s="3138" t="n">
        <v>26.5736196</v>
      </c>
      <c r="Q10" s="3138" t="n">
        <v>26.837388</v>
      </c>
      <c r="R10" s="3138" t="n">
        <v>26.9462448</v>
      </c>
      <c r="S10" s="3138" t="n">
        <v>27.2602548</v>
      </c>
      <c r="T10" s="3138" t="n">
        <v>27.7542972</v>
      </c>
      <c r="U10" s="3138" t="n">
        <v>27.7291764</v>
      </c>
      <c r="V10" s="3138" t="n">
        <v>27.716616</v>
      </c>
      <c r="W10" s="3138" t="n">
        <v>28.0766808</v>
      </c>
      <c r="X10" s="3138" t="n">
        <v>27.800352</v>
      </c>
      <c r="Y10" s="3138" t="n">
        <v>27.5993856</v>
      </c>
      <c r="Z10" s="3139" t="n">
        <v>28.2734604</v>
      </c>
      <c r="AA10" s="3139" t="n">
        <v>27.360738</v>
      </c>
      <c r="AB10" s="3139" t="n">
        <v>27.5784516</v>
      </c>
      <c r="AC10" s="3139" t="n">
        <v>27.3272436</v>
      </c>
      <c r="AD10" s="3139" t="n">
        <v>27.1472112</v>
      </c>
      <c r="AE10" s="3139" t="n">
        <v>27.4402872</v>
      </c>
      <c r="AF10" s="3140"/>
    </row>
    <row r="11" s="3052" customFormat="true" ht="14.1" hidden="false" customHeight="true" outlineLevel="0" collapsed="false">
      <c r="A11" s="3053" t="s">
        <v>1375</v>
      </c>
      <c r="B11" s="3141" t="n">
        <v>232.8781896</v>
      </c>
      <c r="C11" s="3141" t="n">
        <v>231.6305232</v>
      </c>
      <c r="D11" s="3141" t="n">
        <v>232.8656292</v>
      </c>
      <c r="E11" s="3141" t="n">
        <v>234.0044388</v>
      </c>
      <c r="F11" s="3141" t="n">
        <v>235.7126532</v>
      </c>
      <c r="G11" s="3141" t="n">
        <v>235.1683692</v>
      </c>
      <c r="H11" s="3141" t="n">
        <v>237.475296</v>
      </c>
      <c r="I11" s="3141" t="n">
        <v>237.5129772</v>
      </c>
      <c r="J11" s="3141" t="n">
        <v>236.7719136</v>
      </c>
      <c r="K11" s="3141" t="n">
        <v>240.1422876</v>
      </c>
      <c r="L11" s="3141" t="n">
        <v>243.7848036</v>
      </c>
      <c r="M11" s="3141" t="n">
        <v>237.39156</v>
      </c>
      <c r="N11" s="3141" t="n">
        <v>237.3580656</v>
      </c>
      <c r="O11" s="3141" t="n">
        <v>237.5715924</v>
      </c>
      <c r="P11" s="3141" t="n">
        <v>240.196716</v>
      </c>
      <c r="Q11" s="3141" t="n">
        <v>240.0585516</v>
      </c>
      <c r="R11" s="3141" t="n">
        <v>236.6044416</v>
      </c>
      <c r="S11" s="3141" t="n">
        <v>237.5004168</v>
      </c>
      <c r="T11" s="3141" t="n">
        <v>229.64598</v>
      </c>
      <c r="U11" s="3141" t="n">
        <v>216.9850968</v>
      </c>
      <c r="V11" s="3141" t="n">
        <v>219.0491892</v>
      </c>
      <c r="W11" s="3141" t="n">
        <v>216.122616</v>
      </c>
      <c r="X11" s="3141" t="n">
        <v>211.8772008</v>
      </c>
      <c r="Y11" s="3141" t="n">
        <v>214.3097316</v>
      </c>
      <c r="Z11" s="3142" t="n">
        <v>214.510698</v>
      </c>
      <c r="AA11" s="3142" t="n">
        <v>210.5499852</v>
      </c>
      <c r="AB11" s="3142" t="n">
        <v>208.0546524</v>
      </c>
      <c r="AC11" s="3142" t="n">
        <v>206.262702</v>
      </c>
      <c r="AD11" s="3142" t="n">
        <v>209.926152</v>
      </c>
      <c r="AE11" s="3142" t="n">
        <v>208.4565852</v>
      </c>
      <c r="AF11" s="3143" t="n">
        <v>191.0394972</v>
      </c>
    </row>
    <row r="12" s="1927" customFormat="true" ht="14.1" hidden="false" customHeight="true" outlineLevel="0" collapsed="false">
      <c r="A12" s="2202" t="s">
        <v>618</v>
      </c>
      <c r="B12" s="3144" t="n">
        <v>320.3864964</v>
      </c>
      <c r="C12" s="3144" t="n">
        <v>318.7536444</v>
      </c>
      <c r="D12" s="3144" t="n">
        <v>320.8512312</v>
      </c>
      <c r="E12" s="3144" t="n">
        <v>322.2747432</v>
      </c>
      <c r="F12" s="3144" t="n">
        <v>324.2844072</v>
      </c>
      <c r="G12" s="3144" t="n">
        <v>324.5565492</v>
      </c>
      <c r="H12" s="3144" t="n">
        <v>327.9227364</v>
      </c>
      <c r="I12" s="3144" t="n">
        <v>327.2654088</v>
      </c>
      <c r="J12" s="3144" t="n">
        <v>326.235456</v>
      </c>
      <c r="K12" s="3144" t="n">
        <v>331.2554292</v>
      </c>
      <c r="L12" s="3144" t="n">
        <v>336.9704112</v>
      </c>
      <c r="M12" s="3144" t="n">
        <v>327.2905296</v>
      </c>
      <c r="N12" s="3144" t="n">
        <v>327.889242</v>
      </c>
      <c r="O12" s="3144" t="n">
        <v>325.6241832</v>
      </c>
      <c r="P12" s="3144" t="n">
        <v>329.3462484</v>
      </c>
      <c r="Q12" s="3144" t="n">
        <v>327.8599344</v>
      </c>
      <c r="R12" s="3144" t="n">
        <v>321.6760308</v>
      </c>
      <c r="S12" s="3144" t="n">
        <v>324.2299788</v>
      </c>
      <c r="T12" s="3144" t="n">
        <v>312.9130584</v>
      </c>
      <c r="U12" s="3144" t="n">
        <v>294.8595768</v>
      </c>
      <c r="V12" s="3144" t="n">
        <v>299.4776172</v>
      </c>
      <c r="W12" s="3144" t="n">
        <v>293.2979004</v>
      </c>
      <c r="X12" s="3144" t="n">
        <v>286.0379892</v>
      </c>
      <c r="Y12" s="3144" t="n">
        <v>289.1069136</v>
      </c>
      <c r="Z12" s="3145" t="n">
        <v>290.4843708</v>
      </c>
      <c r="AA12" s="3145" t="n">
        <v>285.2550576</v>
      </c>
      <c r="AB12" s="3145" t="n">
        <v>280.2183372</v>
      </c>
      <c r="AC12" s="3145" t="n">
        <v>277.459236</v>
      </c>
      <c r="AD12" s="3145" t="n">
        <v>283.802238</v>
      </c>
      <c r="AE12" s="3145" t="n">
        <v>281.9977272</v>
      </c>
      <c r="AF12" s="3146" t="n">
        <v>257.9613084</v>
      </c>
    </row>
    <row r="13" s="3052" customFormat="true" ht="15.75" hidden="false" customHeight="true" outlineLevel="0" collapsed="false">
      <c r="A13" s="3053" t="s">
        <v>1445</v>
      </c>
      <c r="B13" s="3141" t="n">
        <v>40.6035864</v>
      </c>
      <c r="C13" s="3141" t="n">
        <v>40.4486748</v>
      </c>
      <c r="D13" s="3141" t="n">
        <v>40.8589812</v>
      </c>
      <c r="E13" s="3141" t="n">
        <v>40.0802364</v>
      </c>
      <c r="F13" s="3141" t="n">
        <v>42.1233948</v>
      </c>
      <c r="G13" s="3141" t="n">
        <v>42.2280648</v>
      </c>
      <c r="H13" s="3141" t="n">
        <v>43.731126</v>
      </c>
      <c r="I13" s="3141" t="n">
        <v>44.7652656</v>
      </c>
      <c r="J13" s="3141" t="n">
        <v>45.8328996</v>
      </c>
      <c r="K13" s="3141" t="n">
        <v>46.6702596</v>
      </c>
      <c r="L13" s="3141" t="n">
        <v>46.3227552</v>
      </c>
      <c r="M13" s="3141" t="n">
        <v>45.3514176</v>
      </c>
      <c r="N13" s="3141" t="n">
        <v>46.8837864</v>
      </c>
      <c r="O13" s="3141" t="n">
        <v>47.0345112</v>
      </c>
      <c r="P13" s="3141" t="n">
        <v>48.4496496</v>
      </c>
      <c r="Q13" s="3141" t="n">
        <v>49.2074604</v>
      </c>
      <c r="R13" s="3141" t="n">
        <v>50.3504568</v>
      </c>
      <c r="S13" s="3141" t="n">
        <v>52.188462</v>
      </c>
      <c r="T13" s="3141" t="n">
        <v>53.2309752</v>
      </c>
      <c r="U13" s="3141" t="n">
        <v>51.1333884</v>
      </c>
      <c r="V13" s="3141" t="n">
        <v>55.5253416</v>
      </c>
      <c r="W13" s="3141" t="n">
        <v>55.119222</v>
      </c>
      <c r="X13" s="3141" t="n">
        <v>56.3710752</v>
      </c>
      <c r="Y13" s="3141" t="n">
        <v>58.0332348</v>
      </c>
      <c r="Z13" s="3142" t="n">
        <v>57.8657628</v>
      </c>
      <c r="AA13" s="3142" t="n">
        <v>56.94048</v>
      </c>
      <c r="AB13" s="3142" t="n">
        <v>55.0312992</v>
      </c>
      <c r="AC13" s="3142" t="n">
        <v>54.7717176</v>
      </c>
      <c r="AD13" s="3142" t="n">
        <v>52.6531968</v>
      </c>
      <c r="AE13" s="3142" t="n">
        <v>52.1633412</v>
      </c>
      <c r="AF13" s="3143"/>
    </row>
    <row r="14" s="3052" customFormat="true" ht="14.1" hidden="false" customHeight="true" outlineLevel="0" collapsed="false">
      <c r="A14" s="3053" t="s">
        <v>1446</v>
      </c>
      <c r="B14" s="3141" t="n">
        <v>17.2244952</v>
      </c>
      <c r="C14" s="3141" t="n">
        <v>17.6808564</v>
      </c>
      <c r="D14" s="3141" t="n">
        <v>17.9655588</v>
      </c>
      <c r="E14" s="3141" t="n">
        <v>18.4386672</v>
      </c>
      <c r="F14" s="3141" t="n">
        <v>18.7903584</v>
      </c>
      <c r="G14" s="3141" t="n">
        <v>19.552356</v>
      </c>
      <c r="H14" s="3141" t="n">
        <v>20.012904</v>
      </c>
      <c r="I14" s="3141" t="n">
        <v>20.5236936</v>
      </c>
      <c r="J14" s="3141" t="n">
        <v>20.3017932</v>
      </c>
      <c r="K14" s="3141" t="n">
        <v>20.8795716</v>
      </c>
      <c r="L14" s="3141" t="n">
        <v>21.4740972</v>
      </c>
      <c r="M14" s="3141" t="n">
        <v>21.603888</v>
      </c>
      <c r="N14" s="3141" t="n">
        <v>22.0058208</v>
      </c>
      <c r="O14" s="3141" t="n">
        <v>22.4119404</v>
      </c>
      <c r="P14" s="3141" t="n">
        <v>23.4167724</v>
      </c>
      <c r="Q14" s="3141" t="n">
        <v>23.6470464</v>
      </c>
      <c r="R14" s="3141" t="n">
        <v>24.1703964</v>
      </c>
      <c r="S14" s="3141" t="n">
        <v>24.7774824</v>
      </c>
      <c r="T14" s="3141" t="n">
        <v>25.309206</v>
      </c>
      <c r="U14" s="3141" t="n">
        <v>26.0921376</v>
      </c>
      <c r="V14" s="3141" t="n">
        <v>27.0090468</v>
      </c>
      <c r="W14" s="3141" t="n">
        <v>27.235134</v>
      </c>
      <c r="X14" s="3141" t="n">
        <v>27.8966484</v>
      </c>
      <c r="Y14" s="3141" t="n">
        <v>28.2734604</v>
      </c>
      <c r="Z14" s="3142" t="n">
        <v>29.4164568</v>
      </c>
      <c r="AA14" s="3142" t="n">
        <v>29.5923024</v>
      </c>
      <c r="AB14" s="3142" t="n">
        <v>29.9188728</v>
      </c>
      <c r="AC14" s="3142" t="n">
        <v>30.8399688</v>
      </c>
      <c r="AD14" s="3142" t="n">
        <v>31.7526912</v>
      </c>
      <c r="AE14" s="3142" t="n">
        <v>32.1043824</v>
      </c>
      <c r="AF14" s="3143"/>
    </row>
    <row r="15" s="1927" customFormat="true" ht="14.1" hidden="false" customHeight="true" outlineLevel="0" collapsed="false">
      <c r="A15" s="2202" t="s">
        <v>1378</v>
      </c>
      <c r="B15" s="3144" t="n">
        <v>13.4354412</v>
      </c>
      <c r="C15" s="3144" t="n">
        <v>13.7661984</v>
      </c>
      <c r="D15" s="3144" t="n">
        <v>13.9922856</v>
      </c>
      <c r="E15" s="3144" t="n">
        <v>14.1262632</v>
      </c>
      <c r="F15" s="3144" t="n">
        <v>14.5030752</v>
      </c>
      <c r="G15" s="3144" t="n">
        <v>15.093414</v>
      </c>
      <c r="H15" s="3144" t="n">
        <v>15.3613692</v>
      </c>
      <c r="I15" s="3144" t="n">
        <v>15.7298076</v>
      </c>
      <c r="J15" s="3144" t="n">
        <v>15.8302908</v>
      </c>
      <c r="K15" s="3144" t="n">
        <v>16.4583108</v>
      </c>
      <c r="L15" s="3144" t="n">
        <v>16.558794</v>
      </c>
      <c r="M15" s="3144" t="n">
        <v>16.516926</v>
      </c>
      <c r="N15" s="3144" t="n">
        <v>16.7011452</v>
      </c>
      <c r="O15" s="3144" t="n">
        <v>16.8141888</v>
      </c>
      <c r="P15" s="3144" t="n">
        <v>17.4924504</v>
      </c>
      <c r="Q15" s="3144" t="n">
        <v>17.919504</v>
      </c>
      <c r="R15" s="3144" t="n">
        <v>18.6145128</v>
      </c>
      <c r="S15" s="3144" t="n">
        <v>19.4393124</v>
      </c>
      <c r="T15" s="3144" t="n">
        <v>20.2096836</v>
      </c>
      <c r="U15" s="3144" t="n">
        <v>21.7755468</v>
      </c>
      <c r="V15" s="3144" t="n">
        <v>22.6338408</v>
      </c>
      <c r="W15" s="3144" t="n">
        <v>23.23674</v>
      </c>
      <c r="X15" s="3144" t="n">
        <v>24.2248248</v>
      </c>
      <c r="Y15" s="3144" t="n">
        <v>24.6100104</v>
      </c>
      <c r="Z15" s="3145" t="n">
        <v>25.979094</v>
      </c>
      <c r="AA15" s="3145" t="n">
        <v>26.3224116</v>
      </c>
      <c r="AB15" s="3145" t="n">
        <v>26.5568724</v>
      </c>
      <c r="AC15" s="3145" t="n">
        <v>27.6077592</v>
      </c>
      <c r="AD15" s="3145" t="n">
        <v>28.6879536</v>
      </c>
      <c r="AE15" s="3145" t="n">
        <v>28.7381952</v>
      </c>
      <c r="AF15" s="3146"/>
    </row>
    <row r="16" s="3052" customFormat="true" ht="14.1" hidden="false" customHeight="true" outlineLevel="0" collapsed="false">
      <c r="A16" s="3053" t="s">
        <v>1447</v>
      </c>
      <c r="B16" s="3141" t="n">
        <v>32.405832</v>
      </c>
      <c r="C16" s="3141" t="n">
        <v>31.0534956</v>
      </c>
      <c r="D16" s="3141" t="n">
        <v>31.7694384</v>
      </c>
      <c r="E16" s="3141" t="n">
        <v>33.2138844</v>
      </c>
      <c r="F16" s="3141" t="n">
        <v>34.3903752</v>
      </c>
      <c r="G16" s="3141" t="n">
        <v>36.487962</v>
      </c>
      <c r="H16" s="3141" t="n">
        <v>37.095048</v>
      </c>
      <c r="I16" s="3141" t="n">
        <v>36.6805548</v>
      </c>
      <c r="J16" s="3141" t="n">
        <v>36.6051924</v>
      </c>
      <c r="K16" s="3141" t="n">
        <v>37.0489932</v>
      </c>
      <c r="L16" s="3141" t="n">
        <v>37.7356284</v>
      </c>
      <c r="M16" s="3141" t="n">
        <v>38.7153396</v>
      </c>
      <c r="N16" s="3141" t="n">
        <v>40.946904</v>
      </c>
      <c r="O16" s="3141" t="n">
        <v>46.3353156</v>
      </c>
      <c r="P16" s="3141" t="n">
        <v>52.2847584</v>
      </c>
      <c r="Q16" s="3141" t="n">
        <v>57.317292</v>
      </c>
      <c r="R16" s="3141" t="n">
        <v>62.3247048</v>
      </c>
      <c r="S16" s="3141" t="n">
        <v>66.737592</v>
      </c>
      <c r="T16" s="3141" t="n">
        <v>68.1569172</v>
      </c>
      <c r="U16" s="3141" t="n">
        <v>72.306036</v>
      </c>
      <c r="V16" s="3141" t="n">
        <v>79.3859148</v>
      </c>
      <c r="W16" s="3141" t="n">
        <v>84.7910736</v>
      </c>
      <c r="X16" s="3141" t="n">
        <v>87.378516</v>
      </c>
      <c r="Y16" s="3141" t="n">
        <v>89.7273108</v>
      </c>
      <c r="Z16" s="3142" t="n">
        <v>91.5360084</v>
      </c>
      <c r="AA16" s="3142" t="n">
        <v>91.523448</v>
      </c>
      <c r="AB16" s="3142" t="n">
        <v>90.5102424</v>
      </c>
      <c r="AC16" s="3142" t="n">
        <v>93.3195852</v>
      </c>
      <c r="AD16" s="3142" t="n">
        <v>97.3682208</v>
      </c>
      <c r="AE16" s="3142" t="n">
        <v>101.404296</v>
      </c>
      <c r="AF16" s="3143"/>
    </row>
    <row r="17" s="3052" customFormat="true" ht="14.1" hidden="false" customHeight="true" outlineLevel="0" collapsed="false">
      <c r="A17" s="3053" t="s">
        <v>1448</v>
      </c>
      <c r="B17" s="3141" t="n">
        <v>69.4841328</v>
      </c>
      <c r="C17" s="3141" t="n">
        <v>71.8831692</v>
      </c>
      <c r="D17" s="3141" t="n">
        <v>78.3517752</v>
      </c>
      <c r="E17" s="3141" t="n">
        <v>82.9530684</v>
      </c>
      <c r="F17" s="3141" t="n">
        <v>88.1070192</v>
      </c>
      <c r="G17" s="3141" t="n">
        <v>88.3875348</v>
      </c>
      <c r="H17" s="3141" t="n">
        <v>87.6967128</v>
      </c>
      <c r="I17" s="3141" t="n">
        <v>91.4899536</v>
      </c>
      <c r="J17" s="3141" t="n">
        <v>90.6609672</v>
      </c>
      <c r="K17" s="3141" t="n">
        <v>92.4361704</v>
      </c>
      <c r="L17" s="3141" t="n">
        <v>91.8876996</v>
      </c>
      <c r="M17" s="3141" t="n">
        <v>98.1888336</v>
      </c>
      <c r="N17" s="3141" t="n">
        <v>100.9353744</v>
      </c>
      <c r="O17" s="3141" t="n">
        <v>99.8174988</v>
      </c>
      <c r="P17" s="3141" t="n">
        <v>102.932478</v>
      </c>
      <c r="Q17" s="3141" t="n">
        <v>108.9991512</v>
      </c>
      <c r="R17" s="3141" t="n">
        <v>112.0429548</v>
      </c>
      <c r="S17" s="3141" t="n">
        <v>114.8397372</v>
      </c>
      <c r="T17" s="3141" t="n">
        <v>121.20786</v>
      </c>
      <c r="U17" s="3141" t="n">
        <v>121.6516608</v>
      </c>
      <c r="V17" s="3141" t="n">
        <v>123.71994</v>
      </c>
      <c r="W17" s="3141" t="n">
        <v>123.5106</v>
      </c>
      <c r="X17" s="3141" t="n">
        <v>127.1489292</v>
      </c>
      <c r="Y17" s="3141" t="n">
        <v>125.6584284</v>
      </c>
      <c r="Z17" s="3142" t="n">
        <v>130.607226</v>
      </c>
      <c r="AA17" s="3142" t="n">
        <v>131.5827504</v>
      </c>
      <c r="AB17" s="3142" t="n">
        <v>132.4577916</v>
      </c>
      <c r="AC17" s="3142" t="n">
        <v>133.4458764</v>
      </c>
      <c r="AD17" s="3142" t="n">
        <v>131.2268724</v>
      </c>
      <c r="AE17" s="3142" t="n">
        <v>128.11608</v>
      </c>
      <c r="AF17" s="3143"/>
    </row>
    <row r="18" s="3052" customFormat="true" ht="14.1" hidden="false" customHeight="true" outlineLevel="0" collapsed="false">
      <c r="A18" s="3053" t="s">
        <v>1449</v>
      </c>
      <c r="B18" s="3141" t="n">
        <v>135.7276824</v>
      </c>
      <c r="C18" s="3141" t="n">
        <v>136.6613388</v>
      </c>
      <c r="D18" s="3141" t="n">
        <v>133.621722</v>
      </c>
      <c r="E18" s="3141" t="n">
        <v>133.203042</v>
      </c>
      <c r="F18" s="3141" t="n">
        <v>132.323814</v>
      </c>
      <c r="G18" s="3141" t="n">
        <v>135.65232</v>
      </c>
      <c r="H18" s="3141" t="n">
        <v>140.0777676</v>
      </c>
      <c r="I18" s="3141" t="n">
        <v>139.043628</v>
      </c>
      <c r="J18" s="3141" t="n">
        <v>139.94379</v>
      </c>
      <c r="K18" s="3141" t="n">
        <v>138.8635956</v>
      </c>
      <c r="L18" s="3141" t="n">
        <v>139.6381536</v>
      </c>
      <c r="M18" s="3141" t="n">
        <v>141.7483008</v>
      </c>
      <c r="N18" s="3141" t="n">
        <v>140.99049</v>
      </c>
      <c r="O18" s="3141" t="n">
        <v>143.6574816</v>
      </c>
      <c r="P18" s="3141" t="n">
        <v>144.54927</v>
      </c>
      <c r="Q18" s="3141" t="n">
        <v>144.4194792</v>
      </c>
      <c r="R18" s="3141" t="n">
        <v>144.9637632</v>
      </c>
      <c r="S18" s="3141" t="n">
        <v>142.0958052</v>
      </c>
      <c r="T18" s="3141" t="n">
        <v>141.1454016</v>
      </c>
      <c r="U18" s="3141" t="n">
        <v>133.1234928</v>
      </c>
      <c r="V18" s="3141" t="n">
        <v>138.0346092</v>
      </c>
      <c r="W18" s="3141" t="n">
        <v>132.6713184</v>
      </c>
      <c r="X18" s="3141" t="n">
        <v>131.8800132</v>
      </c>
      <c r="Y18" s="3141" t="n">
        <v>130.3936992</v>
      </c>
      <c r="Z18" s="3142" t="n">
        <v>124.9508592</v>
      </c>
      <c r="AA18" s="3142" t="n">
        <v>126.315756</v>
      </c>
      <c r="AB18" s="3142" t="n">
        <v>126.7009416</v>
      </c>
      <c r="AC18" s="3142" t="n">
        <v>128.4007824</v>
      </c>
      <c r="AD18" s="3142" t="n">
        <v>126.6758208</v>
      </c>
      <c r="AE18" s="3142" t="n">
        <v>123.8204232</v>
      </c>
      <c r="AF18" s="3143" t="n">
        <v>115.5389328</v>
      </c>
    </row>
    <row r="19" s="3052" customFormat="true" ht="14.1" hidden="false" customHeight="true" outlineLevel="0" collapsed="false">
      <c r="A19" s="3053" t="s">
        <v>1450</v>
      </c>
      <c r="B19" s="3141" t="n">
        <v>143.2346148</v>
      </c>
      <c r="C19" s="3141" t="n">
        <v>142.3888812</v>
      </c>
      <c r="D19" s="3141" t="n">
        <v>138.2648832</v>
      </c>
      <c r="E19" s="3141" t="n">
        <v>137.6326764</v>
      </c>
      <c r="F19" s="3141" t="n">
        <v>136.5189876</v>
      </c>
      <c r="G19" s="3141" t="n">
        <v>140.9235012</v>
      </c>
      <c r="H19" s="3141" t="n">
        <v>145.4159376</v>
      </c>
      <c r="I19" s="3141" t="n">
        <v>144.23526</v>
      </c>
      <c r="J19" s="3141" t="n">
        <v>144.842346</v>
      </c>
      <c r="K19" s="3141" t="n">
        <v>143.1718128</v>
      </c>
      <c r="L19" s="3141" t="n">
        <v>143.8249536</v>
      </c>
      <c r="M19" s="3141" t="n">
        <v>147.4925904</v>
      </c>
      <c r="N19" s="3141" t="n">
        <v>147.37536</v>
      </c>
      <c r="O19" s="3141" t="n">
        <v>150.368922</v>
      </c>
      <c r="P19" s="3141" t="n">
        <v>151.6542696</v>
      </c>
      <c r="Q19" s="3141" t="n">
        <v>151.6291488</v>
      </c>
      <c r="R19" s="3141" t="n">
        <v>152.2655424</v>
      </c>
      <c r="S19" s="3141" t="n">
        <v>149.552496</v>
      </c>
      <c r="T19" s="3141" t="n">
        <v>148.73607</v>
      </c>
      <c r="U19" s="3141" t="n">
        <v>139.6758348</v>
      </c>
      <c r="V19" s="3141" t="n">
        <v>145.0140048</v>
      </c>
      <c r="W19" s="3141" t="n">
        <v>140.215932</v>
      </c>
      <c r="X19" s="3141" t="n">
        <v>138.2355756</v>
      </c>
      <c r="Y19" s="3141" t="n">
        <v>136.5566688</v>
      </c>
      <c r="Z19" s="3142" t="n">
        <v>131.339916</v>
      </c>
      <c r="AA19" s="3142" t="n">
        <v>132.6629448</v>
      </c>
      <c r="AB19" s="3142" t="n">
        <v>133.3412064</v>
      </c>
      <c r="AC19" s="3142" t="n">
        <v>135.401112</v>
      </c>
      <c r="AD19" s="3142" t="n">
        <v>133.8896772</v>
      </c>
      <c r="AE19" s="3142" t="n">
        <v>131.0970816</v>
      </c>
      <c r="AF19" s="3143"/>
    </row>
    <row r="20" s="1927" customFormat="true" ht="14.1" hidden="false" customHeight="true" outlineLevel="0" collapsed="false">
      <c r="A20" s="3068" t="s">
        <v>1381</v>
      </c>
      <c r="B20" s="3144" t="n">
        <v>185.2910208</v>
      </c>
      <c r="C20" s="3144" t="n">
        <v>180.2584872</v>
      </c>
      <c r="D20" s="3144" t="n">
        <v>175.7451168</v>
      </c>
      <c r="E20" s="3144" t="n">
        <v>173.0739384</v>
      </c>
      <c r="F20" s="3144" t="n">
        <v>171.8220852</v>
      </c>
      <c r="G20" s="3144" t="n">
        <v>173.2749048</v>
      </c>
      <c r="H20" s="3144" t="n">
        <v>178.8056676</v>
      </c>
      <c r="I20" s="3144" t="n">
        <v>177.1267608</v>
      </c>
      <c r="J20" s="3144" t="n">
        <v>176.1972912</v>
      </c>
      <c r="K20" s="3144" t="n">
        <v>172.2491388</v>
      </c>
      <c r="L20" s="3144" t="n">
        <v>173.0069496</v>
      </c>
      <c r="M20" s="3144" t="n">
        <v>178.064604</v>
      </c>
      <c r="N20" s="3144" t="n">
        <v>173.940606</v>
      </c>
      <c r="O20" s="3144" t="n">
        <v>173.584728</v>
      </c>
      <c r="P20" s="3144" t="n">
        <v>175.2343272</v>
      </c>
      <c r="Q20" s="3144" t="n">
        <v>174.4681428</v>
      </c>
      <c r="R20" s="3144" t="n">
        <v>179.9779716</v>
      </c>
      <c r="S20" s="3144" t="n">
        <v>171.1187028</v>
      </c>
      <c r="T20" s="3144" t="n">
        <v>173.7480132</v>
      </c>
      <c r="U20" s="3144" t="n">
        <v>162.824652</v>
      </c>
      <c r="V20" s="3144" t="n">
        <v>171.8597664</v>
      </c>
      <c r="W20" s="3144" t="n">
        <v>162.9460692</v>
      </c>
      <c r="X20" s="3144" t="n">
        <v>163.8462312</v>
      </c>
      <c r="Y20" s="3144" t="n">
        <v>166.8942216</v>
      </c>
      <c r="Z20" s="3145" t="n">
        <v>158.8639392</v>
      </c>
      <c r="AA20" s="3145" t="n">
        <v>158.2945344</v>
      </c>
      <c r="AB20" s="3145" t="n">
        <v>157.6413936</v>
      </c>
      <c r="AC20" s="3145" t="n">
        <v>157.5576576</v>
      </c>
      <c r="AD20" s="3145" t="n">
        <v>153.2954952</v>
      </c>
      <c r="AE20" s="3145" t="n">
        <v>148.3048296</v>
      </c>
      <c r="AF20" s="3146" t="n">
        <v>139.4078796</v>
      </c>
    </row>
    <row r="21" s="1927" customFormat="true" ht="14.1" hidden="false" customHeight="true" outlineLevel="0" collapsed="false">
      <c r="A21" s="2202" t="s">
        <v>1382</v>
      </c>
      <c r="B21" s="3144" t="n">
        <v>160.8736032</v>
      </c>
      <c r="C21" s="3144" t="n">
        <v>169.188588</v>
      </c>
      <c r="D21" s="3144" t="n">
        <v>165.462336</v>
      </c>
      <c r="E21" s="3144" t="n">
        <v>167.4761868</v>
      </c>
      <c r="F21" s="3144" t="n">
        <v>160.5344724</v>
      </c>
      <c r="G21" s="3144" t="n">
        <v>166.6011456</v>
      </c>
      <c r="H21" s="3144" t="n">
        <v>175.4143596</v>
      </c>
      <c r="I21" s="3144" t="n">
        <v>169.4356092</v>
      </c>
      <c r="J21" s="3144" t="n">
        <v>173.731266</v>
      </c>
      <c r="K21" s="3144" t="n">
        <v>172.5547752</v>
      </c>
      <c r="L21" s="3144" t="n">
        <v>173.061378</v>
      </c>
      <c r="M21" s="3144" t="n">
        <v>177.6836052</v>
      </c>
      <c r="N21" s="3144" t="n">
        <v>176.829498</v>
      </c>
      <c r="O21" s="3144" t="n">
        <v>180.0240264</v>
      </c>
      <c r="P21" s="3144" t="n">
        <v>181.2926268</v>
      </c>
      <c r="Q21" s="3144" t="n">
        <v>180.7190352</v>
      </c>
      <c r="R21" s="3144" t="n">
        <v>176.5615428</v>
      </c>
      <c r="S21" s="3144" t="n">
        <v>173.5512336</v>
      </c>
      <c r="T21" s="3144" t="n">
        <v>173.3586408</v>
      </c>
      <c r="U21" s="3144" t="n">
        <v>165.0143484</v>
      </c>
      <c r="V21" s="3144" t="n">
        <v>169.2890712</v>
      </c>
      <c r="W21" s="3144" t="n">
        <v>165.2488092</v>
      </c>
      <c r="X21" s="3144" t="n">
        <v>164.3402736</v>
      </c>
      <c r="Y21" s="3144" t="n">
        <v>164.185362</v>
      </c>
      <c r="Z21" s="3145" t="n">
        <v>157.0719888</v>
      </c>
      <c r="AA21" s="3145" t="n">
        <v>158.7802032</v>
      </c>
      <c r="AB21" s="3145" t="n">
        <v>155.1879288</v>
      </c>
      <c r="AC21" s="3145" t="n">
        <v>154.5473484</v>
      </c>
      <c r="AD21" s="3145" t="n">
        <v>153.3164292</v>
      </c>
      <c r="AE21" s="3145" t="n">
        <v>150.5028996</v>
      </c>
      <c r="AF21" s="3146" t="n">
        <v>134.8233336</v>
      </c>
    </row>
    <row r="22" s="1927" customFormat="true" ht="14.1" hidden="false" customHeight="true" outlineLevel="0" collapsed="false">
      <c r="A22" s="2202" t="s">
        <v>626</v>
      </c>
      <c r="B22" s="3144" t="n">
        <v>150.6368772</v>
      </c>
      <c r="C22" s="3144" t="n">
        <v>155.204676</v>
      </c>
      <c r="D22" s="3144" t="n">
        <v>154.262646</v>
      </c>
      <c r="E22" s="3144" t="n">
        <v>155.4851916</v>
      </c>
      <c r="F22" s="3144" t="n">
        <v>156.335112</v>
      </c>
      <c r="G22" s="3144" t="n">
        <v>156.1341456</v>
      </c>
      <c r="H22" s="3144" t="n">
        <v>162.468774</v>
      </c>
      <c r="I22" s="3144" t="n">
        <v>157.465548</v>
      </c>
      <c r="J22" s="3144" t="n">
        <v>158.6085444</v>
      </c>
      <c r="K22" s="3144" t="n">
        <v>158.4368856</v>
      </c>
      <c r="L22" s="3144" t="n">
        <v>158.5457424</v>
      </c>
      <c r="M22" s="3144" t="n">
        <v>158.5164348</v>
      </c>
      <c r="N22" s="3144" t="n">
        <v>155.6191692</v>
      </c>
      <c r="O22" s="3144" t="n">
        <v>157.6204596</v>
      </c>
      <c r="P22" s="3144" t="n">
        <v>154.9032264</v>
      </c>
      <c r="Q22" s="3144" t="n">
        <v>154.4426784</v>
      </c>
      <c r="R22" s="3144" t="n">
        <v>150.8169096</v>
      </c>
      <c r="S22" s="3144" t="n">
        <v>144.1850184</v>
      </c>
      <c r="T22" s="3144" t="n">
        <v>141.4217304</v>
      </c>
      <c r="U22" s="3144" t="n">
        <v>132.0474852</v>
      </c>
      <c r="V22" s="3144" t="n">
        <v>135.8700336</v>
      </c>
      <c r="W22" s="3144" t="n">
        <v>124.9257384</v>
      </c>
      <c r="X22" s="3144" t="n">
        <v>127.4126976</v>
      </c>
      <c r="Y22" s="3144" t="n">
        <v>124.7708268</v>
      </c>
      <c r="Z22" s="3145" t="n">
        <v>116.6484348</v>
      </c>
      <c r="AA22" s="3145" t="n">
        <v>116.874522</v>
      </c>
      <c r="AB22" s="3145" t="n">
        <v>114.4084968</v>
      </c>
      <c r="AC22" s="3145" t="n">
        <v>111.9299112</v>
      </c>
      <c r="AD22" s="3145" t="n">
        <v>110.866464</v>
      </c>
      <c r="AE22" s="3145" t="n">
        <v>106.9685532</v>
      </c>
      <c r="AF22" s="3146" t="n">
        <v>97.4980116</v>
      </c>
    </row>
    <row r="23" s="1927" customFormat="true" ht="14.1" hidden="false" customHeight="true" outlineLevel="0" collapsed="false">
      <c r="A23" s="2202" t="s">
        <v>627</v>
      </c>
      <c r="B23" s="3144" t="n">
        <v>108.1910988</v>
      </c>
      <c r="C23" s="3144" t="n">
        <v>110.7450468</v>
      </c>
      <c r="D23" s="3144" t="n">
        <v>110.00817</v>
      </c>
      <c r="E23" s="3144" t="n">
        <v>109.3675896</v>
      </c>
      <c r="F23" s="3144" t="n">
        <v>107.9650116</v>
      </c>
      <c r="G23" s="3144" t="n">
        <v>117.2136528</v>
      </c>
      <c r="H23" s="3144" t="n">
        <v>117.0796752</v>
      </c>
      <c r="I23" s="3144" t="n">
        <v>118.6832196</v>
      </c>
      <c r="J23" s="3144" t="n">
        <v>121.9698576</v>
      </c>
      <c r="K23" s="3144" t="n">
        <v>123.8287968</v>
      </c>
      <c r="L23" s="3144" t="n">
        <v>126.12735</v>
      </c>
      <c r="M23" s="3144" t="n">
        <v>126.4664808</v>
      </c>
      <c r="N23" s="3144" t="n">
        <v>127.0861272</v>
      </c>
      <c r="O23" s="3144" t="n">
        <v>132.4410444</v>
      </c>
      <c r="P23" s="3144" t="n">
        <v>132.365682</v>
      </c>
      <c r="Q23" s="3144" t="n">
        <v>134.0948304</v>
      </c>
      <c r="R23" s="3144" t="n">
        <v>132.3321876</v>
      </c>
      <c r="S23" s="3144" t="n">
        <v>131.1012684</v>
      </c>
      <c r="T23" s="3144" t="n">
        <v>128.3798484</v>
      </c>
      <c r="U23" s="3144" t="n">
        <v>119.198196</v>
      </c>
      <c r="V23" s="3144" t="n">
        <v>121.5762984</v>
      </c>
      <c r="W23" s="3144" t="n">
        <v>117.0922356</v>
      </c>
      <c r="X23" s="3144" t="n">
        <v>111.9508452</v>
      </c>
      <c r="Y23" s="3144" t="n">
        <v>107.2783764</v>
      </c>
      <c r="Z23" s="3145" t="n">
        <v>101.0860992</v>
      </c>
      <c r="AA23" s="3145" t="n">
        <v>105.1766028</v>
      </c>
      <c r="AB23" s="3145" t="n">
        <v>104.2596936</v>
      </c>
      <c r="AC23" s="3145" t="n">
        <v>106.1228196</v>
      </c>
      <c r="AD23" s="3145" t="n">
        <v>104.272254</v>
      </c>
      <c r="AE23" s="3145" t="n">
        <v>103.3637184</v>
      </c>
      <c r="AF23" s="3146" t="n">
        <v>96.19173</v>
      </c>
    </row>
    <row r="24" s="1927" customFormat="true" ht="14.1" hidden="false" customHeight="true" outlineLevel="0" collapsed="false">
      <c r="A24" s="2202" t="s">
        <v>628</v>
      </c>
      <c r="B24" s="3144" t="n">
        <v>95.87772</v>
      </c>
      <c r="C24" s="3144" t="n">
        <v>99.2732148</v>
      </c>
      <c r="D24" s="3144" t="n">
        <v>100.8851328</v>
      </c>
      <c r="E24" s="3144" t="n">
        <v>96.5517948</v>
      </c>
      <c r="F24" s="3144" t="n">
        <v>101.7015588</v>
      </c>
      <c r="G24" s="3144" t="n">
        <v>106.2358632</v>
      </c>
      <c r="H24" s="3144" t="n">
        <v>104.2387596</v>
      </c>
      <c r="I24" s="3144" t="n">
        <v>110.3305536</v>
      </c>
      <c r="J24" s="3144" t="n">
        <v>115.4258892</v>
      </c>
      <c r="K24" s="3144" t="n">
        <v>120.5463456</v>
      </c>
      <c r="L24" s="3144" t="n">
        <v>125.28999</v>
      </c>
      <c r="M24" s="3144" t="n">
        <v>127.9151136</v>
      </c>
      <c r="N24" s="3144" t="n">
        <v>129.6484488</v>
      </c>
      <c r="O24" s="3144" t="n">
        <v>131.6706732</v>
      </c>
      <c r="P24" s="3144" t="n">
        <v>135.2838816</v>
      </c>
      <c r="Q24" s="3144" t="n">
        <v>135.610452</v>
      </c>
      <c r="R24" s="3144" t="n">
        <v>133.34958</v>
      </c>
      <c r="S24" s="3144" t="n">
        <v>132.6629448</v>
      </c>
      <c r="T24" s="3144" t="n">
        <v>126.1650312</v>
      </c>
      <c r="U24" s="3144" t="n">
        <v>115.0365168</v>
      </c>
      <c r="V24" s="3144" t="n">
        <v>114.4378044</v>
      </c>
      <c r="W24" s="3144" t="n">
        <v>112.2774156</v>
      </c>
      <c r="X24" s="3144" t="n">
        <v>111.9885264</v>
      </c>
      <c r="Y24" s="3144" t="n">
        <v>104.8542192</v>
      </c>
      <c r="Z24" s="3145" t="n">
        <v>102.8319948</v>
      </c>
      <c r="AA24" s="3145" t="n">
        <v>106.784334</v>
      </c>
      <c r="AB24" s="3145" t="n">
        <v>107.5923864</v>
      </c>
      <c r="AC24" s="3145" t="n">
        <v>113.0059188</v>
      </c>
      <c r="AD24" s="3145" t="n">
        <v>112.017834</v>
      </c>
      <c r="AE24" s="3145" t="n">
        <v>107.9105832</v>
      </c>
      <c r="AF24" s="3146" t="n">
        <v>96.1666092</v>
      </c>
    </row>
    <row r="25" s="1927" customFormat="true" ht="14.1" hidden="false" customHeight="true" outlineLevel="0" collapsed="false">
      <c r="A25" s="2202" t="s">
        <v>629</v>
      </c>
      <c r="B25" s="3144" t="n">
        <v>186.3377208</v>
      </c>
      <c r="C25" s="3144" t="n">
        <v>192.027582</v>
      </c>
      <c r="D25" s="3144" t="n">
        <v>189.0591408</v>
      </c>
      <c r="E25" s="3144" t="n">
        <v>191.7680004</v>
      </c>
      <c r="F25" s="3144" t="n">
        <v>191.2613976</v>
      </c>
      <c r="G25" s="3144" t="n">
        <v>198.1319364</v>
      </c>
      <c r="H25" s="3144" t="n">
        <v>207.2424132</v>
      </c>
      <c r="I25" s="3144" t="n">
        <v>200.4932916</v>
      </c>
      <c r="J25" s="3144" t="n">
        <v>200.7403128</v>
      </c>
      <c r="K25" s="3144" t="n">
        <v>196.1599536</v>
      </c>
      <c r="L25" s="3144" t="n">
        <v>196.5786336</v>
      </c>
      <c r="M25" s="3144" t="n">
        <v>200.2672044</v>
      </c>
      <c r="N25" s="3144" t="n">
        <v>201.1589928</v>
      </c>
      <c r="O25" s="3144" t="n">
        <v>207.6485328</v>
      </c>
      <c r="P25" s="3144" t="n">
        <v>208.7371008</v>
      </c>
      <c r="Q25" s="3144" t="n">
        <v>204.8894316</v>
      </c>
      <c r="R25" s="3144" t="n">
        <v>202.6746144</v>
      </c>
      <c r="S25" s="3144" t="n">
        <v>201.4813764</v>
      </c>
      <c r="T25" s="3144" t="n">
        <v>199.08234</v>
      </c>
      <c r="U25" s="3144" t="n">
        <v>195.356088</v>
      </c>
      <c r="V25" s="3144" t="n">
        <v>208.460772</v>
      </c>
      <c r="W25" s="3144" t="n">
        <v>193.0910292</v>
      </c>
      <c r="X25" s="3144" t="n">
        <v>192.5593056</v>
      </c>
      <c r="Y25" s="3144" t="n">
        <v>187.9370784</v>
      </c>
      <c r="Z25" s="3145" t="n">
        <v>176.4903672</v>
      </c>
      <c r="AA25" s="3145" t="n">
        <v>179.2662156</v>
      </c>
      <c r="AB25" s="3145" t="n">
        <v>181.937394</v>
      </c>
      <c r="AC25" s="3145" t="n">
        <v>182.1592944</v>
      </c>
      <c r="AD25" s="3145" t="n">
        <v>177.6124296</v>
      </c>
      <c r="AE25" s="3145" t="n">
        <v>172.6803792</v>
      </c>
      <c r="AF25" s="3146" t="n">
        <v>166.613706</v>
      </c>
    </row>
    <row r="26" s="3052" customFormat="true" ht="14.1" hidden="false" customHeight="true" outlineLevel="0" collapsed="false">
      <c r="A26" s="3053" t="s">
        <v>1451</v>
      </c>
      <c r="B26" s="3141" t="n">
        <v>188.5399776</v>
      </c>
      <c r="C26" s="3141" t="n">
        <v>183.4572024</v>
      </c>
      <c r="D26" s="3141" t="n">
        <v>165.2236884</v>
      </c>
      <c r="E26" s="3141" t="n">
        <v>153.2033856</v>
      </c>
      <c r="F26" s="3141" t="n">
        <v>134.961498</v>
      </c>
      <c r="G26" s="3141" t="n">
        <v>131.15151</v>
      </c>
      <c r="H26" s="3141" t="n">
        <v>128.43009</v>
      </c>
      <c r="I26" s="3141" t="n">
        <v>123.1630956</v>
      </c>
      <c r="J26" s="3141" t="n">
        <v>120.5128512</v>
      </c>
      <c r="K26" s="3141" t="n">
        <v>121.7981988</v>
      </c>
      <c r="L26" s="3141" t="n">
        <v>123.9125328</v>
      </c>
      <c r="M26" s="3141" t="n">
        <v>125.3192976</v>
      </c>
      <c r="N26" s="3141" t="n">
        <v>126.6465132</v>
      </c>
      <c r="O26" s="3141" t="n">
        <v>131.9176944</v>
      </c>
      <c r="P26" s="3141" t="n">
        <v>134.2162476</v>
      </c>
      <c r="Q26" s="3141" t="n">
        <v>134.689356</v>
      </c>
      <c r="R26" s="3141" t="n">
        <v>138.6542556</v>
      </c>
      <c r="S26" s="3141" t="n">
        <v>139.8977352</v>
      </c>
      <c r="T26" s="3141" t="n">
        <v>142.6191552</v>
      </c>
      <c r="U26" s="3141" t="n">
        <v>131.0552136</v>
      </c>
      <c r="V26" s="3141" t="n">
        <v>140.5676232</v>
      </c>
      <c r="W26" s="3141" t="n">
        <v>144.5743908</v>
      </c>
      <c r="X26" s="3141" t="n">
        <v>143.5402512</v>
      </c>
      <c r="Y26" s="3141" t="n">
        <v>139.5795384</v>
      </c>
      <c r="Z26" s="3142" t="n">
        <v>135.6816276</v>
      </c>
      <c r="AA26" s="3142" t="n">
        <v>130.649094</v>
      </c>
      <c r="AB26" s="3142" t="n">
        <v>134.166006</v>
      </c>
      <c r="AC26" s="3142" t="n">
        <v>135.9998244</v>
      </c>
      <c r="AD26" s="3142" t="n">
        <v>144.2520072</v>
      </c>
      <c r="AE26" s="3142" t="n">
        <v>143.3937132</v>
      </c>
      <c r="AF26" s="3143"/>
    </row>
    <row r="27" s="3052" customFormat="true" ht="14.1" hidden="false" customHeight="true" outlineLevel="0" collapsed="false">
      <c r="A27" s="3053" t="s">
        <v>1452</v>
      </c>
      <c r="B27" s="3141" t="n">
        <v>206.5264704</v>
      </c>
      <c r="C27" s="3141" t="n">
        <v>203.4449856</v>
      </c>
      <c r="D27" s="3141" t="n">
        <v>181.979262</v>
      </c>
      <c r="E27" s="3141" t="n">
        <v>167.5222416</v>
      </c>
      <c r="F27" s="3141" t="n">
        <v>146.998548</v>
      </c>
      <c r="G27" s="3141" t="n">
        <v>141.5012796</v>
      </c>
      <c r="H27" s="3141" t="n">
        <v>137.6912916</v>
      </c>
      <c r="I27" s="3141" t="n">
        <v>131.8674528</v>
      </c>
      <c r="J27" s="3141" t="n">
        <v>129.1795272</v>
      </c>
      <c r="K27" s="3141" t="n">
        <v>131.905134</v>
      </c>
      <c r="L27" s="3141" t="n">
        <v>133.642656</v>
      </c>
      <c r="M27" s="3141" t="n">
        <v>134.8275204</v>
      </c>
      <c r="N27" s="3141" t="n">
        <v>135.882594</v>
      </c>
      <c r="O27" s="3141" t="n">
        <v>141.5264004</v>
      </c>
      <c r="P27" s="3141" t="n">
        <v>144.1557108</v>
      </c>
      <c r="Q27" s="3141" t="n">
        <v>144.507402</v>
      </c>
      <c r="R27" s="3141" t="n">
        <v>148.5602244</v>
      </c>
      <c r="S27" s="3141" t="n">
        <v>150.1093404</v>
      </c>
      <c r="T27" s="3141" t="n">
        <v>152.9061228</v>
      </c>
      <c r="U27" s="3141" t="n">
        <v>140.5131948</v>
      </c>
      <c r="V27" s="3141" t="n">
        <v>151.1309196</v>
      </c>
      <c r="W27" s="3141" t="n">
        <v>155.1586212</v>
      </c>
      <c r="X27" s="3141" t="n">
        <v>154.6059636</v>
      </c>
      <c r="Y27" s="3141" t="n">
        <v>150.6243168</v>
      </c>
      <c r="Z27" s="3141" t="n">
        <v>146.2616712</v>
      </c>
      <c r="AA27" s="3141" t="n">
        <v>139.8139992</v>
      </c>
      <c r="AB27" s="3141" t="n">
        <v>143.6616684</v>
      </c>
      <c r="AC27" s="3141" t="n">
        <v>145.2442788</v>
      </c>
      <c r="AD27" s="3141" t="n">
        <v>154.6436448</v>
      </c>
      <c r="AE27" s="3142" t="n">
        <v>153.44622</v>
      </c>
      <c r="AF27" s="3143"/>
    </row>
    <row r="28" s="3052" customFormat="true" ht="14.1" hidden="false" customHeight="true" outlineLevel="0" collapsed="false">
      <c r="A28" s="3053" t="s">
        <v>1453</v>
      </c>
      <c r="B28" s="3141" t="n">
        <v>140.0191524</v>
      </c>
      <c r="C28" s="3141" t="n">
        <v>141.1956432</v>
      </c>
      <c r="D28" s="3141" t="n">
        <v>145.4871132</v>
      </c>
      <c r="E28" s="3141" t="n">
        <v>149.3389692</v>
      </c>
      <c r="F28" s="3141" t="n">
        <v>155.74896</v>
      </c>
      <c r="G28" s="3141" t="n">
        <v>160.6098348</v>
      </c>
      <c r="H28" s="3141" t="n">
        <v>166.132224</v>
      </c>
      <c r="I28" s="3141" t="n">
        <v>170.0301348</v>
      </c>
      <c r="J28" s="3141" t="n">
        <v>164.7254592</v>
      </c>
      <c r="K28" s="3141" t="n">
        <v>169.5277188</v>
      </c>
      <c r="L28" s="3141" t="n">
        <v>174.8156472</v>
      </c>
      <c r="M28" s="3141" t="n">
        <v>172.4417316</v>
      </c>
      <c r="N28" s="3141" t="n">
        <v>174.2881104</v>
      </c>
      <c r="O28" s="3141" t="n">
        <v>174.1206384</v>
      </c>
      <c r="P28" s="3141" t="n">
        <v>178.504218</v>
      </c>
      <c r="Q28" s="3141" t="n">
        <v>177.62499</v>
      </c>
      <c r="R28" s="3141" t="n">
        <v>178.88103</v>
      </c>
      <c r="S28" s="3141" t="n">
        <v>179.61372</v>
      </c>
      <c r="T28" s="3141" t="n">
        <v>177.52032</v>
      </c>
      <c r="U28" s="3141" t="n">
        <v>172.3956768</v>
      </c>
      <c r="V28" s="3141" t="n">
        <v>181.5689556</v>
      </c>
      <c r="W28" s="3141" t="n">
        <v>175.8707208</v>
      </c>
      <c r="X28" s="3141" t="n">
        <v>174.0285288</v>
      </c>
      <c r="Y28" s="3141" t="n">
        <v>173.8819908</v>
      </c>
      <c r="Z28" s="3142" t="n">
        <v>171.3154824</v>
      </c>
      <c r="AA28" s="3142" t="n">
        <v>170.4278808</v>
      </c>
      <c r="AB28" s="3142" t="n">
        <v>170.8884288</v>
      </c>
      <c r="AC28" s="3142" t="n">
        <v>171.6043716</v>
      </c>
      <c r="AD28" s="3142" t="n">
        <v>170.1892332</v>
      </c>
      <c r="AE28" s="3142" t="n">
        <v>166.94865</v>
      </c>
      <c r="AF28" s="3143" t="n">
        <v>162.929322</v>
      </c>
    </row>
    <row r="29" s="1927" customFormat="true" ht="14.1" hidden="false" customHeight="true" outlineLevel="0" collapsed="false">
      <c r="A29" s="2202" t="s">
        <v>622</v>
      </c>
      <c r="B29" s="3144" t="n">
        <v>148.1247972</v>
      </c>
      <c r="C29" s="3144" t="n">
        <v>149.008212</v>
      </c>
      <c r="D29" s="3144" t="n">
        <v>151.7421924</v>
      </c>
      <c r="E29" s="3144" t="n">
        <v>152.1776196</v>
      </c>
      <c r="F29" s="3144" t="n">
        <v>160.124166</v>
      </c>
      <c r="G29" s="3144" t="n">
        <v>163.8839124</v>
      </c>
      <c r="H29" s="3144" t="n">
        <v>167.0575068</v>
      </c>
      <c r="I29" s="3144" t="n">
        <v>168.393096</v>
      </c>
      <c r="J29" s="3144" t="n">
        <v>164.8887444</v>
      </c>
      <c r="K29" s="3144" t="n">
        <v>167.1956712</v>
      </c>
      <c r="L29" s="3144" t="n">
        <v>170.381826</v>
      </c>
      <c r="M29" s="3144" t="n">
        <v>167.1872976</v>
      </c>
      <c r="N29" s="3144" t="n">
        <v>167.5013076</v>
      </c>
      <c r="O29" s="3144" t="n">
        <v>166.174092</v>
      </c>
      <c r="P29" s="3144" t="n">
        <v>171.6420528</v>
      </c>
      <c r="Q29" s="3144" t="n">
        <v>170.4195072</v>
      </c>
      <c r="R29" s="3144" t="n">
        <v>170.2311012</v>
      </c>
      <c r="S29" s="3144" t="n">
        <v>168.4893924</v>
      </c>
      <c r="T29" s="3144" t="n">
        <v>162.5818176</v>
      </c>
      <c r="U29" s="3144" t="n">
        <v>155.0037096</v>
      </c>
      <c r="V29" s="3144" t="n">
        <v>163.5447816</v>
      </c>
      <c r="W29" s="3144" t="n">
        <v>151.6375224</v>
      </c>
      <c r="X29" s="3144" t="n">
        <v>148.7235096</v>
      </c>
      <c r="Y29" s="3144" t="n">
        <v>149.447826</v>
      </c>
      <c r="Z29" s="3145" t="n">
        <v>144.947016</v>
      </c>
      <c r="AA29" s="3145" t="n">
        <v>142.8243084</v>
      </c>
      <c r="AB29" s="3145" t="n">
        <v>141.6226968</v>
      </c>
      <c r="AC29" s="3145" t="n">
        <v>143.5611852</v>
      </c>
      <c r="AD29" s="3145" t="n">
        <v>141.9785748</v>
      </c>
      <c r="AE29" s="3145" t="n">
        <v>137.8462032</v>
      </c>
      <c r="AF29" s="3146" t="n">
        <v>132.9350868</v>
      </c>
    </row>
    <row r="30" s="3052" customFormat="true" ht="14.1" hidden="false" customHeight="true" outlineLevel="0" collapsed="false">
      <c r="A30" s="3147" t="s">
        <v>1454</v>
      </c>
      <c r="B30" s="3148" t="n">
        <v>174.7989</v>
      </c>
      <c r="C30" s="3148" t="n">
        <v>169.0671708</v>
      </c>
      <c r="D30" s="3148" t="n">
        <v>163.38987</v>
      </c>
      <c r="E30" s="3148" t="n">
        <v>158.15637</v>
      </c>
      <c r="F30" s="3148" t="n">
        <v>157.0761756</v>
      </c>
      <c r="G30" s="3148" t="n">
        <v>162.0542808</v>
      </c>
      <c r="H30" s="3148" t="n">
        <v>164.3402736</v>
      </c>
      <c r="I30" s="3148" t="n">
        <v>164.666844</v>
      </c>
      <c r="J30" s="3148" t="n">
        <v>168.748974</v>
      </c>
      <c r="K30" s="3148" t="n">
        <v>172.5129072</v>
      </c>
      <c r="L30" s="3148" t="n">
        <v>174.0955176</v>
      </c>
      <c r="M30" s="3148" t="n">
        <v>172.475226</v>
      </c>
      <c r="N30" s="3148" t="n">
        <v>172.8394776</v>
      </c>
      <c r="O30" s="3148" t="n">
        <v>172.8645984</v>
      </c>
      <c r="P30" s="3148" t="n">
        <v>173.982474</v>
      </c>
      <c r="Q30" s="3148" t="n">
        <v>175.5441504</v>
      </c>
      <c r="R30" s="3148" t="n">
        <v>177.8678244</v>
      </c>
      <c r="S30" s="3148" t="n">
        <v>181.8578448</v>
      </c>
      <c r="T30" s="3148" t="n">
        <v>182.2639644</v>
      </c>
      <c r="U30" s="3148" t="n">
        <v>181.6568784</v>
      </c>
      <c r="V30" s="3148" t="n">
        <v>183.4781364</v>
      </c>
      <c r="W30" s="3148" t="n">
        <v>186.2958528</v>
      </c>
      <c r="X30" s="3148" t="n">
        <v>184.4578476</v>
      </c>
      <c r="Y30" s="3148" t="n">
        <v>184.5373968</v>
      </c>
      <c r="Z30" s="3149" t="n">
        <v>185.8604256</v>
      </c>
      <c r="AA30" s="3149" t="n">
        <v>188.1254844</v>
      </c>
      <c r="AB30" s="3149" t="n">
        <v>187.9496388</v>
      </c>
      <c r="AC30" s="3149" t="n">
        <v>187.1206524</v>
      </c>
      <c r="AD30" s="3149" t="n">
        <v>186.4423908</v>
      </c>
      <c r="AE30" s="3149" t="n">
        <v>182.6324028</v>
      </c>
      <c r="AF30" s="3150" t="n">
        <v>173.312586</v>
      </c>
    </row>
    <row r="31" s="3153" customFormat="true" ht="8.1" hidden="false" customHeight="true" outlineLevel="0" collapsed="false">
      <c r="A31" s="3151"/>
      <c r="B31" s="3151"/>
      <c r="C31" s="3151"/>
      <c r="D31" s="3151"/>
      <c r="E31" s="3151"/>
      <c r="F31" s="3151"/>
      <c r="G31" s="3151"/>
      <c r="H31" s="3151"/>
      <c r="I31" s="3151"/>
      <c r="J31" s="3151"/>
      <c r="K31" s="3151"/>
      <c r="L31" s="3151"/>
      <c r="M31" s="3151"/>
      <c r="N31" s="3152"/>
      <c r="O31" s="3152"/>
      <c r="V31" s="3154"/>
      <c r="W31" s="3154"/>
      <c r="X31" s="3154"/>
      <c r="Y31" s="1773"/>
    </row>
    <row r="32" s="1927" customFormat="true" ht="14.1" hidden="false" customHeight="true" outlineLevel="0" collapsed="false">
      <c r="A32" s="3155" t="s">
        <v>1455</v>
      </c>
      <c r="B32" s="3155"/>
      <c r="C32" s="3155"/>
      <c r="D32" s="3155"/>
      <c r="E32" s="3155"/>
      <c r="F32" s="3155"/>
      <c r="G32" s="3155"/>
      <c r="H32" s="3155"/>
      <c r="I32" s="3155"/>
      <c r="J32" s="3155"/>
      <c r="K32" s="3155"/>
      <c r="L32" s="3155"/>
      <c r="M32" s="3155"/>
      <c r="N32" s="3155"/>
      <c r="O32" s="3155"/>
      <c r="V32" s="3156"/>
      <c r="W32" s="3156"/>
      <c r="X32" s="3156"/>
      <c r="Y32" s="1775"/>
    </row>
    <row r="33" s="1927" customFormat="true" ht="14.1" hidden="false" customHeight="true" outlineLevel="0" collapsed="false">
      <c r="A33" s="3136"/>
      <c r="B33" s="2545" t="n">
        <v>1990</v>
      </c>
      <c r="C33" s="2545" t="n">
        <v>1991</v>
      </c>
      <c r="D33" s="2545" t="n">
        <v>1992</v>
      </c>
      <c r="E33" s="2545" t="n">
        <v>1993</v>
      </c>
      <c r="F33" s="2545" t="n">
        <v>1994</v>
      </c>
      <c r="G33" s="2545" t="n">
        <v>1995</v>
      </c>
      <c r="H33" s="2545" t="n">
        <v>1996</v>
      </c>
      <c r="I33" s="2545" t="n">
        <v>1997</v>
      </c>
      <c r="J33" s="2545" t="n">
        <v>1998</v>
      </c>
      <c r="K33" s="2545" t="n">
        <v>1999</v>
      </c>
      <c r="L33" s="2545" t="n">
        <v>2000</v>
      </c>
      <c r="M33" s="2545" t="n">
        <v>2001</v>
      </c>
      <c r="N33" s="2545" t="n">
        <v>2002</v>
      </c>
      <c r="O33" s="2545" t="n">
        <v>2003</v>
      </c>
      <c r="P33" s="2545" t="n">
        <v>2004</v>
      </c>
      <c r="Q33" s="3137" t="n">
        <v>2005</v>
      </c>
      <c r="R33" s="2545" t="n">
        <v>2006</v>
      </c>
      <c r="S33" s="3137" t="n">
        <v>2007</v>
      </c>
      <c r="T33" s="2545" t="n">
        <v>2008</v>
      </c>
      <c r="U33" s="3137" t="n">
        <v>2009</v>
      </c>
      <c r="V33" s="3157" t="n">
        <v>2010</v>
      </c>
      <c r="W33" s="3158" t="n">
        <v>2011</v>
      </c>
      <c r="X33" s="3158" t="n">
        <v>2012</v>
      </c>
      <c r="Y33" s="3158" t="n">
        <v>2013</v>
      </c>
      <c r="Z33" s="3158" t="n">
        <v>2014</v>
      </c>
      <c r="AA33" s="3158" t="n">
        <v>2015</v>
      </c>
      <c r="AB33" s="3158" t="n">
        <v>2016</v>
      </c>
      <c r="AC33" s="3158" t="n">
        <v>2017</v>
      </c>
      <c r="AD33" s="3158" t="n">
        <v>2018</v>
      </c>
      <c r="AE33" s="3158" t="n">
        <v>2019</v>
      </c>
      <c r="AF33" s="3158" t="n">
        <v>2020</v>
      </c>
    </row>
    <row r="34" s="1927" customFormat="true" ht="14.1" hidden="false" customHeight="true" outlineLevel="0" collapsed="false">
      <c r="A34" s="3042" t="s">
        <v>1399</v>
      </c>
      <c r="B34" s="3043" t="n">
        <v>10.173924</v>
      </c>
      <c r="C34" s="3043" t="n">
        <v>10.090188</v>
      </c>
      <c r="D34" s="3043" t="n">
        <v>9.880848</v>
      </c>
      <c r="E34" s="3043" t="n">
        <v>9.797112</v>
      </c>
      <c r="F34" s="3043" t="n">
        <v>9.545904</v>
      </c>
      <c r="G34" s="3043" t="n">
        <v>9.504036</v>
      </c>
      <c r="H34" s="3043" t="n">
        <v>9.4203</v>
      </c>
      <c r="I34" s="3043" t="n">
        <v>9.169092</v>
      </c>
      <c r="J34" s="3043" t="n">
        <v>8.959752</v>
      </c>
      <c r="K34" s="3043" t="n">
        <v>8.834148</v>
      </c>
      <c r="L34" s="3043" t="n">
        <v>8.666676</v>
      </c>
      <c r="M34" s="3043" t="n">
        <v>8.58294</v>
      </c>
      <c r="N34" s="3043" t="n">
        <v>8.541072</v>
      </c>
      <c r="O34" s="3043" t="n">
        <v>8.624808</v>
      </c>
      <c r="P34" s="3043" t="n">
        <v>8.58294</v>
      </c>
      <c r="Q34" s="3159" t="n">
        <v>8.499204</v>
      </c>
      <c r="R34" s="3159" t="n">
        <v>8.3736</v>
      </c>
      <c r="S34" s="3159" t="n">
        <v>8.206128</v>
      </c>
      <c r="T34" s="3159" t="n">
        <v>8.16426</v>
      </c>
      <c r="U34" s="3159" t="n">
        <v>8.16426</v>
      </c>
      <c r="V34" s="3159" t="n">
        <v>8.247996</v>
      </c>
      <c r="W34" s="3159" t="n">
        <v>8.122392</v>
      </c>
      <c r="X34" s="3159" t="n">
        <v>7.996788</v>
      </c>
      <c r="Y34" s="3159" t="n">
        <v>7.913052</v>
      </c>
      <c r="Z34" s="3159" t="n">
        <v>7.74558</v>
      </c>
      <c r="AA34" s="3159" t="n">
        <v>7.53624</v>
      </c>
      <c r="AB34" s="3159" t="n">
        <v>7.410636</v>
      </c>
      <c r="AC34" s="3159" t="n">
        <v>7.3269</v>
      </c>
      <c r="AD34" s="3159" t="n">
        <v>7.285032</v>
      </c>
      <c r="AE34" s="3160" t="n">
        <v>7.201296</v>
      </c>
      <c r="AF34" s="3161"/>
    </row>
    <row r="35" s="3052" customFormat="true" ht="13.7" hidden="false" customHeight="true" outlineLevel="0" collapsed="false">
      <c r="A35" s="3162" t="s">
        <v>644</v>
      </c>
      <c r="B35" s="3163" t="n">
        <v>17.542692</v>
      </c>
      <c r="C35" s="3163" t="n">
        <v>17.835768</v>
      </c>
      <c r="D35" s="3163" t="n">
        <v>17.919504</v>
      </c>
      <c r="E35" s="3163" t="n">
        <v>18.589392</v>
      </c>
      <c r="F35" s="3163" t="n">
        <v>18.673128</v>
      </c>
      <c r="G35" s="3163" t="n">
        <v>18.924336</v>
      </c>
      <c r="H35" s="3163" t="n">
        <v>18.505656</v>
      </c>
      <c r="I35" s="3163" t="n">
        <v>18.338184</v>
      </c>
      <c r="J35" s="3163" t="n">
        <v>18.254448</v>
      </c>
      <c r="K35" s="3163" t="n">
        <v>18.170712</v>
      </c>
      <c r="L35" s="3163" t="n">
        <v>17.668296</v>
      </c>
      <c r="M35" s="3163" t="n">
        <v>17.458956</v>
      </c>
      <c r="N35" s="3163" t="n">
        <v>16.830936</v>
      </c>
      <c r="O35" s="3163" t="n">
        <v>16.872804</v>
      </c>
      <c r="P35" s="3163" t="n">
        <v>16.789068</v>
      </c>
      <c r="Q35" s="3163" t="n">
        <v>16.412256</v>
      </c>
      <c r="R35" s="3163" t="n">
        <v>15.951708</v>
      </c>
      <c r="S35" s="3163" t="n">
        <v>15.533028</v>
      </c>
      <c r="T35" s="3163" t="n">
        <v>15.407424</v>
      </c>
      <c r="U35" s="3163" t="n">
        <v>15.239952</v>
      </c>
      <c r="V35" s="3163" t="n">
        <v>14.86314</v>
      </c>
      <c r="W35" s="3163" t="n">
        <v>15.07248</v>
      </c>
      <c r="X35" s="3163" t="n">
        <v>14.486328</v>
      </c>
      <c r="Y35" s="3163" t="n">
        <v>14.151384</v>
      </c>
      <c r="Z35" s="3139" t="n">
        <v>14.318856</v>
      </c>
      <c r="AA35" s="3139" t="n">
        <v>13.774572</v>
      </c>
      <c r="AB35" s="3139" t="n">
        <v>13.983912</v>
      </c>
      <c r="AC35" s="3139" t="n">
        <v>13.774572</v>
      </c>
      <c r="AD35" s="3139" t="n">
        <v>13.6071</v>
      </c>
      <c r="AE35" s="3139" t="n">
        <v>13.732704</v>
      </c>
      <c r="AF35" s="3140"/>
    </row>
    <row r="36" s="3052" customFormat="true" ht="14.1" hidden="false" customHeight="true" outlineLevel="0" collapsed="false">
      <c r="A36" s="3053" t="s">
        <v>1375</v>
      </c>
      <c r="B36" s="3141" t="n">
        <v>8.331732</v>
      </c>
      <c r="C36" s="3141" t="n">
        <v>8.415468</v>
      </c>
      <c r="D36" s="3141" t="n">
        <v>8.289864</v>
      </c>
      <c r="E36" s="3141" t="n">
        <v>8.247996</v>
      </c>
      <c r="F36" s="3141" t="n">
        <v>8.080524</v>
      </c>
      <c r="G36" s="3141" t="n">
        <v>7.95492</v>
      </c>
      <c r="H36" s="3141" t="n">
        <v>7.871184</v>
      </c>
      <c r="I36" s="3141" t="n">
        <v>7.619976</v>
      </c>
      <c r="J36" s="3141" t="n">
        <v>7.368768</v>
      </c>
      <c r="K36" s="3141" t="n">
        <v>7.201296</v>
      </c>
      <c r="L36" s="3141" t="n">
        <v>7.11756</v>
      </c>
      <c r="M36" s="3141" t="n">
        <v>6.90822</v>
      </c>
      <c r="N36" s="3141" t="n">
        <v>6.866352</v>
      </c>
      <c r="O36" s="3141" t="n">
        <v>6.782616</v>
      </c>
      <c r="P36" s="3141" t="n">
        <v>6.657012</v>
      </c>
      <c r="Q36" s="3141" t="n">
        <v>6.48954</v>
      </c>
      <c r="R36" s="3141" t="n">
        <v>6.2802</v>
      </c>
      <c r="S36" s="3141" t="n">
        <v>6.238332</v>
      </c>
      <c r="T36" s="3141" t="n">
        <v>6.112728</v>
      </c>
      <c r="U36" s="3141" t="n">
        <v>5.987124</v>
      </c>
      <c r="V36" s="3141" t="n">
        <v>5.945256</v>
      </c>
      <c r="W36" s="3141" t="n">
        <v>5.777784</v>
      </c>
      <c r="X36" s="3141" t="n">
        <v>5.610312</v>
      </c>
      <c r="Y36" s="3141" t="n">
        <v>5.610312</v>
      </c>
      <c r="Z36" s="3142" t="n">
        <v>5.526576</v>
      </c>
      <c r="AA36" s="3142" t="n">
        <v>5.317236</v>
      </c>
      <c r="AB36" s="3142" t="n">
        <v>5.191632</v>
      </c>
      <c r="AC36" s="3142" t="n">
        <v>5.066028</v>
      </c>
      <c r="AD36" s="3142" t="n">
        <v>5.066028</v>
      </c>
      <c r="AE36" s="3142" t="n">
        <v>4.982292</v>
      </c>
      <c r="AF36" s="3143" t="n">
        <v>4.772952</v>
      </c>
    </row>
    <row r="37" s="1927" customFormat="true" ht="14.1" hidden="false" customHeight="true" outlineLevel="0" collapsed="false">
      <c r="A37" s="2202" t="s">
        <v>618</v>
      </c>
      <c r="B37" s="3144" t="n">
        <v>8.16426</v>
      </c>
      <c r="C37" s="3144" t="n">
        <v>8.247996</v>
      </c>
      <c r="D37" s="3144" t="n">
        <v>8.122392</v>
      </c>
      <c r="E37" s="3144" t="n">
        <v>8.038656</v>
      </c>
      <c r="F37" s="3144" t="n">
        <v>7.871184</v>
      </c>
      <c r="G37" s="3144" t="n">
        <v>7.787448</v>
      </c>
      <c r="H37" s="3144" t="n">
        <v>7.661844</v>
      </c>
      <c r="I37" s="3144" t="n">
        <v>7.410636</v>
      </c>
      <c r="J37" s="3144" t="n">
        <v>7.159428</v>
      </c>
      <c r="K37" s="3144" t="n">
        <v>7.033824</v>
      </c>
      <c r="L37" s="3144" t="n">
        <v>6.90822</v>
      </c>
      <c r="M37" s="3144" t="n">
        <v>6.740748</v>
      </c>
      <c r="N37" s="3144" t="n">
        <v>6.69888</v>
      </c>
      <c r="O37" s="3144" t="n">
        <v>6.531408</v>
      </c>
      <c r="P37" s="3144" t="n">
        <v>6.405804</v>
      </c>
      <c r="Q37" s="3144" t="n">
        <v>6.238332</v>
      </c>
      <c r="R37" s="3144" t="n">
        <v>5.987124</v>
      </c>
      <c r="S37" s="3144" t="n">
        <v>5.987124</v>
      </c>
      <c r="T37" s="3144" t="n">
        <v>5.819652</v>
      </c>
      <c r="U37" s="3144" t="n">
        <v>5.694048</v>
      </c>
      <c r="V37" s="3144" t="n">
        <v>5.694048</v>
      </c>
      <c r="W37" s="3144" t="n">
        <v>5.526576</v>
      </c>
      <c r="X37" s="3144" t="n">
        <v>5.317236</v>
      </c>
      <c r="Y37" s="3144" t="n">
        <v>5.317236</v>
      </c>
      <c r="Z37" s="3145" t="n">
        <v>5.2335</v>
      </c>
      <c r="AA37" s="3145" t="n">
        <v>5.02416</v>
      </c>
      <c r="AB37" s="3145" t="n">
        <v>4.898556</v>
      </c>
      <c r="AC37" s="3145" t="n">
        <v>4.772952</v>
      </c>
      <c r="AD37" s="3145" t="n">
        <v>4.731084</v>
      </c>
      <c r="AE37" s="3145" t="n">
        <v>4.647348</v>
      </c>
      <c r="AF37" s="3146" t="n">
        <v>4.438008</v>
      </c>
    </row>
    <row r="38" s="3052" customFormat="true" ht="15.75" hidden="false" customHeight="true" outlineLevel="0" collapsed="false">
      <c r="A38" s="3053" t="s">
        <v>1445</v>
      </c>
      <c r="B38" s="3141" t="n">
        <v>6.238332</v>
      </c>
      <c r="C38" s="3141" t="n">
        <v>6.07086</v>
      </c>
      <c r="D38" s="3141" t="n">
        <v>6.112728</v>
      </c>
      <c r="E38" s="3141" t="n">
        <v>5.86152</v>
      </c>
      <c r="F38" s="3141" t="n">
        <v>6.07086</v>
      </c>
      <c r="G38" s="3141" t="n">
        <v>5.987124</v>
      </c>
      <c r="H38" s="3141" t="n">
        <v>6.154596</v>
      </c>
      <c r="I38" s="3141" t="n">
        <v>6.07086</v>
      </c>
      <c r="J38" s="3141" t="n">
        <v>6.238332</v>
      </c>
      <c r="K38" s="3141" t="n">
        <v>6.531408</v>
      </c>
      <c r="L38" s="3141" t="n">
        <v>6.363936</v>
      </c>
      <c r="M38" s="3141" t="n">
        <v>6.238332</v>
      </c>
      <c r="N38" s="3141" t="n">
        <v>6.615144</v>
      </c>
      <c r="O38" s="3141" t="n">
        <v>6.69888</v>
      </c>
      <c r="P38" s="3141" t="n">
        <v>6.447672</v>
      </c>
      <c r="Q38" s="3141" t="n">
        <v>6.2802</v>
      </c>
      <c r="R38" s="3141" t="n">
        <v>6.112728</v>
      </c>
      <c r="S38" s="3141" t="n">
        <v>6.028992</v>
      </c>
      <c r="T38" s="3141" t="n">
        <v>5.903388</v>
      </c>
      <c r="U38" s="3141" t="n">
        <v>5.819652</v>
      </c>
      <c r="V38" s="3141" t="n">
        <v>6.07086</v>
      </c>
      <c r="W38" s="3141" t="n">
        <v>5.819652</v>
      </c>
      <c r="X38" s="3141" t="n">
        <v>5.903388</v>
      </c>
      <c r="Y38" s="3141" t="n">
        <v>5.945256</v>
      </c>
      <c r="Z38" s="3142" t="n">
        <v>6.028992</v>
      </c>
      <c r="AA38" s="3142" t="n">
        <v>6.07086</v>
      </c>
      <c r="AB38" s="3142" t="n">
        <v>6.154596</v>
      </c>
      <c r="AC38" s="3142" t="n">
        <v>6.238332</v>
      </c>
      <c r="AD38" s="3142" t="n">
        <v>6.154596</v>
      </c>
      <c r="AE38" s="3142" t="n">
        <v>6.322068</v>
      </c>
      <c r="AF38" s="3143"/>
    </row>
    <row r="39" s="3052" customFormat="true" ht="14.1" hidden="false" customHeight="true" outlineLevel="0" collapsed="false">
      <c r="A39" s="3053" t="s">
        <v>1456</v>
      </c>
      <c r="B39" s="3141" t="n">
        <v>17.291484</v>
      </c>
      <c r="C39" s="3141" t="n">
        <v>17.37522</v>
      </c>
      <c r="D39" s="3141" t="n">
        <v>16.998408</v>
      </c>
      <c r="E39" s="3141" t="n">
        <v>16.830936</v>
      </c>
      <c r="F39" s="3141" t="n">
        <v>16.412256</v>
      </c>
      <c r="G39" s="3141" t="n">
        <v>16.286652</v>
      </c>
      <c r="H39" s="3141" t="n">
        <v>15.90984</v>
      </c>
      <c r="I39" s="3141" t="n">
        <v>15.993576</v>
      </c>
      <c r="J39" s="3141" t="n">
        <v>16.286652</v>
      </c>
      <c r="K39" s="3141" t="n">
        <v>16.161048</v>
      </c>
      <c r="L39" s="3141" t="n">
        <v>16.077312</v>
      </c>
      <c r="M39" s="3141" t="n">
        <v>15.993576</v>
      </c>
      <c r="N39" s="3141" t="n">
        <v>15.867972</v>
      </c>
      <c r="O39" s="3141" t="n">
        <v>15.449292</v>
      </c>
      <c r="P39" s="3141" t="n">
        <v>15.365556</v>
      </c>
      <c r="Q39" s="3141" t="n">
        <v>14.779404</v>
      </c>
      <c r="R39" s="3141" t="n">
        <v>14.402592</v>
      </c>
      <c r="S39" s="3141" t="n">
        <v>14.02578</v>
      </c>
      <c r="T39" s="3141" t="n">
        <v>14.02578</v>
      </c>
      <c r="U39" s="3141" t="n">
        <v>14.151384</v>
      </c>
      <c r="V39" s="3141" t="n">
        <v>13.732704</v>
      </c>
      <c r="W39" s="3141" t="n">
        <v>13.39776</v>
      </c>
      <c r="X39" s="3141" t="n">
        <v>13.18842</v>
      </c>
      <c r="Y39" s="3141" t="n">
        <v>12.853476</v>
      </c>
      <c r="Z39" s="3142" t="n">
        <v>12.811608</v>
      </c>
      <c r="AA39" s="3142" t="n">
        <v>12.392928</v>
      </c>
      <c r="AB39" s="3142" t="n">
        <v>12.016116</v>
      </c>
      <c r="AC39" s="3142" t="n">
        <v>11.848644</v>
      </c>
      <c r="AD39" s="3142" t="n">
        <v>11.681172</v>
      </c>
      <c r="AE39" s="3142" t="n">
        <v>11.471832</v>
      </c>
      <c r="AF39" s="3143"/>
    </row>
    <row r="40" s="1927" customFormat="true" ht="14.1" hidden="false" customHeight="true" outlineLevel="0" collapsed="false">
      <c r="A40" s="2202" t="s">
        <v>1378</v>
      </c>
      <c r="B40" s="3144" t="n">
        <v>25.204536</v>
      </c>
      <c r="C40" s="3144" t="n">
        <v>26.083764</v>
      </c>
      <c r="D40" s="3144" t="n">
        <v>25.665084</v>
      </c>
      <c r="E40" s="3144" t="n">
        <v>25.204536</v>
      </c>
      <c r="F40" s="3144" t="n">
        <v>24.743988</v>
      </c>
      <c r="G40" s="3144" t="n">
        <v>24.409044</v>
      </c>
      <c r="H40" s="3144" t="n">
        <v>23.529816</v>
      </c>
      <c r="I40" s="3144" t="n">
        <v>23.613552</v>
      </c>
      <c r="J40" s="3144" t="n">
        <v>22.776192</v>
      </c>
      <c r="K40" s="3144" t="n">
        <v>22.148172</v>
      </c>
      <c r="L40" s="3144" t="n">
        <v>21.855096</v>
      </c>
      <c r="M40" s="3144" t="n">
        <v>21.14334</v>
      </c>
      <c r="N40" s="3144" t="n">
        <v>20.975868</v>
      </c>
      <c r="O40" s="3144" t="n">
        <v>19.8873</v>
      </c>
      <c r="P40" s="3144" t="n">
        <v>19.46862</v>
      </c>
      <c r="Q40" s="3144" t="n">
        <v>18.798732</v>
      </c>
      <c r="R40" s="3144" t="n">
        <v>18.338184</v>
      </c>
      <c r="S40" s="3144" t="n">
        <v>18.086976</v>
      </c>
      <c r="T40" s="3144" t="n">
        <v>18.505656</v>
      </c>
      <c r="U40" s="3144" t="n">
        <v>18.714996</v>
      </c>
      <c r="V40" s="3144" t="n">
        <v>18.170712</v>
      </c>
      <c r="W40" s="3144" t="n">
        <v>17.961372</v>
      </c>
      <c r="X40" s="3144" t="n">
        <v>18.00324</v>
      </c>
      <c r="Y40" s="3144" t="n">
        <v>17.37522</v>
      </c>
      <c r="Z40" s="3145" t="n">
        <v>17.291484</v>
      </c>
      <c r="AA40" s="3145" t="n">
        <v>16.412256</v>
      </c>
      <c r="AB40" s="3145" t="n">
        <v>15.449292</v>
      </c>
      <c r="AC40" s="3145" t="n">
        <v>15.156216</v>
      </c>
      <c r="AD40" s="3145" t="n">
        <v>14.988744</v>
      </c>
      <c r="AE40" s="3145" t="n">
        <v>14.44446</v>
      </c>
      <c r="AF40" s="3146"/>
    </row>
    <row r="41" s="3052" customFormat="true" ht="14.1" hidden="false" customHeight="true" outlineLevel="0" collapsed="false">
      <c r="A41" s="3053" t="s">
        <v>1447</v>
      </c>
      <c r="B41" s="3141" t="n">
        <v>32.154624</v>
      </c>
      <c r="C41" s="3141" t="n">
        <v>28.67958</v>
      </c>
      <c r="D41" s="3141" t="n">
        <v>26.209368</v>
      </c>
      <c r="E41" s="3141" t="n">
        <v>24.49278</v>
      </c>
      <c r="F41" s="3141" t="n">
        <v>22.81806</v>
      </c>
      <c r="G41" s="3141" t="n">
        <v>22.231908</v>
      </c>
      <c r="H41" s="3141" t="n">
        <v>20.850264</v>
      </c>
      <c r="I41" s="3141" t="n">
        <v>19.133676</v>
      </c>
      <c r="J41" s="3141" t="n">
        <v>18.045108</v>
      </c>
      <c r="K41" s="3141" t="n">
        <v>17.16588</v>
      </c>
      <c r="L41" s="3141" t="n">
        <v>16.244784</v>
      </c>
      <c r="M41" s="3141" t="n">
        <v>15.574896</v>
      </c>
      <c r="N41" s="3141" t="n">
        <v>15.239952</v>
      </c>
      <c r="O41" s="3141" t="n">
        <v>15.826104</v>
      </c>
      <c r="P41" s="3141" t="n">
        <v>16.32852</v>
      </c>
      <c r="Q41" s="3141" t="n">
        <v>16.202916</v>
      </c>
      <c r="R41" s="3141" t="n">
        <v>15.742368</v>
      </c>
      <c r="S41" s="3141" t="n">
        <v>14.86314</v>
      </c>
      <c r="T41" s="3141" t="n">
        <v>13.983912</v>
      </c>
      <c r="U41" s="3141" t="n">
        <v>13.648968</v>
      </c>
      <c r="V41" s="3141" t="n">
        <v>13.648968</v>
      </c>
      <c r="W41" s="3141" t="n">
        <v>13.39776</v>
      </c>
      <c r="X41" s="3141" t="n">
        <v>12.895344</v>
      </c>
      <c r="Y41" s="3141" t="n">
        <v>12.35106</v>
      </c>
      <c r="Z41" s="3142" t="n">
        <v>11.806776</v>
      </c>
      <c r="AA41" s="3142" t="n">
        <v>11.09502</v>
      </c>
      <c r="AB41" s="3142" t="n">
        <v>10.341396</v>
      </c>
      <c r="AC41" s="3142" t="n">
        <v>10.04832</v>
      </c>
      <c r="AD41" s="3142" t="n">
        <v>9.83898</v>
      </c>
      <c r="AE41" s="3142" t="n">
        <v>9.713376</v>
      </c>
      <c r="AF41" s="3143"/>
    </row>
    <row r="42" s="3052" customFormat="true" ht="14.1" hidden="false" customHeight="true" outlineLevel="0" collapsed="false">
      <c r="A42" s="3053" t="s">
        <v>1448</v>
      </c>
      <c r="B42" s="3141" t="n">
        <v>11.053152</v>
      </c>
      <c r="C42" s="3141" t="n">
        <v>11.471832</v>
      </c>
      <c r="D42" s="3141" t="n">
        <v>11.974248</v>
      </c>
      <c r="E42" s="3141" t="n">
        <v>12.602268</v>
      </c>
      <c r="F42" s="3141" t="n">
        <v>13.439628</v>
      </c>
      <c r="G42" s="3141" t="n">
        <v>13.39776</v>
      </c>
      <c r="H42" s="3141" t="n">
        <v>13.062816</v>
      </c>
      <c r="I42" s="3141" t="n">
        <v>13.355892</v>
      </c>
      <c r="J42" s="3141" t="n">
        <v>12.937212</v>
      </c>
      <c r="K42" s="3141" t="n">
        <v>13.355892</v>
      </c>
      <c r="L42" s="3141" t="n">
        <v>12.76974</v>
      </c>
      <c r="M42" s="3141" t="n">
        <v>13.858308</v>
      </c>
      <c r="N42" s="3141" t="n">
        <v>14.360724</v>
      </c>
      <c r="O42" s="3141" t="n">
        <v>13.732704</v>
      </c>
      <c r="P42" s="3141" t="n">
        <v>13.230288</v>
      </c>
      <c r="Q42" s="3141" t="n">
        <v>13.648968</v>
      </c>
      <c r="R42" s="3141" t="n">
        <v>13.523364</v>
      </c>
      <c r="S42" s="3141" t="n">
        <v>13.565232</v>
      </c>
      <c r="T42" s="3141" t="n">
        <v>14.02578</v>
      </c>
      <c r="U42" s="3141" t="n">
        <v>14.44446</v>
      </c>
      <c r="V42" s="3141" t="n">
        <v>14.318856</v>
      </c>
      <c r="W42" s="3141" t="n">
        <v>13.81644</v>
      </c>
      <c r="X42" s="3141" t="n">
        <v>14.109516</v>
      </c>
      <c r="Y42" s="3141" t="n">
        <v>13.774572</v>
      </c>
      <c r="Z42" s="3142" t="n">
        <v>14.151384</v>
      </c>
      <c r="AA42" s="3142" t="n">
        <v>14.276988</v>
      </c>
      <c r="AB42" s="3142" t="n">
        <v>13.900176</v>
      </c>
      <c r="AC42" s="3142" t="n">
        <v>14.151384</v>
      </c>
      <c r="AD42" s="3142" t="n">
        <v>14.109516</v>
      </c>
      <c r="AE42" s="3142" t="n">
        <v>14.02578</v>
      </c>
      <c r="AF42" s="3143"/>
    </row>
    <row r="43" s="3052" customFormat="true" ht="14.1" hidden="false" customHeight="true" outlineLevel="0" collapsed="false">
      <c r="A43" s="3053" t="s">
        <v>1449</v>
      </c>
      <c r="B43" s="3141" t="n">
        <v>5.903388</v>
      </c>
      <c r="C43" s="3141" t="n">
        <v>5.903388</v>
      </c>
      <c r="D43" s="3141" t="n">
        <v>5.735916</v>
      </c>
      <c r="E43" s="3141" t="n">
        <v>5.735916</v>
      </c>
      <c r="F43" s="3141" t="n">
        <v>5.568444</v>
      </c>
      <c r="G43" s="3141" t="n">
        <v>5.610312</v>
      </c>
      <c r="H43" s="3141" t="n">
        <v>5.694048</v>
      </c>
      <c r="I43" s="3141" t="n">
        <v>5.484708</v>
      </c>
      <c r="J43" s="3141" t="n">
        <v>5.359104</v>
      </c>
      <c r="K43" s="3141" t="n">
        <v>5.191632</v>
      </c>
      <c r="L43" s="3141" t="n">
        <v>5.066028</v>
      </c>
      <c r="M43" s="3141" t="n">
        <v>5.02416</v>
      </c>
      <c r="N43" s="3141" t="n">
        <v>4.982292</v>
      </c>
      <c r="O43" s="3141" t="n">
        <v>5.02416</v>
      </c>
      <c r="P43" s="3141" t="n">
        <v>4.940424</v>
      </c>
      <c r="Q43" s="3141" t="n">
        <v>4.856688</v>
      </c>
      <c r="R43" s="3141" t="n">
        <v>4.731084</v>
      </c>
      <c r="S43" s="3141" t="n">
        <v>4.563612</v>
      </c>
      <c r="T43" s="3141" t="n">
        <v>4.521744</v>
      </c>
      <c r="U43" s="3141" t="n">
        <v>4.479876</v>
      </c>
      <c r="V43" s="3141" t="n">
        <v>4.563612</v>
      </c>
      <c r="W43" s="3141" t="n">
        <v>4.312404</v>
      </c>
      <c r="X43" s="3141" t="n">
        <v>4.312404</v>
      </c>
      <c r="Y43" s="3141" t="n">
        <v>4.228668</v>
      </c>
      <c r="Z43" s="3142" t="n">
        <v>3.97746</v>
      </c>
      <c r="AA43" s="3142" t="n">
        <v>3.97746</v>
      </c>
      <c r="AB43" s="3142" t="n">
        <v>3.935592</v>
      </c>
      <c r="AC43" s="3142" t="n">
        <v>3.893724</v>
      </c>
      <c r="AD43" s="3142" t="n">
        <v>3.76812</v>
      </c>
      <c r="AE43" s="3142" t="n">
        <v>3.642516</v>
      </c>
      <c r="AF43" s="3143" t="n">
        <v>3.642516</v>
      </c>
    </row>
    <row r="44" s="3052" customFormat="true" ht="14.1" hidden="false" customHeight="true" outlineLevel="0" collapsed="false">
      <c r="A44" s="3053" t="s">
        <v>1457</v>
      </c>
      <c r="B44" s="3141" t="n">
        <v>6.615144</v>
      </c>
      <c r="C44" s="3141" t="n">
        <v>6.48954</v>
      </c>
      <c r="D44" s="3141" t="n">
        <v>6.2802</v>
      </c>
      <c r="E44" s="3141" t="n">
        <v>6.2802</v>
      </c>
      <c r="F44" s="3141" t="n">
        <v>6.112728</v>
      </c>
      <c r="G44" s="3141" t="n">
        <v>6.154596</v>
      </c>
      <c r="H44" s="3141" t="n">
        <v>6.238332</v>
      </c>
      <c r="I44" s="3141" t="n">
        <v>6.028992</v>
      </c>
      <c r="J44" s="3141" t="n">
        <v>5.86152</v>
      </c>
      <c r="K44" s="3141" t="n">
        <v>5.65218</v>
      </c>
      <c r="L44" s="3141" t="n">
        <v>5.484708</v>
      </c>
      <c r="M44" s="3141" t="n">
        <v>5.484708</v>
      </c>
      <c r="N44" s="3141" t="n">
        <v>5.44284</v>
      </c>
      <c r="O44" s="3141" t="n">
        <v>5.526576</v>
      </c>
      <c r="P44" s="3141" t="n">
        <v>5.44284</v>
      </c>
      <c r="Q44" s="3141" t="n">
        <v>5.359104</v>
      </c>
      <c r="R44" s="3141" t="n">
        <v>5.2335</v>
      </c>
      <c r="S44" s="3141" t="n">
        <v>4.982292</v>
      </c>
      <c r="T44" s="3141" t="n">
        <v>4.940424</v>
      </c>
      <c r="U44" s="3141" t="n">
        <v>4.856688</v>
      </c>
      <c r="V44" s="3141" t="n">
        <v>4.940424</v>
      </c>
      <c r="W44" s="3141" t="n">
        <v>4.731084</v>
      </c>
      <c r="X44" s="3141" t="n">
        <v>4.689216</v>
      </c>
      <c r="Y44" s="3141" t="n">
        <v>4.647348</v>
      </c>
      <c r="Z44" s="3142" t="n">
        <v>4.39614</v>
      </c>
      <c r="AA44" s="3142" t="n">
        <v>4.354272</v>
      </c>
      <c r="AB44" s="3142" t="n">
        <v>4.312404</v>
      </c>
      <c r="AC44" s="3142" t="n">
        <v>4.270536</v>
      </c>
      <c r="AD44" s="3142" t="n">
        <v>4.144932</v>
      </c>
      <c r="AE44" s="3142" t="n">
        <v>3.97746</v>
      </c>
      <c r="AF44" s="3143"/>
    </row>
    <row r="45" s="1927" customFormat="true" ht="14.1" hidden="false" customHeight="true" outlineLevel="0" collapsed="false">
      <c r="A45" s="3068" t="s">
        <v>1381</v>
      </c>
      <c r="B45" s="3144" t="n">
        <v>6.2802</v>
      </c>
      <c r="C45" s="3144" t="n">
        <v>5.86152</v>
      </c>
      <c r="D45" s="3144" t="n">
        <v>5.65218</v>
      </c>
      <c r="E45" s="3144" t="n">
        <v>5.65218</v>
      </c>
      <c r="F45" s="3144" t="n">
        <v>5.484708</v>
      </c>
      <c r="G45" s="3144" t="n">
        <v>5.44284</v>
      </c>
      <c r="H45" s="3144" t="n">
        <v>5.610312</v>
      </c>
      <c r="I45" s="3144" t="n">
        <v>5.44284</v>
      </c>
      <c r="J45" s="3144" t="n">
        <v>5.317236</v>
      </c>
      <c r="K45" s="3144" t="n">
        <v>5.107896</v>
      </c>
      <c r="L45" s="3144" t="n">
        <v>4.982292</v>
      </c>
      <c r="M45" s="3144" t="n">
        <v>5.02416</v>
      </c>
      <c r="N45" s="3144" t="n">
        <v>4.940424</v>
      </c>
      <c r="O45" s="3144" t="n">
        <v>4.940424</v>
      </c>
      <c r="P45" s="3144" t="n">
        <v>4.940424</v>
      </c>
      <c r="Q45" s="3144" t="n">
        <v>4.856688</v>
      </c>
      <c r="R45" s="3144" t="n">
        <v>4.81482</v>
      </c>
      <c r="S45" s="3144" t="n">
        <v>4.438008</v>
      </c>
      <c r="T45" s="3144" t="n">
        <v>4.479876</v>
      </c>
      <c r="U45" s="3144" t="n">
        <v>4.438008</v>
      </c>
      <c r="V45" s="3144" t="n">
        <v>4.479876</v>
      </c>
      <c r="W45" s="3144" t="n">
        <v>4.061196</v>
      </c>
      <c r="X45" s="3144" t="n">
        <v>4.103064</v>
      </c>
      <c r="Y45" s="3144" t="n">
        <v>4.144932</v>
      </c>
      <c r="Z45" s="3145" t="n">
        <v>3.893724</v>
      </c>
      <c r="AA45" s="3145" t="n">
        <v>3.851856</v>
      </c>
      <c r="AB45" s="3145" t="n">
        <v>3.76812</v>
      </c>
      <c r="AC45" s="3145" t="n">
        <v>3.684384</v>
      </c>
      <c r="AD45" s="3145" t="n">
        <v>3.55878</v>
      </c>
      <c r="AE45" s="3145" t="n">
        <v>3.433176</v>
      </c>
      <c r="AF45" s="3146" t="n">
        <v>3.391308</v>
      </c>
    </row>
    <row r="46" s="1927" customFormat="true" ht="14.1" hidden="false" customHeight="true" outlineLevel="0" collapsed="false">
      <c r="A46" s="2202" t="s">
        <v>1382</v>
      </c>
      <c r="B46" s="3144" t="n">
        <v>5.65218</v>
      </c>
      <c r="C46" s="3144" t="n">
        <v>5.903388</v>
      </c>
      <c r="D46" s="3144" t="n">
        <v>5.694048</v>
      </c>
      <c r="E46" s="3144" t="n">
        <v>5.819652</v>
      </c>
      <c r="F46" s="3144" t="n">
        <v>5.484708</v>
      </c>
      <c r="G46" s="3144" t="n">
        <v>5.610312</v>
      </c>
      <c r="H46" s="3144" t="n">
        <v>5.819652</v>
      </c>
      <c r="I46" s="3144" t="n">
        <v>5.526576</v>
      </c>
      <c r="J46" s="3144" t="n">
        <v>5.484708</v>
      </c>
      <c r="K46" s="3144" t="n">
        <v>5.317236</v>
      </c>
      <c r="L46" s="3144" t="n">
        <v>5.149764</v>
      </c>
      <c r="M46" s="3144" t="n">
        <v>5.2335</v>
      </c>
      <c r="N46" s="3144" t="n">
        <v>5.191632</v>
      </c>
      <c r="O46" s="3144" t="n">
        <v>5.275368</v>
      </c>
      <c r="P46" s="3144" t="n">
        <v>5.191632</v>
      </c>
      <c r="Q46" s="3144" t="n">
        <v>5.149764</v>
      </c>
      <c r="R46" s="3144" t="n">
        <v>4.940424</v>
      </c>
      <c r="S46" s="3144" t="n">
        <v>4.772952</v>
      </c>
      <c r="T46" s="3144" t="n">
        <v>4.772952</v>
      </c>
      <c r="U46" s="3144" t="n">
        <v>4.689216</v>
      </c>
      <c r="V46" s="3144" t="n">
        <v>4.731084</v>
      </c>
      <c r="W46" s="3144" t="n">
        <v>4.563612</v>
      </c>
      <c r="X46" s="3144" t="n">
        <v>4.521744</v>
      </c>
      <c r="Y46" s="3144" t="n">
        <v>4.521744</v>
      </c>
      <c r="Z46" s="3145" t="n">
        <v>4.312404</v>
      </c>
      <c r="AA46" s="3145" t="n">
        <v>4.354272</v>
      </c>
      <c r="AB46" s="3145" t="n">
        <v>4.1868</v>
      </c>
      <c r="AC46" s="3145" t="n">
        <v>4.103064</v>
      </c>
      <c r="AD46" s="3145" t="n">
        <v>4.019328</v>
      </c>
      <c r="AE46" s="3145" t="n">
        <v>3.893724</v>
      </c>
      <c r="AF46" s="3146" t="n">
        <v>3.76812</v>
      </c>
    </row>
    <row r="47" s="1927" customFormat="true" ht="14.1" hidden="false" customHeight="true" outlineLevel="0" collapsed="false">
      <c r="A47" s="2202" t="s">
        <v>626</v>
      </c>
      <c r="B47" s="3144" t="n">
        <v>4.940424</v>
      </c>
      <c r="C47" s="3144" t="n">
        <v>5.149764</v>
      </c>
      <c r="D47" s="3144" t="n">
        <v>5.107896</v>
      </c>
      <c r="E47" s="3144" t="n">
        <v>5.02416</v>
      </c>
      <c r="F47" s="3144" t="n">
        <v>4.898556</v>
      </c>
      <c r="G47" s="3144" t="n">
        <v>4.772952</v>
      </c>
      <c r="H47" s="3144" t="n">
        <v>4.856688</v>
      </c>
      <c r="I47" s="3144" t="n">
        <v>4.479876</v>
      </c>
      <c r="J47" s="3144" t="n">
        <v>4.39614</v>
      </c>
      <c r="K47" s="3144" t="n">
        <v>4.270536</v>
      </c>
      <c r="L47" s="3144" t="n">
        <v>4.103064</v>
      </c>
      <c r="M47" s="3144" t="n">
        <v>4.019328</v>
      </c>
      <c r="N47" s="3144" t="n">
        <v>3.893724</v>
      </c>
      <c r="O47" s="3144" t="n">
        <v>3.809988</v>
      </c>
      <c r="P47" s="3144" t="n">
        <v>3.684384</v>
      </c>
      <c r="Q47" s="3144" t="n">
        <v>3.600648</v>
      </c>
      <c r="R47" s="3144" t="n">
        <v>3.433176</v>
      </c>
      <c r="S47" s="3144" t="n">
        <v>3.265704</v>
      </c>
      <c r="T47" s="3144" t="n">
        <v>3.223836</v>
      </c>
      <c r="U47" s="3144" t="n">
        <v>3.181968</v>
      </c>
      <c r="V47" s="3144" t="n">
        <v>3.223836</v>
      </c>
      <c r="W47" s="3144" t="n">
        <v>2.93076</v>
      </c>
      <c r="X47" s="3144" t="n">
        <v>2.972628</v>
      </c>
      <c r="Y47" s="3144" t="n">
        <v>2.888892</v>
      </c>
      <c r="Z47" s="3145" t="n">
        <v>2.637684</v>
      </c>
      <c r="AA47" s="3145" t="n">
        <v>2.595816</v>
      </c>
      <c r="AB47" s="3145" t="n">
        <v>2.51208</v>
      </c>
      <c r="AC47" s="3145" t="n">
        <v>2.428344</v>
      </c>
      <c r="AD47" s="3145" t="n">
        <v>2.386476</v>
      </c>
      <c r="AE47" s="3145" t="n">
        <v>2.30274</v>
      </c>
      <c r="AF47" s="3146" t="n">
        <v>2.344608</v>
      </c>
    </row>
    <row r="48" s="1927" customFormat="true" ht="14.1" hidden="false" customHeight="true" outlineLevel="0" collapsed="false">
      <c r="A48" s="2202" t="s">
        <v>627</v>
      </c>
      <c r="B48" s="3144" t="n">
        <v>3.935592</v>
      </c>
      <c r="C48" s="3144" t="n">
        <v>3.97746</v>
      </c>
      <c r="D48" s="3144" t="n">
        <v>3.893724</v>
      </c>
      <c r="E48" s="3144" t="n">
        <v>3.935592</v>
      </c>
      <c r="F48" s="3144" t="n">
        <v>3.809988</v>
      </c>
      <c r="G48" s="3144" t="n">
        <v>4.019328</v>
      </c>
      <c r="H48" s="3144" t="n">
        <v>3.935592</v>
      </c>
      <c r="I48" s="3144" t="n">
        <v>3.935592</v>
      </c>
      <c r="J48" s="3144" t="n">
        <v>3.97746</v>
      </c>
      <c r="K48" s="3144" t="n">
        <v>3.97746</v>
      </c>
      <c r="L48" s="3144" t="n">
        <v>3.893724</v>
      </c>
      <c r="M48" s="3144" t="n">
        <v>3.851856</v>
      </c>
      <c r="N48" s="3144" t="n">
        <v>3.851856</v>
      </c>
      <c r="O48" s="3144" t="n">
        <v>4.019328</v>
      </c>
      <c r="P48" s="3144" t="n">
        <v>4.019328</v>
      </c>
      <c r="Q48" s="3144" t="n">
        <v>4.061196</v>
      </c>
      <c r="R48" s="3144" t="n">
        <v>3.935592</v>
      </c>
      <c r="S48" s="3144" t="n">
        <v>3.851856</v>
      </c>
      <c r="T48" s="3144" t="n">
        <v>3.851856</v>
      </c>
      <c r="U48" s="3144" t="n">
        <v>3.809988</v>
      </c>
      <c r="V48" s="3144" t="n">
        <v>3.809988</v>
      </c>
      <c r="W48" s="3144" t="n">
        <v>3.684384</v>
      </c>
      <c r="X48" s="3144" t="n">
        <v>3.642516</v>
      </c>
      <c r="Y48" s="3144" t="n">
        <v>3.55878</v>
      </c>
      <c r="Z48" s="3145" t="n">
        <v>3.391308</v>
      </c>
      <c r="AA48" s="3145" t="n">
        <v>3.475044</v>
      </c>
      <c r="AB48" s="3145" t="n">
        <v>3.391308</v>
      </c>
      <c r="AC48" s="3145" t="n">
        <v>3.391308</v>
      </c>
      <c r="AD48" s="3145" t="n">
        <v>3.307572</v>
      </c>
      <c r="AE48" s="3145" t="n">
        <v>3.265704</v>
      </c>
      <c r="AF48" s="3146" t="n">
        <v>3.307572</v>
      </c>
    </row>
    <row r="49" s="1927" customFormat="true" ht="14.1" hidden="false" customHeight="true" outlineLevel="0" collapsed="false">
      <c r="A49" s="2202" t="s">
        <v>628</v>
      </c>
      <c r="B49" s="3144" t="n">
        <v>5.107896</v>
      </c>
      <c r="C49" s="3144" t="n">
        <v>5.191632</v>
      </c>
      <c r="D49" s="3144" t="n">
        <v>5.2335</v>
      </c>
      <c r="E49" s="3144" t="n">
        <v>5.066028</v>
      </c>
      <c r="F49" s="3144" t="n">
        <v>5.2335</v>
      </c>
      <c r="G49" s="3144" t="n">
        <v>5.317236</v>
      </c>
      <c r="H49" s="3144" t="n">
        <v>5.107896</v>
      </c>
      <c r="I49" s="3144" t="n">
        <v>5.2335</v>
      </c>
      <c r="J49" s="3144" t="n">
        <v>5.275368</v>
      </c>
      <c r="K49" s="3144" t="n">
        <v>5.275368</v>
      </c>
      <c r="L49" s="3144" t="n">
        <v>5.2335</v>
      </c>
      <c r="M49" s="3144" t="n">
        <v>5.149764</v>
      </c>
      <c r="N49" s="3144" t="n">
        <v>5.191632</v>
      </c>
      <c r="O49" s="3144" t="n">
        <v>5.191632</v>
      </c>
      <c r="P49" s="3144" t="n">
        <v>5.275368</v>
      </c>
      <c r="Q49" s="3144" t="n">
        <v>5.191632</v>
      </c>
      <c r="R49" s="3144" t="n">
        <v>4.982292</v>
      </c>
      <c r="S49" s="3144" t="n">
        <v>4.856688</v>
      </c>
      <c r="T49" s="3144" t="n">
        <v>4.689216</v>
      </c>
      <c r="U49" s="3144" t="n">
        <v>4.479876</v>
      </c>
      <c r="V49" s="3144" t="n">
        <v>4.438008</v>
      </c>
      <c r="W49" s="3144" t="n">
        <v>4.438008</v>
      </c>
      <c r="X49" s="3144" t="n">
        <v>4.563612</v>
      </c>
      <c r="Y49" s="3144" t="n">
        <v>4.312404</v>
      </c>
      <c r="Z49" s="3145" t="n">
        <v>4.144932</v>
      </c>
      <c r="AA49" s="3145" t="n">
        <v>4.144932</v>
      </c>
      <c r="AB49" s="3145" t="n">
        <v>4.061196</v>
      </c>
      <c r="AC49" s="3145" t="n">
        <v>4.144932</v>
      </c>
      <c r="AD49" s="3145" t="n">
        <v>4.019328</v>
      </c>
      <c r="AE49" s="3145" t="n">
        <v>3.851856</v>
      </c>
      <c r="AF49" s="3146" t="n">
        <v>3.851856</v>
      </c>
    </row>
    <row r="50" s="1927" customFormat="true" ht="14.1" hidden="false" customHeight="true" outlineLevel="0" collapsed="false">
      <c r="A50" s="2202" t="s">
        <v>629</v>
      </c>
      <c r="B50" s="3144" t="n">
        <v>5.987124</v>
      </c>
      <c r="C50" s="3144" t="n">
        <v>6.07086</v>
      </c>
      <c r="D50" s="3144" t="n">
        <v>5.903388</v>
      </c>
      <c r="E50" s="3144" t="n">
        <v>5.987124</v>
      </c>
      <c r="F50" s="3144" t="n">
        <v>5.819652</v>
      </c>
      <c r="G50" s="3144" t="n">
        <v>5.86152</v>
      </c>
      <c r="H50" s="3144" t="n">
        <v>5.987124</v>
      </c>
      <c r="I50" s="3144" t="n">
        <v>5.568444</v>
      </c>
      <c r="J50" s="3144" t="n">
        <v>5.359104</v>
      </c>
      <c r="K50" s="3144" t="n">
        <v>5.02416</v>
      </c>
      <c r="L50" s="3144" t="n">
        <v>4.856688</v>
      </c>
      <c r="M50" s="3144" t="n">
        <v>4.856688</v>
      </c>
      <c r="N50" s="3144" t="n">
        <v>4.898556</v>
      </c>
      <c r="O50" s="3144" t="n">
        <v>5.107896</v>
      </c>
      <c r="P50" s="3144" t="n">
        <v>5.02416</v>
      </c>
      <c r="Q50" s="3144" t="n">
        <v>4.856688</v>
      </c>
      <c r="R50" s="3144" t="n">
        <v>4.647348</v>
      </c>
      <c r="S50" s="3144" t="n">
        <v>4.479876</v>
      </c>
      <c r="T50" s="3144" t="n">
        <v>4.354272</v>
      </c>
      <c r="U50" s="3144" t="n">
        <v>4.438008</v>
      </c>
      <c r="V50" s="3144" t="n">
        <v>4.689216</v>
      </c>
      <c r="W50" s="3144" t="n">
        <v>4.312404</v>
      </c>
      <c r="X50" s="3144" t="n">
        <v>4.354272</v>
      </c>
      <c r="Y50" s="3144" t="n">
        <v>4.270536</v>
      </c>
      <c r="Z50" s="3145" t="n">
        <v>3.97746</v>
      </c>
      <c r="AA50" s="3145" t="n">
        <v>3.97746</v>
      </c>
      <c r="AB50" s="3145" t="n">
        <v>3.97746</v>
      </c>
      <c r="AC50" s="3145" t="n">
        <v>3.893724</v>
      </c>
      <c r="AD50" s="3145" t="n">
        <v>3.726252</v>
      </c>
      <c r="AE50" s="3145" t="n">
        <v>3.55878</v>
      </c>
      <c r="AF50" s="3146" t="n">
        <v>3.600648</v>
      </c>
    </row>
    <row r="51" s="3052" customFormat="true" ht="14.1" hidden="false" customHeight="true" outlineLevel="0" collapsed="false">
      <c r="A51" s="3053" t="s">
        <v>1458</v>
      </c>
      <c r="B51" s="3141" t="n">
        <v>35.37846</v>
      </c>
      <c r="C51" s="3141" t="n">
        <v>36.927576</v>
      </c>
      <c r="D51" s="3141" t="n">
        <v>38.30922</v>
      </c>
      <c r="E51" s="3141" t="n">
        <v>38.7279</v>
      </c>
      <c r="F51" s="3141" t="n">
        <v>38.267352</v>
      </c>
      <c r="G51" s="3141" t="n">
        <v>38.351088</v>
      </c>
      <c r="H51" s="3141" t="n">
        <v>38.141748</v>
      </c>
      <c r="I51" s="3141" t="n">
        <v>36.257688</v>
      </c>
      <c r="J51" s="3141" t="n">
        <v>36.383292</v>
      </c>
      <c r="K51" s="3141" t="n">
        <v>35.210988</v>
      </c>
      <c r="L51" s="3141" t="n">
        <v>32.950116</v>
      </c>
      <c r="M51" s="3141" t="n">
        <v>31.401</v>
      </c>
      <c r="N51" s="3141" t="n">
        <v>30.061224</v>
      </c>
      <c r="O51" s="3141" t="n">
        <v>29.223864</v>
      </c>
      <c r="P51" s="3141" t="n">
        <v>27.549144</v>
      </c>
      <c r="Q51" s="3141" t="n">
        <v>25.874424</v>
      </c>
      <c r="R51" s="3141" t="n">
        <v>24.534648</v>
      </c>
      <c r="S51" s="3141" t="n">
        <v>22.81806</v>
      </c>
      <c r="T51" s="3141" t="n">
        <v>22.064436</v>
      </c>
      <c r="U51" s="3141" t="n">
        <v>21.603888</v>
      </c>
      <c r="V51" s="3141" t="n">
        <v>22.39938</v>
      </c>
      <c r="W51" s="3141" t="n">
        <v>22.19004</v>
      </c>
      <c r="X51" s="3141" t="n">
        <v>21.35268</v>
      </c>
      <c r="Y51" s="3141" t="n">
        <v>20.347848</v>
      </c>
      <c r="Z51" s="3142" t="n">
        <v>19.594224</v>
      </c>
      <c r="AA51" s="3142" t="n">
        <v>19.04994</v>
      </c>
      <c r="AB51" s="3142" t="n">
        <v>19.384884</v>
      </c>
      <c r="AC51" s="3142" t="n">
        <v>19.175544</v>
      </c>
      <c r="AD51" s="3142" t="n">
        <v>19.761696</v>
      </c>
      <c r="AE51" s="3142" t="n">
        <v>19.217412</v>
      </c>
      <c r="AF51" s="3143"/>
    </row>
    <row r="52" s="3052" customFormat="true" ht="14.1" hidden="false" customHeight="true" outlineLevel="0" collapsed="false">
      <c r="A52" s="3053" t="s">
        <v>1452</v>
      </c>
      <c r="B52" s="3141" t="n">
        <v>36.927576</v>
      </c>
      <c r="C52" s="3141" t="n">
        <v>38.811636</v>
      </c>
      <c r="D52" s="3141" t="n">
        <v>40.486356</v>
      </c>
      <c r="E52" s="3141" t="n">
        <v>41.23998</v>
      </c>
      <c r="F52" s="3141" t="n">
        <v>41.574924</v>
      </c>
      <c r="G52" s="3141" t="n">
        <v>42.07734</v>
      </c>
      <c r="H52" s="3141" t="n">
        <v>42.202944</v>
      </c>
      <c r="I52" s="3141" t="n">
        <v>39.648996</v>
      </c>
      <c r="J52" s="3141" t="n">
        <v>40.109544</v>
      </c>
      <c r="K52" s="3141" t="n">
        <v>38.811636</v>
      </c>
      <c r="L52" s="3141" t="n">
        <v>35.964612</v>
      </c>
      <c r="M52" s="3141" t="n">
        <v>34.12242</v>
      </c>
      <c r="N52" s="3141" t="n">
        <v>32.615172</v>
      </c>
      <c r="O52" s="3141" t="n">
        <v>31.484736</v>
      </c>
      <c r="P52" s="3141" t="n">
        <v>29.684412</v>
      </c>
      <c r="Q52" s="3141" t="n">
        <v>27.800352</v>
      </c>
      <c r="R52" s="3141" t="n">
        <v>26.209368</v>
      </c>
      <c r="S52" s="3141" t="n">
        <v>24.325308</v>
      </c>
      <c r="T52" s="3141" t="n">
        <v>23.65542</v>
      </c>
      <c r="U52" s="3141" t="n">
        <v>23.404212</v>
      </c>
      <c r="V52" s="3141" t="n">
        <v>24.115968</v>
      </c>
      <c r="W52" s="3141" t="n">
        <v>23.697288</v>
      </c>
      <c r="X52" s="3141" t="n">
        <v>22.81806</v>
      </c>
      <c r="Y52" s="3141" t="n">
        <v>21.77136</v>
      </c>
      <c r="Z52" s="3142" t="n">
        <v>20.975868</v>
      </c>
      <c r="AA52" s="3142" t="n">
        <v>20.431584</v>
      </c>
      <c r="AB52" s="3142" t="n">
        <v>20.934</v>
      </c>
      <c r="AC52" s="3142" t="n">
        <v>20.72466</v>
      </c>
      <c r="AD52" s="3142" t="n">
        <v>21.478284</v>
      </c>
      <c r="AE52" s="3142" t="n">
        <v>20.934</v>
      </c>
      <c r="AF52" s="3143"/>
    </row>
    <row r="53" s="3052" customFormat="true" ht="14.1" hidden="false" customHeight="true" outlineLevel="0" collapsed="false">
      <c r="A53" s="3053" t="s">
        <v>1453</v>
      </c>
      <c r="B53" s="3141" t="n">
        <v>5.777784</v>
      </c>
      <c r="C53" s="3141" t="n">
        <v>5.65218</v>
      </c>
      <c r="D53" s="3141" t="n">
        <v>5.777784</v>
      </c>
      <c r="E53" s="3141" t="n">
        <v>5.903388</v>
      </c>
      <c r="F53" s="3141" t="n">
        <v>6.028992</v>
      </c>
      <c r="G53" s="3141" t="n">
        <v>6.028992</v>
      </c>
      <c r="H53" s="3141" t="n">
        <v>6.028992</v>
      </c>
      <c r="I53" s="3141" t="n">
        <v>6.07086</v>
      </c>
      <c r="J53" s="3141" t="n">
        <v>5.945256</v>
      </c>
      <c r="K53" s="3141" t="n">
        <v>6.028992</v>
      </c>
      <c r="L53" s="3141" t="n">
        <v>6.028992</v>
      </c>
      <c r="M53" s="3141" t="n">
        <v>5.903388</v>
      </c>
      <c r="N53" s="3141" t="n">
        <v>5.903388</v>
      </c>
      <c r="O53" s="3141" t="n">
        <v>5.777784</v>
      </c>
      <c r="P53" s="3141" t="n">
        <v>5.777784</v>
      </c>
      <c r="Q53" s="3141" t="n">
        <v>5.65218</v>
      </c>
      <c r="R53" s="3141" t="n">
        <v>5.568444</v>
      </c>
      <c r="S53" s="3141" t="n">
        <v>5.44284</v>
      </c>
      <c r="T53" s="3141" t="n">
        <v>5.400972</v>
      </c>
      <c r="U53" s="3141" t="n">
        <v>5.44284</v>
      </c>
      <c r="V53" s="3141" t="n">
        <v>5.484708</v>
      </c>
      <c r="W53" s="3141" t="n">
        <v>5.275368</v>
      </c>
      <c r="X53" s="3141" t="n">
        <v>5.149764</v>
      </c>
      <c r="Y53" s="3141" t="n">
        <v>5.02416</v>
      </c>
      <c r="Z53" s="3142" t="n">
        <v>4.898556</v>
      </c>
      <c r="AA53" s="3142" t="n">
        <v>4.81482</v>
      </c>
      <c r="AB53" s="3142" t="n">
        <v>4.772952</v>
      </c>
      <c r="AC53" s="3142" t="n">
        <v>4.647348</v>
      </c>
      <c r="AD53" s="3142" t="n">
        <v>4.563612</v>
      </c>
      <c r="AE53" s="3142" t="n">
        <v>4.479876</v>
      </c>
      <c r="AF53" s="3143" t="n">
        <v>4.521744</v>
      </c>
    </row>
    <row r="54" s="1927" customFormat="true" ht="14.1" hidden="false" customHeight="true" outlineLevel="0" collapsed="false">
      <c r="A54" s="2202" t="s">
        <v>622</v>
      </c>
      <c r="B54" s="3144" t="n">
        <v>5.2335</v>
      </c>
      <c r="C54" s="3144" t="n">
        <v>5.107896</v>
      </c>
      <c r="D54" s="3144" t="n">
        <v>5.191632</v>
      </c>
      <c r="E54" s="3144" t="n">
        <v>5.2335</v>
      </c>
      <c r="F54" s="3144" t="n">
        <v>5.484708</v>
      </c>
      <c r="G54" s="3144" t="n">
        <v>5.484708</v>
      </c>
      <c r="H54" s="3144" t="n">
        <v>5.400972</v>
      </c>
      <c r="I54" s="3144" t="n">
        <v>5.400972</v>
      </c>
      <c r="J54" s="3144" t="n">
        <v>5.359104</v>
      </c>
      <c r="K54" s="3144" t="n">
        <v>5.484708</v>
      </c>
      <c r="L54" s="3144" t="n">
        <v>5.44284</v>
      </c>
      <c r="M54" s="3144" t="n">
        <v>5.317236</v>
      </c>
      <c r="N54" s="3144" t="n">
        <v>5.359104</v>
      </c>
      <c r="O54" s="3144" t="n">
        <v>5.2335</v>
      </c>
      <c r="P54" s="3144" t="n">
        <v>5.275368</v>
      </c>
      <c r="Q54" s="3144" t="n">
        <v>5.191632</v>
      </c>
      <c r="R54" s="3144" t="n">
        <v>5.107896</v>
      </c>
      <c r="S54" s="3144" t="n">
        <v>4.982292</v>
      </c>
      <c r="T54" s="3144" t="n">
        <v>4.856688</v>
      </c>
      <c r="U54" s="3144" t="n">
        <v>4.898556</v>
      </c>
      <c r="V54" s="3144" t="n">
        <v>4.940424</v>
      </c>
      <c r="W54" s="3144" t="n">
        <v>4.60548</v>
      </c>
      <c r="X54" s="3144" t="n">
        <v>4.438008</v>
      </c>
      <c r="Y54" s="3144" t="n">
        <v>4.354272</v>
      </c>
      <c r="Z54" s="3145" t="n">
        <v>4.1868</v>
      </c>
      <c r="AA54" s="3145" t="n">
        <v>4.103064</v>
      </c>
      <c r="AB54" s="3145" t="n">
        <v>4.019328</v>
      </c>
      <c r="AC54" s="3145" t="n">
        <v>3.97746</v>
      </c>
      <c r="AD54" s="3145" t="n">
        <v>3.935592</v>
      </c>
      <c r="AE54" s="3145" t="n">
        <v>3.76812</v>
      </c>
      <c r="AF54" s="3146" t="n">
        <v>3.809988</v>
      </c>
    </row>
    <row r="55" s="3052" customFormat="true" ht="14.1" hidden="false" customHeight="true" outlineLevel="0" collapsed="false">
      <c r="A55" s="3147" t="s">
        <v>1454</v>
      </c>
      <c r="B55" s="3148" t="n">
        <v>6.90822</v>
      </c>
      <c r="C55" s="3148" t="n">
        <v>6.90822</v>
      </c>
      <c r="D55" s="3148" t="n">
        <v>6.824484</v>
      </c>
      <c r="E55" s="3148" t="n">
        <v>6.824484</v>
      </c>
      <c r="F55" s="3148" t="n">
        <v>6.69888</v>
      </c>
      <c r="G55" s="3148" t="n">
        <v>6.657012</v>
      </c>
      <c r="H55" s="3148" t="n">
        <v>6.657012</v>
      </c>
      <c r="I55" s="3148" t="n">
        <v>6.48954</v>
      </c>
      <c r="J55" s="3148" t="n">
        <v>6.322068</v>
      </c>
      <c r="K55" s="3148" t="n">
        <v>6.238332</v>
      </c>
      <c r="L55" s="3148" t="n">
        <v>6.112728</v>
      </c>
      <c r="M55" s="3148" t="n">
        <v>5.987124</v>
      </c>
      <c r="N55" s="3148" t="n">
        <v>5.945256</v>
      </c>
      <c r="O55" s="3148" t="n">
        <v>5.903388</v>
      </c>
      <c r="P55" s="3148" t="n">
        <v>5.86152</v>
      </c>
      <c r="Q55" s="3148" t="n">
        <v>5.735916</v>
      </c>
      <c r="R55" s="3148" t="n">
        <v>5.568444</v>
      </c>
      <c r="S55" s="3148" t="n">
        <v>5.44284</v>
      </c>
      <c r="T55" s="3148" t="n">
        <v>5.359104</v>
      </c>
      <c r="U55" s="3148" t="n">
        <v>5.317236</v>
      </c>
      <c r="V55" s="3148" t="n">
        <v>5.317236</v>
      </c>
      <c r="W55" s="3148" t="n">
        <v>5.107896</v>
      </c>
      <c r="X55" s="3148" t="n">
        <v>5.02416</v>
      </c>
      <c r="Y55" s="3148" t="n">
        <v>4.982292</v>
      </c>
      <c r="Z55" s="3149" t="n">
        <v>4.81482</v>
      </c>
      <c r="AA55" s="3149" t="n">
        <v>4.731084</v>
      </c>
      <c r="AB55" s="3149" t="n">
        <v>4.647348</v>
      </c>
      <c r="AC55" s="3149" t="n">
        <v>4.563612</v>
      </c>
      <c r="AD55" s="3149" t="n">
        <v>4.479876</v>
      </c>
      <c r="AE55" s="3149" t="n">
        <v>4.39614</v>
      </c>
      <c r="AF55" s="3150" t="n">
        <v>4.312404</v>
      </c>
    </row>
    <row r="56" s="2071" customFormat="true" ht="2.85" hidden="false" customHeight="true" outlineLevel="0" collapsed="false">
      <c r="A56" s="3164"/>
      <c r="B56" s="3165"/>
      <c r="C56" s="3165"/>
      <c r="D56" s="3165"/>
      <c r="E56" s="3165"/>
      <c r="F56" s="3165"/>
      <c r="G56" s="3165"/>
      <c r="H56" s="3165"/>
      <c r="I56" s="3165"/>
      <c r="J56" s="3165"/>
      <c r="K56" s="3165"/>
      <c r="L56" s="3165"/>
      <c r="M56" s="3166"/>
      <c r="N56" s="3167"/>
      <c r="O56" s="3167"/>
      <c r="P56" s="3168"/>
      <c r="Q56" s="3168"/>
      <c r="R56" s="3168"/>
      <c r="S56" s="3168"/>
      <c r="T56" s="3168"/>
      <c r="U56" s="3168"/>
      <c r="AE56" s="2071" t="e">
        <f aca="false">(((AB56/B56)^(1/26)*100)-100)</f>
        <v>#DIV/0!</v>
      </c>
      <c r="AF56" s="1819"/>
    </row>
    <row r="57" s="1927" customFormat="true" ht="15" hidden="false" customHeight="true" outlineLevel="0" collapsed="false">
      <c r="A57" s="3169" t="s">
        <v>1459</v>
      </c>
      <c r="B57" s="3078"/>
      <c r="C57" s="3078"/>
      <c r="D57" s="3078"/>
      <c r="E57" s="3078"/>
      <c r="F57" s="3078"/>
      <c r="G57" s="3078"/>
      <c r="H57" s="3078"/>
      <c r="I57" s="3078"/>
      <c r="J57" s="3078"/>
      <c r="K57" s="3078"/>
      <c r="L57" s="3078"/>
      <c r="M57" s="3079"/>
      <c r="N57" s="3168"/>
      <c r="O57" s="3168"/>
    </row>
    <row r="58" s="1927" customFormat="true" ht="15" hidden="false" customHeight="true" outlineLevel="0" collapsed="false">
      <c r="A58" s="3169" t="s">
        <v>1460</v>
      </c>
      <c r="B58" s="3078"/>
      <c r="C58" s="3078"/>
      <c r="D58" s="3078"/>
      <c r="E58" s="3078"/>
      <c r="F58" s="3078"/>
      <c r="G58" s="3078"/>
      <c r="H58" s="3078"/>
      <c r="I58" s="3078"/>
      <c r="J58" s="3078"/>
      <c r="K58" s="3078"/>
      <c r="L58" s="3078"/>
      <c r="M58" s="3079"/>
      <c r="N58" s="3168"/>
      <c r="O58" s="3168"/>
    </row>
    <row r="59" s="1927" customFormat="true" ht="15" hidden="false" customHeight="true" outlineLevel="0" collapsed="false">
      <c r="A59" s="86" t="s">
        <v>1461</v>
      </c>
      <c r="B59" s="3078"/>
      <c r="C59" s="3078"/>
      <c r="D59" s="3078"/>
      <c r="E59" s="3078"/>
      <c r="F59" s="3078"/>
      <c r="G59" s="3078"/>
      <c r="H59" s="3078"/>
      <c r="I59" s="3078"/>
      <c r="J59" s="3078"/>
      <c r="K59" s="3078"/>
      <c r="L59" s="3078"/>
      <c r="M59" s="3079"/>
      <c r="N59" s="3168"/>
      <c r="O59" s="3168"/>
    </row>
    <row r="60" s="1927" customFormat="true" ht="15" hidden="false" customHeight="true" outlineLevel="0" collapsed="false">
      <c r="A60" s="3169" t="s">
        <v>1462</v>
      </c>
      <c r="B60" s="3078"/>
      <c r="C60" s="3078"/>
      <c r="D60" s="3078"/>
      <c r="E60" s="3078"/>
      <c r="F60" s="3078"/>
      <c r="G60" s="3078"/>
      <c r="H60" s="3078"/>
      <c r="I60" s="3078"/>
      <c r="J60" s="3078"/>
      <c r="K60" s="3078"/>
      <c r="L60" s="3078"/>
      <c r="M60" s="3079"/>
      <c r="N60" s="3168"/>
      <c r="O60" s="3168"/>
    </row>
    <row r="61" s="1927" customFormat="true" ht="15" hidden="false" customHeight="true" outlineLevel="0" collapsed="false">
      <c r="A61" s="418" t="s">
        <v>1395</v>
      </c>
      <c r="B61" s="2018"/>
      <c r="C61" s="2018"/>
      <c r="D61" s="2018"/>
      <c r="E61" s="2018"/>
      <c r="F61" s="2018"/>
      <c r="G61" s="2018"/>
      <c r="H61" s="2018"/>
      <c r="I61" s="2018"/>
      <c r="J61" s="2018"/>
      <c r="K61" s="2018"/>
      <c r="L61" s="2018"/>
      <c r="M61" s="2018"/>
    </row>
    <row r="62" s="1927" customFormat="true" ht="15.75" hidden="false" customHeight="false" outlineLevel="0" collapsed="false">
      <c r="A62" s="777"/>
      <c r="B62" s="2071"/>
      <c r="C62" s="2071"/>
      <c r="D62" s="2071"/>
      <c r="E62" s="2071"/>
      <c r="F62" s="2071"/>
      <c r="G62" s="2071"/>
      <c r="H62" s="2071"/>
      <c r="I62" s="2071"/>
      <c r="J62" s="2071"/>
      <c r="K62" s="2071"/>
      <c r="L62" s="2071"/>
      <c r="M62" s="2071"/>
      <c r="N62" s="2071"/>
      <c r="O62" s="2071"/>
    </row>
    <row r="63" s="1927" customFormat="true" ht="15.75" hidden="false" customHeight="false" outlineLevel="0" collapsed="false"/>
  </sheetData>
  <mergeCells count="3">
    <mergeCell ref="B2:AC2"/>
    <mergeCell ref="A7:N7"/>
    <mergeCell ref="A32:O32"/>
  </mergeCells>
  <printOptions headings="false" gridLines="false" gridLinesSet="true" horizontalCentered="true" verticalCentered="true"/>
  <pageMargins left="0.590277777777778" right="0.590277777777778" top="0.529861111111111" bottom="0.470138888888889"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AF6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23" width="35.5"/>
    <col collapsed="false" customWidth="true" hidden="false" outlineLevel="0" max="15" min="2" style="123" width="8.5"/>
    <col collapsed="false" customWidth="true" hidden="false" outlineLevel="0" max="17" min="16" style="123" width="8.62"/>
    <col collapsed="false" customWidth="true" hidden="false" outlineLevel="0" max="21" min="18" style="123" width="7.51"/>
    <col collapsed="false" customWidth="true" hidden="false" outlineLevel="0" max="22" min="22" style="123" width="7.13"/>
    <col collapsed="false" customWidth="false" hidden="false" outlineLevel="0" max="23" min="23" style="123" width="9"/>
    <col collapsed="false" customWidth="true" hidden="false" outlineLevel="0" max="28" min="27" style="0" width="8.13"/>
    <col collapsed="false" customWidth="false" hidden="false" outlineLevel="0" max="1024" min="143" style="123" width="9"/>
  </cols>
  <sheetData>
    <row r="1" s="130" customFormat="true" ht="13.15" hidden="false" customHeight="true" outlineLevel="0" collapsed="false">
      <c r="A1" s="217"/>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128"/>
      <c r="AE1" s="182"/>
      <c r="AF1" s="129"/>
    </row>
    <row r="2" s="130" customFormat="true" ht="17.45" hidden="false" customHeight="true" outlineLevel="0" collapsed="false">
      <c r="A2" s="101"/>
      <c r="B2" s="3125" t="s">
        <v>1442</v>
      </c>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101" t="s">
        <v>75</v>
      </c>
      <c r="AE2" s="101"/>
      <c r="AF2" s="101"/>
    </row>
    <row r="3" s="130" customFormat="true" ht="18" hidden="false" customHeight="true" outlineLevel="0" collapsed="false">
      <c r="A3" s="101"/>
      <c r="B3" s="3126"/>
      <c r="C3" s="3127"/>
      <c r="D3" s="3127"/>
      <c r="E3" s="3127"/>
      <c r="F3" s="3127"/>
      <c r="G3" s="3127"/>
      <c r="H3" s="3127"/>
      <c r="I3" s="3127"/>
      <c r="J3" s="3127"/>
      <c r="K3" s="3127"/>
      <c r="L3" s="3127"/>
      <c r="M3" s="3128"/>
      <c r="N3" s="3128"/>
      <c r="O3" s="3128"/>
      <c r="P3" s="3128"/>
      <c r="Q3" s="3128"/>
      <c r="R3" s="3128"/>
      <c r="S3" s="3128"/>
      <c r="T3" s="3128"/>
      <c r="U3" s="3128"/>
      <c r="V3" s="3128"/>
      <c r="W3" s="3128"/>
      <c r="X3" s="3128"/>
      <c r="Y3" s="3128"/>
      <c r="Z3" s="3128"/>
      <c r="AA3" s="3128"/>
      <c r="AB3" s="3128"/>
      <c r="AC3" s="3128"/>
      <c r="AD3" s="101" t="s">
        <v>1463</v>
      </c>
      <c r="AE3" s="101"/>
      <c r="AF3" s="101"/>
    </row>
    <row r="4" s="130" customFormat="true" ht="10.15" hidden="false" customHeight="true" outlineLevel="0" collapsed="false">
      <c r="A4" s="101"/>
      <c r="B4" s="3032"/>
      <c r="C4" s="3129"/>
      <c r="D4" s="3129"/>
      <c r="E4" s="3129"/>
      <c r="F4" s="3129"/>
      <c r="G4" s="3129"/>
      <c r="H4" s="3129"/>
      <c r="I4" s="3129"/>
      <c r="J4" s="3129"/>
      <c r="K4" s="3129"/>
      <c r="L4" s="3129"/>
      <c r="M4" s="3130"/>
      <c r="N4" s="3130"/>
      <c r="O4" s="3130"/>
      <c r="P4" s="3130"/>
      <c r="Q4" s="3130"/>
      <c r="R4" s="3130"/>
      <c r="S4" s="3130"/>
      <c r="T4" s="3130"/>
      <c r="U4" s="3130"/>
      <c r="V4" s="3130"/>
      <c r="W4" s="3130"/>
      <c r="X4" s="3130"/>
      <c r="Y4" s="3130"/>
      <c r="Z4" s="3130"/>
      <c r="AA4" s="3130"/>
      <c r="AB4" s="3130"/>
      <c r="AC4" s="3130"/>
      <c r="AD4" s="105" t="s">
        <v>1272</v>
      </c>
      <c r="AE4" s="105"/>
      <c r="AF4" s="105"/>
    </row>
    <row r="5" s="130" customFormat="true" ht="4.7" hidden="false" customHeight="true" outlineLevel="0" collapsed="false">
      <c r="A5" s="3132"/>
      <c r="B5" s="3036"/>
      <c r="C5" s="3036"/>
      <c r="D5" s="3036"/>
      <c r="E5" s="3036"/>
      <c r="F5" s="3036"/>
      <c r="G5" s="3036"/>
      <c r="H5" s="3036"/>
      <c r="I5" s="3036"/>
      <c r="J5" s="3036"/>
      <c r="K5" s="3036"/>
      <c r="L5" s="3036"/>
      <c r="M5" s="3036"/>
      <c r="N5" s="3036"/>
      <c r="O5" s="3036"/>
      <c r="P5" s="3036"/>
      <c r="Q5" s="3036"/>
      <c r="R5" s="3036"/>
      <c r="S5" s="3036"/>
      <c r="T5" s="3036"/>
      <c r="U5" s="3036"/>
      <c r="V5" s="3036"/>
      <c r="W5" s="3036"/>
      <c r="X5" s="3036"/>
      <c r="Y5" s="3036"/>
      <c r="Z5" s="3036"/>
      <c r="AA5" s="3036"/>
      <c r="AB5" s="3036"/>
      <c r="AC5" s="3036"/>
      <c r="AD5" s="139"/>
      <c r="AE5" s="208"/>
      <c r="AF5" s="140"/>
    </row>
    <row r="6" s="130" customFormat="true" ht="8.1" hidden="false" customHeight="true" outlineLevel="0" collapsed="false">
      <c r="A6" s="3134"/>
      <c r="B6" s="3135"/>
      <c r="C6" s="3134"/>
      <c r="D6" s="3135"/>
      <c r="E6" s="3135"/>
      <c r="F6" s="3135"/>
      <c r="G6" s="3135"/>
      <c r="H6" s="3135"/>
      <c r="I6" s="3135"/>
      <c r="J6" s="3135"/>
      <c r="K6" s="3135"/>
      <c r="L6" s="3135"/>
      <c r="M6" s="3135"/>
    </row>
    <row r="7" customFormat="false" ht="15.75" hidden="false" customHeight="false" outlineLevel="0" collapsed="false">
      <c r="A7" s="686" t="s">
        <v>1464</v>
      </c>
      <c r="B7" s="686"/>
      <c r="C7" s="686"/>
      <c r="D7" s="686"/>
      <c r="E7" s="686"/>
      <c r="F7" s="686"/>
      <c r="G7" s="686"/>
      <c r="H7" s="686"/>
      <c r="I7" s="686"/>
      <c r="J7" s="686"/>
      <c r="K7" s="686"/>
      <c r="L7" s="686"/>
      <c r="M7" s="686"/>
      <c r="N7" s="686"/>
      <c r="O7" s="631"/>
      <c r="P7" s="240"/>
      <c r="Q7" s="240"/>
      <c r="R7" s="240"/>
      <c r="S7" s="240"/>
      <c r="T7" s="240"/>
      <c r="U7" s="240"/>
    </row>
    <row r="8" s="1927" customFormat="true" ht="14.1" hidden="false" customHeight="true" outlineLevel="0" collapsed="false">
      <c r="A8" s="3136"/>
      <c r="B8" s="2545" t="n">
        <v>1990</v>
      </c>
      <c r="C8" s="2545" t="n">
        <v>1991</v>
      </c>
      <c r="D8" s="2545" t="n">
        <v>1992</v>
      </c>
      <c r="E8" s="2545" t="n">
        <v>1993</v>
      </c>
      <c r="F8" s="2545" t="n">
        <v>1994</v>
      </c>
      <c r="G8" s="2545" t="n">
        <v>1995</v>
      </c>
      <c r="H8" s="2545" t="n">
        <v>1996</v>
      </c>
      <c r="I8" s="2545" t="n">
        <v>1997</v>
      </c>
      <c r="J8" s="2545" t="n">
        <v>1998</v>
      </c>
      <c r="K8" s="2545" t="n">
        <v>1999</v>
      </c>
      <c r="L8" s="2545" t="n">
        <v>2000</v>
      </c>
      <c r="M8" s="2545" t="n">
        <v>2001</v>
      </c>
      <c r="N8" s="2545" t="n">
        <v>2002</v>
      </c>
      <c r="O8" s="2545" t="n">
        <v>2003</v>
      </c>
      <c r="P8" s="2545" t="n">
        <v>2004</v>
      </c>
      <c r="Q8" s="3137" t="n">
        <v>2005</v>
      </c>
      <c r="R8" s="2545" t="n">
        <v>2006</v>
      </c>
      <c r="S8" s="3137" t="n">
        <v>2007</v>
      </c>
      <c r="T8" s="2545" t="n">
        <v>2008</v>
      </c>
      <c r="U8" s="3137" t="n">
        <v>2009</v>
      </c>
      <c r="V8" s="3137" t="n">
        <v>2010</v>
      </c>
      <c r="W8" s="3137" t="n">
        <v>2011</v>
      </c>
      <c r="X8" s="3137" t="n">
        <v>2012</v>
      </c>
      <c r="Y8" s="3137" t="n">
        <v>2013</v>
      </c>
      <c r="Z8" s="3137" t="n">
        <v>2014</v>
      </c>
      <c r="AA8" s="3137" t="n">
        <v>2015</v>
      </c>
      <c r="AB8" s="3137" t="n">
        <v>2016</v>
      </c>
      <c r="AC8" s="3137" t="n">
        <v>2017</v>
      </c>
      <c r="AD8" s="3137" t="n">
        <v>2018</v>
      </c>
      <c r="AE8" s="3170" t="n">
        <v>2019</v>
      </c>
      <c r="AF8" s="3158" t="n">
        <v>2020</v>
      </c>
    </row>
    <row r="9" s="1927" customFormat="true" ht="14.1" hidden="false" customHeight="true" outlineLevel="0" collapsed="false">
      <c r="A9" s="3042" t="s">
        <v>1399</v>
      </c>
      <c r="B9" s="3171" t="n">
        <v>2063.7</v>
      </c>
      <c r="C9" s="3171" t="n">
        <v>2088.2</v>
      </c>
      <c r="D9" s="3171" t="n">
        <v>2071.5</v>
      </c>
      <c r="E9" s="3171" t="n">
        <v>2077.1</v>
      </c>
      <c r="F9" s="3171" t="n">
        <v>2099.5</v>
      </c>
      <c r="G9" s="3171" t="n">
        <v>2135.5</v>
      </c>
      <c r="H9" s="3171" t="n">
        <v>2173.4</v>
      </c>
      <c r="I9" s="3171" t="n">
        <v>2194.9</v>
      </c>
      <c r="J9" s="3171" t="n">
        <v>2214.3</v>
      </c>
      <c r="K9" s="3171" t="n">
        <v>2245.5</v>
      </c>
      <c r="L9" s="3171" t="n">
        <v>2316.5</v>
      </c>
      <c r="M9" s="3171" t="n">
        <v>2308.9</v>
      </c>
      <c r="N9" s="3171" t="n">
        <v>2361.4</v>
      </c>
      <c r="O9" s="3171" t="n">
        <v>2423.3</v>
      </c>
      <c r="P9" s="3171" t="n">
        <v>2498.6</v>
      </c>
      <c r="Q9" s="3171" t="n">
        <v>2577.3</v>
      </c>
      <c r="R9" s="3171" t="n">
        <v>2652.4</v>
      </c>
      <c r="S9" s="3171" t="n">
        <v>2738.6</v>
      </c>
      <c r="T9" s="3171" t="n">
        <v>2757.5</v>
      </c>
      <c r="U9" s="3171" t="n">
        <v>2709.3</v>
      </c>
      <c r="V9" s="3171" t="n">
        <v>2869.9</v>
      </c>
      <c r="W9" s="3171" t="n">
        <v>2929.3</v>
      </c>
      <c r="X9" s="3171" t="n">
        <v>2962.1</v>
      </c>
      <c r="Y9" s="3171" t="n">
        <v>3019</v>
      </c>
      <c r="Z9" s="3171" t="n">
        <v>3060.8</v>
      </c>
      <c r="AA9" s="3171" t="n">
        <v>3062.9</v>
      </c>
      <c r="AB9" s="3171" t="n">
        <v>3115.9</v>
      </c>
      <c r="AC9" s="3171" t="n">
        <v>3176.7</v>
      </c>
      <c r="AD9" s="3171" t="n">
        <v>3260.9</v>
      </c>
      <c r="AE9" s="3171" t="n">
        <v>3264.7</v>
      </c>
      <c r="AF9" s="3172"/>
    </row>
    <row r="10" s="3052" customFormat="true" ht="14.1" hidden="false" customHeight="true" outlineLevel="0" collapsed="false">
      <c r="A10" s="3046" t="s">
        <v>644</v>
      </c>
      <c r="B10" s="3173" t="n">
        <v>456.8</v>
      </c>
      <c r="C10" s="3173" t="n">
        <v>454.8</v>
      </c>
      <c r="D10" s="3173" t="n">
        <v>448.1</v>
      </c>
      <c r="E10" s="3173" t="n">
        <v>447.8</v>
      </c>
      <c r="F10" s="3173" t="n">
        <v>452.5</v>
      </c>
      <c r="G10" s="3173" t="n">
        <v>460.4</v>
      </c>
      <c r="H10" s="3173" t="n">
        <v>497.2</v>
      </c>
      <c r="I10" s="3173" t="n">
        <v>506.3</v>
      </c>
      <c r="J10" s="3173" t="n">
        <v>495.4</v>
      </c>
      <c r="K10" s="3173" t="n">
        <v>495.1</v>
      </c>
      <c r="L10" s="3173" t="n">
        <v>501.7</v>
      </c>
      <c r="M10" s="3173" t="n">
        <v>495.1</v>
      </c>
      <c r="N10" s="3173" t="n">
        <v>518.1</v>
      </c>
      <c r="O10" s="3173" t="n">
        <v>525.1</v>
      </c>
      <c r="P10" s="3173" t="n">
        <v>536.1</v>
      </c>
      <c r="Q10" s="3173" t="n">
        <v>548.3</v>
      </c>
      <c r="R10" s="3173" t="n">
        <v>561.4</v>
      </c>
      <c r="S10" s="3173" t="n">
        <v>573.2</v>
      </c>
      <c r="T10" s="3173" t="n">
        <v>545.1</v>
      </c>
      <c r="U10" s="3173" t="n">
        <v>532.3</v>
      </c>
      <c r="V10" s="3173" t="n">
        <v>568.6</v>
      </c>
      <c r="W10" s="3173" t="n">
        <v>564.4</v>
      </c>
      <c r="X10" s="3173" t="n">
        <v>572.3</v>
      </c>
      <c r="Y10" s="3173" t="n">
        <v>568.2</v>
      </c>
      <c r="Z10" s="3173" t="n">
        <v>573.4</v>
      </c>
      <c r="AA10" s="3173" t="n">
        <v>571.3</v>
      </c>
      <c r="AB10" s="3173" t="n">
        <v>559</v>
      </c>
      <c r="AC10" s="3173" t="n">
        <v>565.8</v>
      </c>
      <c r="AD10" s="3173" t="n">
        <v>563</v>
      </c>
      <c r="AE10" s="3173" t="n">
        <v>560.1</v>
      </c>
      <c r="AF10" s="3174"/>
    </row>
    <row r="11" s="3052" customFormat="true" ht="14.1" hidden="false" customHeight="true" outlineLevel="0" collapsed="false">
      <c r="A11" s="3053" t="s">
        <v>1375</v>
      </c>
      <c r="B11" s="3175" t="n">
        <v>8549.6</v>
      </c>
      <c r="C11" s="3175" t="n">
        <v>8818</v>
      </c>
      <c r="D11" s="3175" t="n">
        <v>8739.3</v>
      </c>
      <c r="E11" s="3175" t="n">
        <v>8898</v>
      </c>
      <c r="F11" s="3175" t="n">
        <v>9033.4</v>
      </c>
      <c r="G11" s="3175" t="n">
        <v>9166.3</v>
      </c>
      <c r="H11" s="3175" t="n">
        <v>9290.6</v>
      </c>
      <c r="I11" s="3175" t="n">
        <v>9332.8</v>
      </c>
      <c r="J11" s="3175" t="n">
        <v>9498.5</v>
      </c>
      <c r="K11" s="3175" t="n">
        <v>9598.4</v>
      </c>
      <c r="L11" s="3175" t="n">
        <v>9882</v>
      </c>
      <c r="M11" s="3175" t="n">
        <v>9501.2</v>
      </c>
      <c r="N11" s="3175" t="n">
        <v>9656.6</v>
      </c>
      <c r="O11" s="3175" t="n">
        <v>9706</v>
      </c>
      <c r="P11" s="3175" t="n">
        <v>9746.7</v>
      </c>
      <c r="Q11" s="3175" t="n">
        <v>9987</v>
      </c>
      <c r="R11" s="3175" t="n">
        <v>9900.8</v>
      </c>
      <c r="S11" s="3175" t="n">
        <v>9955</v>
      </c>
      <c r="T11" s="3175" t="n">
        <v>9941.6</v>
      </c>
      <c r="U11" s="3175" t="n">
        <v>9408.9</v>
      </c>
      <c r="V11" s="3175" t="n">
        <v>9692.9</v>
      </c>
      <c r="W11" s="3175" t="n">
        <v>9675.4</v>
      </c>
      <c r="X11" s="3175" t="n">
        <v>9486.8</v>
      </c>
      <c r="Y11" s="3175" t="n">
        <v>9526.9</v>
      </c>
      <c r="Z11" s="3175" t="n">
        <v>9507.3</v>
      </c>
      <c r="AA11" s="3175" t="n">
        <v>9414.5</v>
      </c>
      <c r="AB11" s="3175" t="n">
        <v>9411.9</v>
      </c>
      <c r="AC11" s="3175" t="n">
        <v>9264.5</v>
      </c>
      <c r="AD11" s="3175" t="n">
        <v>9583</v>
      </c>
      <c r="AE11" s="3175" t="n">
        <v>9310</v>
      </c>
      <c r="AF11" s="3176" t="n">
        <v>8968.8</v>
      </c>
    </row>
    <row r="12" s="1927" customFormat="true" ht="14.1" hidden="false" customHeight="true" outlineLevel="0" collapsed="false">
      <c r="A12" s="2202" t="s">
        <v>618</v>
      </c>
      <c r="B12" s="3177" t="n">
        <v>11687.2</v>
      </c>
      <c r="C12" s="3177" t="n">
        <v>12107.9</v>
      </c>
      <c r="D12" s="3177" t="n">
        <v>11995.9</v>
      </c>
      <c r="E12" s="3177" t="n">
        <v>12244.4</v>
      </c>
      <c r="F12" s="3177" t="n">
        <v>12439.6</v>
      </c>
      <c r="G12" s="3177" t="n">
        <v>12644.9</v>
      </c>
      <c r="H12" s="3177" t="n">
        <v>12839</v>
      </c>
      <c r="I12" s="3177" t="n">
        <v>12875.6</v>
      </c>
      <c r="J12" s="3177" t="n">
        <v>13140.5</v>
      </c>
      <c r="K12" s="3177" t="n">
        <v>13268.2</v>
      </c>
      <c r="L12" s="3177" t="n">
        <v>13659.6</v>
      </c>
      <c r="M12" s="3177" t="n">
        <v>13034.9</v>
      </c>
      <c r="N12" s="3177" t="n">
        <v>13281</v>
      </c>
      <c r="O12" s="3177" t="n">
        <v>13283.8</v>
      </c>
      <c r="P12" s="3177" t="n">
        <v>13367.7</v>
      </c>
      <c r="Q12" s="3177" t="n">
        <v>13682.5</v>
      </c>
      <c r="R12" s="3177" t="n">
        <v>13563.4</v>
      </c>
      <c r="S12" s="3177" t="n">
        <v>13636.4</v>
      </c>
      <c r="T12" s="3177" t="n">
        <v>13643.3</v>
      </c>
      <c r="U12" s="3177" t="n">
        <v>12894</v>
      </c>
      <c r="V12" s="3177" t="n">
        <v>13375.6</v>
      </c>
      <c r="W12" s="3177" t="n">
        <v>13227.8</v>
      </c>
      <c r="X12" s="3177" t="n">
        <v>12950.4</v>
      </c>
      <c r="Y12" s="3177" t="n">
        <v>12987.4</v>
      </c>
      <c r="Z12" s="3177" t="n">
        <v>12987.6</v>
      </c>
      <c r="AA12" s="3177" t="n">
        <v>12864.7</v>
      </c>
      <c r="AB12" s="3177" t="n">
        <v>12852.5</v>
      </c>
      <c r="AC12" s="3177" t="n">
        <v>12658</v>
      </c>
      <c r="AD12" s="3177" t="n">
        <v>13117.5</v>
      </c>
      <c r="AE12" s="3177" t="n">
        <v>12743.8</v>
      </c>
      <c r="AF12" s="3178" t="n">
        <v>12283.8</v>
      </c>
    </row>
    <row r="13" s="3052" customFormat="true" ht="15.75" hidden="false" customHeight="true" outlineLevel="0" collapsed="false">
      <c r="A13" s="3053" t="s">
        <v>1445</v>
      </c>
      <c r="B13" s="3175" t="n">
        <v>1252.5</v>
      </c>
      <c r="C13" s="3175" t="n">
        <v>1272.4</v>
      </c>
      <c r="D13" s="3175" t="n">
        <v>1296.3</v>
      </c>
      <c r="E13" s="3175" t="n">
        <v>1330.6</v>
      </c>
      <c r="F13" s="3175" t="n">
        <v>1362.6</v>
      </c>
      <c r="G13" s="3175" t="n">
        <v>1412.2</v>
      </c>
      <c r="H13" s="3175" t="n">
        <v>1457.6</v>
      </c>
      <c r="I13" s="3175" t="n">
        <v>1519.8</v>
      </c>
      <c r="J13" s="3175" t="n">
        <v>1569.3</v>
      </c>
      <c r="K13" s="3175" t="n">
        <v>1599</v>
      </c>
      <c r="L13" s="3175" t="n">
        <v>1647.2</v>
      </c>
      <c r="M13" s="3175" t="n">
        <v>1586.5</v>
      </c>
      <c r="N13" s="3175" t="n">
        <v>1621.6</v>
      </c>
      <c r="O13" s="3175" t="n">
        <v>1671.3</v>
      </c>
      <c r="P13" s="3175" t="n">
        <v>1727.9</v>
      </c>
      <c r="Q13" s="3175" t="n">
        <v>1789.6</v>
      </c>
      <c r="R13" s="3175" t="n">
        <v>1851</v>
      </c>
      <c r="S13" s="3175" t="n">
        <v>1919.5</v>
      </c>
      <c r="T13" s="3175" t="n">
        <v>1968.6</v>
      </c>
      <c r="U13" s="3175" t="n">
        <v>1949.2</v>
      </c>
      <c r="V13" s="3175" t="n">
        <v>2064.1</v>
      </c>
      <c r="W13" s="3175" t="n">
        <v>2115.1</v>
      </c>
      <c r="X13" s="3175" t="n">
        <v>2165.3</v>
      </c>
      <c r="Y13" s="3175" t="n">
        <v>2210.4</v>
      </c>
      <c r="Z13" s="3175" t="n">
        <v>2158.5</v>
      </c>
      <c r="AA13" s="3175" t="n">
        <v>2204.2</v>
      </c>
      <c r="AB13" s="3175" t="n">
        <v>2178.1</v>
      </c>
      <c r="AC13" s="3175" t="n">
        <v>2126.9</v>
      </c>
      <c r="AD13" s="3175" t="n">
        <v>2140.9</v>
      </c>
      <c r="AE13" s="3175" t="n">
        <v>2121.2</v>
      </c>
      <c r="AF13" s="3176"/>
    </row>
    <row r="14" s="3052" customFormat="true" ht="14.1" hidden="false" customHeight="true" outlineLevel="0" collapsed="false">
      <c r="A14" s="3053" t="s">
        <v>1446</v>
      </c>
      <c r="B14" s="3175" t="n">
        <v>324.7</v>
      </c>
      <c r="C14" s="3175" t="n">
        <v>344.4</v>
      </c>
      <c r="D14" s="3175" t="n">
        <v>361.7</v>
      </c>
      <c r="E14" s="3175" t="n">
        <v>381.7</v>
      </c>
      <c r="F14" s="3175" t="n">
        <v>409.2</v>
      </c>
      <c r="G14" s="3175" t="n">
        <v>435.5</v>
      </c>
      <c r="H14" s="3175" t="n">
        <v>451.3</v>
      </c>
      <c r="I14" s="3175" t="n">
        <v>473.7</v>
      </c>
      <c r="J14" s="3175" t="n">
        <v>484.1</v>
      </c>
      <c r="K14" s="3175" t="n">
        <v>496.4</v>
      </c>
      <c r="L14" s="3175" t="n">
        <v>517.3</v>
      </c>
      <c r="M14" s="3175" t="n">
        <v>525.8</v>
      </c>
      <c r="N14" s="3175" t="n">
        <v>547</v>
      </c>
      <c r="O14" s="3175" t="n">
        <v>572.2</v>
      </c>
      <c r="P14" s="3175" t="n">
        <v>603.8</v>
      </c>
      <c r="Q14" s="3175" t="n">
        <v>628</v>
      </c>
      <c r="R14" s="3175" t="n">
        <v>665.5</v>
      </c>
      <c r="S14" s="3175" t="n">
        <v>697.6</v>
      </c>
      <c r="T14" s="3175" t="n">
        <v>710.7</v>
      </c>
      <c r="U14" s="3175" t="n">
        <v>739</v>
      </c>
      <c r="V14" s="3175" t="n">
        <v>793</v>
      </c>
      <c r="W14" s="3175" t="n">
        <v>827.8</v>
      </c>
      <c r="X14" s="3175" t="n">
        <v>862.3</v>
      </c>
      <c r="Y14" s="3175" t="n">
        <v>897.8</v>
      </c>
      <c r="Z14" s="3175" t="n">
        <v>947.6</v>
      </c>
      <c r="AA14" s="3175" t="n">
        <v>981.9</v>
      </c>
      <c r="AB14" s="3175" t="n">
        <v>1033.6</v>
      </c>
      <c r="AC14" s="3175" t="n">
        <v>1071.8</v>
      </c>
      <c r="AD14" s="3175" t="n">
        <v>1125.7</v>
      </c>
      <c r="AE14" s="3175" t="n">
        <v>1142.3</v>
      </c>
      <c r="AF14" s="3176"/>
    </row>
    <row r="15" s="1927" customFormat="true" ht="14.1" hidden="false" customHeight="true" outlineLevel="0" collapsed="false">
      <c r="A15" s="2202" t="s">
        <v>1378</v>
      </c>
      <c r="B15" s="3177" t="n">
        <v>268.3</v>
      </c>
      <c r="C15" s="3177" t="n">
        <v>286.9</v>
      </c>
      <c r="D15" s="3177" t="n">
        <v>299.6</v>
      </c>
      <c r="E15" s="3177" t="n">
        <v>315.8</v>
      </c>
      <c r="F15" s="3177" t="n">
        <v>335.7</v>
      </c>
      <c r="G15" s="3177" t="n">
        <v>353</v>
      </c>
      <c r="H15" s="3177" t="n">
        <v>353.5</v>
      </c>
      <c r="I15" s="3177" t="n">
        <v>368.7</v>
      </c>
      <c r="J15" s="3177" t="n">
        <v>379.3</v>
      </c>
      <c r="K15" s="3177" t="n">
        <v>383.2</v>
      </c>
      <c r="L15" s="3177" t="n">
        <v>385.5</v>
      </c>
      <c r="M15" s="3177" t="n">
        <v>385.9</v>
      </c>
      <c r="N15" s="3177" t="n">
        <v>403.6</v>
      </c>
      <c r="O15" s="3177" t="n">
        <v>421</v>
      </c>
      <c r="P15" s="3177" t="n">
        <v>444.1</v>
      </c>
      <c r="Q15" s="3177" t="n">
        <v>461.7</v>
      </c>
      <c r="R15" s="3177" t="n">
        <v>503.6</v>
      </c>
      <c r="S15" s="3177" t="n">
        <v>536.5</v>
      </c>
      <c r="T15" s="3177" t="n">
        <v>558.5</v>
      </c>
      <c r="U15" s="3177" t="n">
        <v>592.1</v>
      </c>
      <c r="V15" s="3177" t="n">
        <v>636.4</v>
      </c>
      <c r="W15" s="3177" t="n">
        <v>685.8</v>
      </c>
      <c r="X15" s="3177" t="n">
        <v>717.4</v>
      </c>
      <c r="Y15" s="3177" t="n">
        <v>754.1</v>
      </c>
      <c r="Z15" s="3177" t="n">
        <v>819.2</v>
      </c>
      <c r="AA15" s="3177" t="n">
        <v>852</v>
      </c>
      <c r="AB15" s="3177" t="n">
        <v>892.2</v>
      </c>
      <c r="AC15" s="3177" t="n">
        <v>932.3</v>
      </c>
      <c r="AD15" s="3177" t="n">
        <v>986.2</v>
      </c>
      <c r="AE15" s="3177" t="n">
        <v>987.5</v>
      </c>
      <c r="AF15" s="3178"/>
    </row>
    <row r="16" s="3052" customFormat="true" ht="14.1" hidden="false" customHeight="true" outlineLevel="0" collapsed="false">
      <c r="A16" s="3053" t="s">
        <v>1447</v>
      </c>
      <c r="B16" s="3175" t="n">
        <v>529</v>
      </c>
      <c r="C16" s="3175" t="n">
        <v>568.1</v>
      </c>
      <c r="D16" s="3175" t="n">
        <v>624</v>
      </c>
      <c r="E16" s="3175" t="n">
        <v>682.7</v>
      </c>
      <c r="F16" s="3175" t="n">
        <v>747.8</v>
      </c>
      <c r="G16" s="3175" t="n">
        <v>791</v>
      </c>
      <c r="H16" s="3175" t="n">
        <v>844.7</v>
      </c>
      <c r="I16" s="3175" t="n">
        <v>876.4</v>
      </c>
      <c r="J16" s="3175" t="n">
        <v>895.8</v>
      </c>
      <c r="K16" s="3175" t="n">
        <v>938.7</v>
      </c>
      <c r="L16" s="3175" t="n">
        <v>1018.3</v>
      </c>
      <c r="M16" s="3175" t="n">
        <v>1102</v>
      </c>
      <c r="N16" s="3175" t="n">
        <v>1220.2</v>
      </c>
      <c r="O16" s="3175" t="n">
        <v>1404.1</v>
      </c>
      <c r="P16" s="3175" t="n">
        <v>1609.9</v>
      </c>
      <c r="Q16" s="3175" t="n">
        <v>1805.9</v>
      </c>
      <c r="R16" s="3175" t="n">
        <v>2061.2</v>
      </c>
      <c r="S16" s="3175" t="n">
        <v>2347</v>
      </c>
      <c r="T16" s="3175" t="n">
        <v>2466.6</v>
      </c>
      <c r="U16" s="3175" t="n">
        <v>2632.2</v>
      </c>
      <c r="V16" s="3175" t="n">
        <v>2961.6</v>
      </c>
      <c r="W16" s="3175" t="n">
        <v>3314.4</v>
      </c>
      <c r="X16" s="3175" t="n">
        <v>3491</v>
      </c>
      <c r="Y16" s="3175" t="n">
        <v>3787.5</v>
      </c>
      <c r="Z16" s="3175" t="n">
        <v>4041.5</v>
      </c>
      <c r="AA16" s="3175" t="n">
        <v>4054.9</v>
      </c>
      <c r="AB16" s="3175" t="n">
        <v>4276.8</v>
      </c>
      <c r="AC16" s="3175" t="n">
        <v>4612.4</v>
      </c>
      <c r="AD16" s="3175" t="n">
        <v>4884.6</v>
      </c>
      <c r="AE16" s="3175" t="n">
        <v>5125.1</v>
      </c>
      <c r="AF16" s="3176"/>
    </row>
    <row r="17" s="3052" customFormat="true" ht="14.1" hidden="false" customHeight="true" outlineLevel="0" collapsed="false">
      <c r="A17" s="3053" t="s">
        <v>1448</v>
      </c>
      <c r="B17" s="3175" t="n">
        <v>1610.1</v>
      </c>
      <c r="C17" s="3175" t="n">
        <v>1561.1</v>
      </c>
      <c r="D17" s="3175" t="n">
        <v>1730.3</v>
      </c>
      <c r="E17" s="3175" t="n">
        <v>1853.8</v>
      </c>
      <c r="F17" s="3175" t="n">
        <v>1914.1</v>
      </c>
      <c r="G17" s="3175" t="n">
        <v>1956.3</v>
      </c>
      <c r="H17" s="3175" t="n">
        <v>2028.9</v>
      </c>
      <c r="I17" s="3175" t="n">
        <v>2096.7</v>
      </c>
      <c r="J17" s="3175" t="n">
        <v>2230.2</v>
      </c>
      <c r="K17" s="3175" t="n">
        <v>2313</v>
      </c>
      <c r="L17" s="3175" t="n">
        <v>2360.1</v>
      </c>
      <c r="M17" s="3175" t="n">
        <v>2462</v>
      </c>
      <c r="N17" s="3175" t="n">
        <v>2567.1</v>
      </c>
      <c r="O17" s="3175" t="n">
        <v>2682.6</v>
      </c>
      <c r="P17" s="3175" t="n">
        <v>2766.2</v>
      </c>
      <c r="Q17" s="3175" t="n">
        <v>2847.2</v>
      </c>
      <c r="R17" s="3175" t="n">
        <v>3011.8</v>
      </c>
      <c r="S17" s="3175" t="n">
        <v>3079.8</v>
      </c>
      <c r="T17" s="3175" t="n">
        <v>3169.6</v>
      </c>
      <c r="U17" s="3175" t="n">
        <v>3277</v>
      </c>
      <c r="V17" s="3175" t="n">
        <v>3538.4</v>
      </c>
      <c r="W17" s="3175" t="n">
        <v>3560.5</v>
      </c>
      <c r="X17" s="3175" t="n">
        <v>3753.1</v>
      </c>
      <c r="Y17" s="3175" t="n">
        <v>3843.8</v>
      </c>
      <c r="Z17" s="3175" t="n">
        <v>4065.4</v>
      </c>
      <c r="AA17" s="3175" t="n">
        <v>4157.5</v>
      </c>
      <c r="AB17" s="3175" t="n">
        <v>4217.7</v>
      </c>
      <c r="AC17" s="3175" t="n">
        <v>4308.5</v>
      </c>
      <c r="AD17" s="3175" t="n">
        <v>4326.3</v>
      </c>
      <c r="AE17" s="3175" t="n">
        <v>4358.5</v>
      </c>
      <c r="AF17" s="3176"/>
    </row>
    <row r="18" s="3052" customFormat="true" ht="14.1" hidden="false" customHeight="true" outlineLevel="0" collapsed="false">
      <c r="A18" s="3053" t="s">
        <v>1449</v>
      </c>
      <c r="B18" s="3175" t="n">
        <v>5015.3</v>
      </c>
      <c r="C18" s="3175" t="n">
        <v>5070.8</v>
      </c>
      <c r="D18" s="3175" t="n">
        <v>5062.2</v>
      </c>
      <c r="E18" s="3175" t="n">
        <v>5035.1</v>
      </c>
      <c r="F18" s="3175" t="n">
        <v>5081.6</v>
      </c>
      <c r="G18" s="3175" t="n">
        <v>5203.1</v>
      </c>
      <c r="H18" s="3175" t="n">
        <v>5334.2</v>
      </c>
      <c r="I18" s="3175" t="n">
        <v>5408.1</v>
      </c>
      <c r="J18" s="3175" t="n">
        <v>5516.1</v>
      </c>
      <c r="K18" s="3175" t="n">
        <v>5605.6</v>
      </c>
      <c r="L18" s="3175" t="n">
        <v>5745.9</v>
      </c>
      <c r="M18" s="3175" t="n">
        <v>5847.8</v>
      </c>
      <c r="N18" s="3175" t="n">
        <v>5900.3</v>
      </c>
      <c r="O18" s="3175" t="n">
        <v>5998.4</v>
      </c>
      <c r="P18" s="3175" t="n">
        <v>6104.1</v>
      </c>
      <c r="Q18" s="3175" t="n">
        <v>6172.3</v>
      </c>
      <c r="R18" s="3175" t="n">
        <v>6234.6</v>
      </c>
      <c r="S18" s="3175" t="n">
        <v>6260.3</v>
      </c>
      <c r="T18" s="3175" t="n">
        <v>6259.4</v>
      </c>
      <c r="U18" s="3175" t="n">
        <v>5934.8</v>
      </c>
      <c r="V18" s="3175" t="n">
        <v>6172.5</v>
      </c>
      <c r="W18" s="3175" t="n">
        <v>6060.1</v>
      </c>
      <c r="X18" s="3175" t="n">
        <v>6067.1</v>
      </c>
      <c r="Y18" s="3175" t="n">
        <v>6003.6</v>
      </c>
      <c r="Z18" s="3175" t="n">
        <v>5866.4</v>
      </c>
      <c r="AA18" s="3175" t="n">
        <v>5927.7</v>
      </c>
      <c r="AB18" s="3175" t="n">
        <v>5969.1</v>
      </c>
      <c r="AC18" s="3175" t="n">
        <v>6018.6</v>
      </c>
      <c r="AD18" s="3175" t="n">
        <v>6001.9</v>
      </c>
      <c r="AE18" s="3175" t="n">
        <v>5891.3</v>
      </c>
      <c r="AF18" s="3176" t="n">
        <v>5669.8</v>
      </c>
    </row>
    <row r="19" s="3052" customFormat="true" ht="14.1" hidden="false" customHeight="true" outlineLevel="0" collapsed="false">
      <c r="A19" s="3053" t="s">
        <v>1457</v>
      </c>
      <c r="B19" s="3175" t="n">
        <v>5129.1</v>
      </c>
      <c r="C19" s="3175" t="n">
        <v>5148.1</v>
      </c>
      <c r="D19" s="3175" t="n">
        <v>5111</v>
      </c>
      <c r="E19" s="3175" t="n">
        <v>5070.2</v>
      </c>
      <c r="F19" s="3175" t="n">
        <v>5141.2</v>
      </c>
      <c r="G19" s="3175" t="n">
        <v>5267.4</v>
      </c>
      <c r="H19" s="3175" t="n">
        <v>5401.2</v>
      </c>
      <c r="I19" s="3175" t="n">
        <v>5463.8</v>
      </c>
      <c r="J19" s="3175" t="n">
        <v>5557.7</v>
      </c>
      <c r="K19" s="3175" t="n">
        <v>5641.7</v>
      </c>
      <c r="L19" s="3175" t="n">
        <v>5793.7</v>
      </c>
      <c r="M19" s="3175" t="n">
        <v>5933.1</v>
      </c>
      <c r="N19" s="3175" t="n">
        <v>6012.3</v>
      </c>
      <c r="O19" s="3175" t="n">
        <v>6144.8</v>
      </c>
      <c r="P19" s="3175" t="n">
        <v>6261.5</v>
      </c>
      <c r="Q19" s="3175" t="n">
        <v>6314.5</v>
      </c>
      <c r="R19" s="3175" t="n">
        <v>6399.2</v>
      </c>
      <c r="S19" s="3175" t="n">
        <v>6425.7</v>
      </c>
      <c r="T19" s="3175" t="n">
        <v>6428.3</v>
      </c>
      <c r="U19" s="3175" t="n">
        <v>6096.5</v>
      </c>
      <c r="V19" s="3175" t="n">
        <v>6362.8</v>
      </c>
      <c r="W19" s="3175" t="n">
        <v>6251.7</v>
      </c>
      <c r="X19" s="3175" t="n">
        <v>6245.2</v>
      </c>
      <c r="Y19" s="3175" t="n">
        <v>6171.8</v>
      </c>
      <c r="Z19" s="3175" t="n">
        <v>6043.7</v>
      </c>
      <c r="AA19" s="3175" t="n">
        <v>6118.7</v>
      </c>
      <c r="AB19" s="3175" t="n">
        <v>6167.9</v>
      </c>
      <c r="AC19" s="3175" t="n">
        <v>6224.4</v>
      </c>
      <c r="AD19" s="3175" t="n">
        <v>6198.1</v>
      </c>
      <c r="AE19" s="3175" t="n">
        <v>6100.3</v>
      </c>
      <c r="AF19" s="3176"/>
    </row>
    <row r="20" s="1927" customFormat="true" ht="14.1" hidden="false" customHeight="true" outlineLevel="0" collapsed="false">
      <c r="A20" s="3068" t="s">
        <v>1381</v>
      </c>
      <c r="B20" s="3177" t="n">
        <v>6645.5</v>
      </c>
      <c r="C20" s="3177" t="n">
        <v>6568.2</v>
      </c>
      <c r="D20" s="3177" t="n">
        <v>6455.9</v>
      </c>
      <c r="E20" s="3177" t="n">
        <v>6304.8</v>
      </c>
      <c r="F20" s="3177" t="n">
        <v>6267.4</v>
      </c>
      <c r="G20" s="3177" t="n">
        <v>6356.5</v>
      </c>
      <c r="H20" s="3177" t="n">
        <v>6438.6</v>
      </c>
      <c r="I20" s="3177" t="n">
        <v>6469.2</v>
      </c>
      <c r="J20" s="3177" t="n">
        <v>6527.3</v>
      </c>
      <c r="K20" s="3177" t="n">
        <v>6559.3</v>
      </c>
      <c r="L20" s="3177" t="n">
        <v>6696.9</v>
      </c>
      <c r="M20" s="3177" t="n">
        <v>6831.8</v>
      </c>
      <c r="N20" s="3177" t="n">
        <v>6977.8</v>
      </c>
      <c r="O20" s="3177" t="n">
        <v>7100.3</v>
      </c>
      <c r="P20" s="3177" t="n">
        <v>7208.9</v>
      </c>
      <c r="Q20" s="3177" t="n">
        <v>7244.2</v>
      </c>
      <c r="R20" s="3177" t="n">
        <v>7327</v>
      </c>
      <c r="S20" s="3177" t="n">
        <v>7352.4</v>
      </c>
      <c r="T20" s="3177" t="n">
        <v>7317.7</v>
      </c>
      <c r="U20" s="3177" t="n">
        <v>6948</v>
      </c>
      <c r="V20" s="3177" t="n">
        <v>7401.1</v>
      </c>
      <c r="W20" s="3177" t="n">
        <v>7282</v>
      </c>
      <c r="X20" s="3177" t="n">
        <v>7251.5</v>
      </c>
      <c r="Y20" s="3177" t="n">
        <v>7217.1</v>
      </c>
      <c r="Z20" s="3177" t="n">
        <v>7035.6</v>
      </c>
      <c r="AA20" s="3177" t="n">
        <v>7032</v>
      </c>
      <c r="AB20" s="3177" t="n">
        <v>6972.3</v>
      </c>
      <c r="AC20" s="3177" t="n">
        <v>6947.3</v>
      </c>
      <c r="AD20" s="3177" t="n">
        <v>6845.1</v>
      </c>
      <c r="AE20" s="3177" t="n">
        <v>6606.1</v>
      </c>
      <c r="AF20" s="3178" t="n">
        <v>6441.3</v>
      </c>
    </row>
    <row r="21" s="1927" customFormat="true" ht="14.1" hidden="false" customHeight="true" outlineLevel="0" collapsed="false">
      <c r="A21" s="2202" t="s">
        <v>1382</v>
      </c>
      <c r="B21" s="3177" t="n">
        <v>5966.9</v>
      </c>
      <c r="C21" s="3177" t="n">
        <v>6361</v>
      </c>
      <c r="D21" s="3177" t="n">
        <v>6477.1</v>
      </c>
      <c r="E21" s="3177" t="n">
        <v>6454.3</v>
      </c>
      <c r="F21" s="3177" t="n">
        <v>6531.7</v>
      </c>
      <c r="G21" s="3177" t="n">
        <v>6623.3</v>
      </c>
      <c r="H21" s="3177" t="n">
        <v>6906.4</v>
      </c>
      <c r="I21" s="3177" t="n">
        <v>6834.3</v>
      </c>
      <c r="J21" s="3177" t="n">
        <v>7016.7</v>
      </c>
      <c r="K21" s="3177" t="n">
        <v>7150.4</v>
      </c>
      <c r="L21" s="3177" t="n">
        <v>7225.7</v>
      </c>
      <c r="M21" s="3177" t="n">
        <v>7343.4</v>
      </c>
      <c r="N21" s="3177" t="n">
        <v>7300.3</v>
      </c>
      <c r="O21" s="3177" t="n">
        <v>7530.7</v>
      </c>
      <c r="P21" s="3177" t="n">
        <v>7662.7</v>
      </c>
      <c r="Q21" s="3177" t="n">
        <v>7654.2</v>
      </c>
      <c r="R21" s="3177" t="n">
        <v>7541.8</v>
      </c>
      <c r="S21" s="3177" t="n">
        <v>7520.6</v>
      </c>
      <c r="T21" s="3177" t="n">
        <v>7649.6</v>
      </c>
      <c r="U21" s="3177" t="n">
        <v>7344.2</v>
      </c>
      <c r="V21" s="3177" t="n">
        <v>7739.6</v>
      </c>
      <c r="W21" s="3177" t="n">
        <v>7343.8</v>
      </c>
      <c r="X21" s="3177" t="n">
        <v>7469.5</v>
      </c>
      <c r="Y21" s="3177" t="n">
        <v>7503.9</v>
      </c>
      <c r="Z21" s="3177" t="n">
        <v>7102.7</v>
      </c>
      <c r="AA21" s="3177" t="n">
        <v>7200</v>
      </c>
      <c r="AB21" s="3177" t="n">
        <v>7258.2</v>
      </c>
      <c r="AC21" s="3177" t="n">
        <v>7205.4</v>
      </c>
      <c r="AD21" s="3177" t="n">
        <v>7138.9</v>
      </c>
      <c r="AE21" s="3177" t="n">
        <v>7042.6</v>
      </c>
      <c r="AF21" s="3178" t="n">
        <v>6645.1</v>
      </c>
    </row>
    <row r="22" s="1927" customFormat="true" ht="14.1" hidden="false" customHeight="true" outlineLevel="0" collapsed="false">
      <c r="A22" s="2202" t="s">
        <v>626</v>
      </c>
      <c r="B22" s="3177" t="n">
        <v>5357.5</v>
      </c>
      <c r="C22" s="3177" t="n">
        <v>5450.3</v>
      </c>
      <c r="D22" s="3177" t="n">
        <v>5452</v>
      </c>
      <c r="E22" s="3177" t="n">
        <v>5492.4</v>
      </c>
      <c r="F22" s="3177" t="n">
        <v>5380.6</v>
      </c>
      <c r="G22" s="3177" t="n">
        <v>5575.2</v>
      </c>
      <c r="H22" s="3177" t="n">
        <v>5816.1</v>
      </c>
      <c r="I22" s="3177" t="n">
        <v>5832.3</v>
      </c>
      <c r="J22" s="3177" t="n">
        <v>5910.1</v>
      </c>
      <c r="K22" s="3177" t="n">
        <v>6007.3</v>
      </c>
      <c r="L22" s="3177" t="n">
        <v>6115.2</v>
      </c>
      <c r="M22" s="3177" t="n">
        <v>6142.7</v>
      </c>
      <c r="N22" s="3177" t="n">
        <v>6143.2</v>
      </c>
      <c r="O22" s="3177" t="n">
        <v>6175.5</v>
      </c>
      <c r="P22" s="3177" t="n">
        <v>6142.5</v>
      </c>
      <c r="Q22" s="3177" t="n">
        <v>6269.8</v>
      </c>
      <c r="R22" s="3177" t="n">
        <v>6202.6</v>
      </c>
      <c r="S22" s="3177" t="n">
        <v>6102.8</v>
      </c>
      <c r="T22" s="3177" t="n">
        <v>6014.5</v>
      </c>
      <c r="U22" s="3177" t="n">
        <v>5645.1</v>
      </c>
      <c r="V22" s="3177" t="n">
        <v>5701.8</v>
      </c>
      <c r="W22" s="3177" t="n">
        <v>5470.8</v>
      </c>
      <c r="X22" s="3177" t="n">
        <v>5454</v>
      </c>
      <c r="Y22" s="3177" t="n">
        <v>5400</v>
      </c>
      <c r="Z22" s="3177" t="n">
        <v>5126.8</v>
      </c>
      <c r="AA22" s="3177" t="n">
        <v>5100.1</v>
      </c>
      <c r="AB22" s="3177" t="n">
        <v>5036.4</v>
      </c>
      <c r="AC22" s="3177" t="n">
        <v>4934.3</v>
      </c>
      <c r="AD22" s="3177" t="n">
        <v>4905.6</v>
      </c>
      <c r="AE22" s="3177" t="n">
        <v>4749.9</v>
      </c>
      <c r="AF22" s="3178" t="n">
        <v>4523.1</v>
      </c>
    </row>
    <row r="23" s="1927" customFormat="true" ht="14.1" hidden="false" customHeight="true" outlineLevel="0" collapsed="false">
      <c r="A23" s="2202" t="s">
        <v>627</v>
      </c>
      <c r="B23" s="3177" t="n">
        <v>4144.9</v>
      </c>
      <c r="C23" s="3177" t="n">
        <v>4223.4</v>
      </c>
      <c r="D23" s="3177" t="n">
        <v>4310.5</v>
      </c>
      <c r="E23" s="3177" t="n">
        <v>4303.6</v>
      </c>
      <c r="F23" s="3177" t="n">
        <v>4439.4</v>
      </c>
      <c r="G23" s="3177" t="n">
        <v>4597.9</v>
      </c>
      <c r="H23" s="3177" t="n">
        <v>4658.7</v>
      </c>
      <c r="I23" s="3177" t="n">
        <v>4791.3</v>
      </c>
      <c r="J23" s="3177" t="n">
        <v>4955.7</v>
      </c>
      <c r="K23" s="3177" t="n">
        <v>5079.5</v>
      </c>
      <c r="L23" s="3177" t="n">
        <v>5299.9</v>
      </c>
      <c r="M23" s="3177" t="n">
        <v>5405.9</v>
      </c>
      <c r="N23" s="3177" t="n">
        <v>5535.7</v>
      </c>
      <c r="O23" s="3177" t="n">
        <v>5642.7</v>
      </c>
      <c r="P23" s="3177" t="n">
        <v>5672.3</v>
      </c>
      <c r="Q23" s="3177" t="n">
        <v>5709.3</v>
      </c>
      <c r="R23" s="3177" t="n">
        <v>5805.1</v>
      </c>
      <c r="S23" s="3177" t="n">
        <v>5769.9</v>
      </c>
      <c r="T23" s="3177" t="n">
        <v>5717.6</v>
      </c>
      <c r="U23" s="3177" t="n">
        <v>5324.9</v>
      </c>
      <c r="V23" s="3177" t="n">
        <v>5443</v>
      </c>
      <c r="W23" s="3177" t="n">
        <v>5452.3</v>
      </c>
      <c r="X23" s="3177" t="n">
        <v>5326.2</v>
      </c>
      <c r="Y23" s="3177" t="n">
        <v>5124.1</v>
      </c>
      <c r="Z23" s="3177" t="n">
        <v>5002.4</v>
      </c>
      <c r="AA23" s="3177" t="n">
        <v>5098.8</v>
      </c>
      <c r="AB23" s="3177" t="n">
        <v>5080.9</v>
      </c>
      <c r="AC23" s="3177" t="n">
        <v>5202.2</v>
      </c>
      <c r="AD23" s="3177" t="n">
        <v>5220.4</v>
      </c>
      <c r="AE23" s="3177" t="n">
        <v>5206.9</v>
      </c>
      <c r="AF23" s="3178" t="n">
        <v>4926.7</v>
      </c>
    </row>
    <row r="24" s="1927" customFormat="true" ht="14.1" hidden="false" customHeight="true" outlineLevel="0" collapsed="false">
      <c r="A24" s="2202" t="s">
        <v>628</v>
      </c>
      <c r="B24" s="3177" t="n">
        <v>3494.2</v>
      </c>
      <c r="C24" s="3177" t="n">
        <v>3567</v>
      </c>
      <c r="D24" s="3177" t="n">
        <v>3658.3</v>
      </c>
      <c r="E24" s="3177" t="n">
        <v>3617.6</v>
      </c>
      <c r="F24" s="3177" t="n">
        <v>3745.6</v>
      </c>
      <c r="G24" s="3177" t="n">
        <v>3917.9</v>
      </c>
      <c r="H24" s="3177" t="n">
        <v>4009.7</v>
      </c>
      <c r="I24" s="3177" t="n">
        <v>4325.4</v>
      </c>
      <c r="J24" s="3177" t="n">
        <v>4480.3</v>
      </c>
      <c r="K24" s="3177" t="n">
        <v>4817.6</v>
      </c>
      <c r="L24" s="3177" t="n">
        <v>5169.5</v>
      </c>
      <c r="M24" s="3177" t="n">
        <v>5433.6</v>
      </c>
      <c r="N24" s="3177" t="n">
        <v>5577.3</v>
      </c>
      <c r="O24" s="3177" t="n">
        <v>5674.5</v>
      </c>
      <c r="P24" s="3177" t="n">
        <v>5900.2</v>
      </c>
      <c r="Q24" s="3177" t="n">
        <v>6110</v>
      </c>
      <c r="R24" s="3177" t="n">
        <v>6110.2</v>
      </c>
      <c r="S24" s="3177" t="n">
        <v>6053.3</v>
      </c>
      <c r="T24" s="3177" t="n">
        <v>6022</v>
      </c>
      <c r="U24" s="3177" t="n">
        <v>5652</v>
      </c>
      <c r="V24" s="3177" t="n">
        <v>5708.4</v>
      </c>
      <c r="W24" s="3177" t="n">
        <v>5600.2</v>
      </c>
      <c r="X24" s="3177" t="n">
        <v>5574.2</v>
      </c>
      <c r="Y24" s="3177" t="n">
        <v>5412.5</v>
      </c>
      <c r="Z24" s="3177" t="n">
        <v>5359</v>
      </c>
      <c r="AA24" s="3177" t="n">
        <v>5478.8</v>
      </c>
      <c r="AB24" s="3177" t="n">
        <v>5505.2</v>
      </c>
      <c r="AC24" s="3177" t="n">
        <v>5610.5</v>
      </c>
      <c r="AD24" s="3177" t="n">
        <v>5563.1</v>
      </c>
      <c r="AE24" s="3177" t="n">
        <v>5420.5</v>
      </c>
      <c r="AF24" s="3178" t="n">
        <v>5085</v>
      </c>
    </row>
    <row r="25" s="1927" customFormat="true" ht="14.1" hidden="false" customHeight="true" outlineLevel="0" collapsed="false">
      <c r="A25" s="2202" t="s">
        <v>629</v>
      </c>
      <c r="B25" s="3177" t="n">
        <v>5185.6</v>
      </c>
      <c r="C25" s="3177" t="n">
        <v>5292.2</v>
      </c>
      <c r="D25" s="3177" t="n">
        <v>5404.7</v>
      </c>
      <c r="E25" s="3177" t="n">
        <v>5463.2</v>
      </c>
      <c r="F25" s="3177" t="n">
        <v>5617.3</v>
      </c>
      <c r="G25" s="3177" t="n">
        <v>5718.4</v>
      </c>
      <c r="H25" s="3177" t="n">
        <v>5906.2</v>
      </c>
      <c r="I25" s="3177" t="n">
        <v>6066</v>
      </c>
      <c r="J25" s="3177" t="n">
        <v>6257.9</v>
      </c>
      <c r="K25" s="3177" t="n">
        <v>6349.4</v>
      </c>
      <c r="L25" s="3177" t="n">
        <v>6506.8</v>
      </c>
      <c r="M25" s="3177" t="n">
        <v>6599.4</v>
      </c>
      <c r="N25" s="3177" t="n">
        <v>6641.8</v>
      </c>
      <c r="O25" s="3177" t="n">
        <v>6695.8</v>
      </c>
      <c r="P25" s="3177" t="n">
        <v>6882.9</v>
      </c>
      <c r="Q25" s="3177" t="n">
        <v>6912.4</v>
      </c>
      <c r="R25" s="3177" t="n">
        <v>7025.8</v>
      </c>
      <c r="S25" s="3177" t="n">
        <v>7157.2</v>
      </c>
      <c r="T25" s="3177" t="n">
        <v>7172.9</v>
      </c>
      <c r="U25" s="3177" t="n">
        <v>6856.4</v>
      </c>
      <c r="V25" s="3177" t="n">
        <v>7006.4</v>
      </c>
      <c r="W25" s="3177" t="n">
        <v>7060.1</v>
      </c>
      <c r="X25" s="3177" t="n">
        <v>6872.8</v>
      </c>
      <c r="Y25" s="3177" t="n">
        <v>6827.8</v>
      </c>
      <c r="Z25" s="3177" t="n">
        <v>6709.3</v>
      </c>
      <c r="AA25" s="3177" t="n">
        <v>6712.8</v>
      </c>
      <c r="AB25" s="3177" t="n">
        <v>6732.2</v>
      </c>
      <c r="AC25" s="3177" t="n">
        <v>6731.1</v>
      </c>
      <c r="AD25" s="3177" t="n">
        <v>6774.5</v>
      </c>
      <c r="AE25" s="3177" t="n">
        <v>6737.3</v>
      </c>
      <c r="AF25" s="3178" t="n">
        <v>6579.9</v>
      </c>
    </row>
    <row r="26" s="3052" customFormat="true" ht="14.1" hidden="false" customHeight="true" outlineLevel="0" collapsed="false">
      <c r="A26" s="3053" t="s">
        <v>1451</v>
      </c>
      <c r="B26" s="3175" t="n">
        <v>5053.8</v>
      </c>
      <c r="C26" s="3175" t="n">
        <v>4889.6</v>
      </c>
      <c r="D26" s="3175" t="n">
        <v>4522.4</v>
      </c>
      <c r="E26" s="3175" t="n">
        <v>4176.7</v>
      </c>
      <c r="F26" s="3175" t="n">
        <v>3825.2</v>
      </c>
      <c r="G26" s="3175" t="n">
        <v>3755.2</v>
      </c>
      <c r="H26" s="3175" t="n">
        <v>3663.9</v>
      </c>
      <c r="I26" s="3175" t="n">
        <v>3574.4</v>
      </c>
      <c r="J26" s="3175" t="n">
        <v>3505.8</v>
      </c>
      <c r="K26" s="3175" t="n">
        <v>3543.8</v>
      </c>
      <c r="L26" s="3175" t="n">
        <v>3667.1</v>
      </c>
      <c r="M26" s="3175" t="n">
        <v>3724.9</v>
      </c>
      <c r="N26" s="3175" t="n">
        <v>3750</v>
      </c>
      <c r="O26" s="3175" t="n">
        <v>3881.4</v>
      </c>
      <c r="P26" s="3175" t="n">
        <v>3985.5</v>
      </c>
      <c r="Q26" s="3175" t="n">
        <v>4082.7</v>
      </c>
      <c r="R26" s="3175" t="n">
        <v>4282.1</v>
      </c>
      <c r="S26" s="3175" t="n">
        <v>4397.3</v>
      </c>
      <c r="T26" s="3175" t="n">
        <v>4471.9</v>
      </c>
      <c r="U26" s="3175" t="n">
        <v>4230.3</v>
      </c>
      <c r="V26" s="3175" t="n">
        <v>4443.4</v>
      </c>
      <c r="W26" s="3175" t="n">
        <v>4525.9</v>
      </c>
      <c r="X26" s="3175" t="n">
        <v>4593.3</v>
      </c>
      <c r="Y26" s="3175" t="n">
        <v>4550.8</v>
      </c>
      <c r="Z26" s="3175" t="n">
        <v>4537.8</v>
      </c>
      <c r="AA26" s="3175" t="n">
        <v>4513.2</v>
      </c>
      <c r="AB26" s="3175" t="n">
        <v>4563.4</v>
      </c>
      <c r="AC26" s="3175" t="n">
        <v>4592</v>
      </c>
      <c r="AD26" s="3175" t="n">
        <v>4699.4</v>
      </c>
      <c r="AE26" s="3175" t="n">
        <v>4706.2</v>
      </c>
      <c r="AF26" s="3176"/>
    </row>
    <row r="27" s="3052" customFormat="true" ht="14.1" hidden="false" customHeight="true" outlineLevel="0" collapsed="false">
      <c r="A27" s="3053" t="s">
        <v>1452</v>
      </c>
      <c r="B27" s="3175" t="n">
        <v>5411.3</v>
      </c>
      <c r="C27" s="3175" t="n">
        <v>5281.5</v>
      </c>
      <c r="D27" s="3175" t="n">
        <v>4883.5</v>
      </c>
      <c r="E27" s="3175" t="n">
        <v>4489.6</v>
      </c>
      <c r="F27" s="3175" t="n">
        <v>4077.4</v>
      </c>
      <c r="G27" s="3175" t="n">
        <v>3965</v>
      </c>
      <c r="H27" s="3175" t="n">
        <v>3836.1</v>
      </c>
      <c r="I27" s="3175" t="n">
        <v>3746.3</v>
      </c>
      <c r="J27" s="3175" t="n">
        <v>3672.7</v>
      </c>
      <c r="K27" s="3175" t="n">
        <v>3733.2</v>
      </c>
      <c r="L27" s="3175" t="n">
        <v>3848.5</v>
      </c>
      <c r="M27" s="3175" t="n">
        <v>3897.1</v>
      </c>
      <c r="N27" s="3175" t="n">
        <v>3917.2</v>
      </c>
      <c r="O27" s="3175" t="n">
        <v>4056.6</v>
      </c>
      <c r="P27" s="3175" t="n">
        <v>4167.8</v>
      </c>
      <c r="Q27" s="3175" t="n">
        <v>4261.4</v>
      </c>
      <c r="R27" s="3175" t="n">
        <v>4484.3</v>
      </c>
      <c r="S27" s="3175" t="n">
        <v>4603.9</v>
      </c>
      <c r="T27" s="3175" t="n">
        <v>4661</v>
      </c>
      <c r="U27" s="3175" t="n">
        <v>4404.2</v>
      </c>
      <c r="V27" s="3175" t="n">
        <v>4626.2</v>
      </c>
      <c r="W27" s="3175" t="n">
        <v>4695</v>
      </c>
      <c r="X27" s="3175" t="n">
        <v>4787.8</v>
      </c>
      <c r="Y27" s="3175" t="n">
        <v>4747.1</v>
      </c>
      <c r="Z27" s="3175" t="n">
        <v>4733</v>
      </c>
      <c r="AA27" s="3175" t="n">
        <v>4685</v>
      </c>
      <c r="AB27" s="3175" t="n">
        <v>4740.6</v>
      </c>
      <c r="AC27" s="3175" t="n">
        <v>4751.1</v>
      </c>
      <c r="AD27" s="3175" t="n">
        <v>4870.5</v>
      </c>
      <c r="AE27" s="3175" t="n">
        <v>4874.7</v>
      </c>
      <c r="AF27" s="3176"/>
    </row>
    <row r="28" s="3052" customFormat="true" ht="14.1" hidden="false" customHeight="true" outlineLevel="0" collapsed="false">
      <c r="A28" s="3053" t="s">
        <v>1453</v>
      </c>
      <c r="B28" s="3175" t="n">
        <v>5880</v>
      </c>
      <c r="C28" s="3175" t="n">
        <v>6035.3</v>
      </c>
      <c r="D28" s="3175" t="n">
        <v>6108.1</v>
      </c>
      <c r="E28" s="3175" t="n">
        <v>6213.6</v>
      </c>
      <c r="F28" s="3175" t="n">
        <v>6595.4</v>
      </c>
      <c r="G28" s="3175" t="n">
        <v>6797.4</v>
      </c>
      <c r="H28" s="3175" t="n">
        <v>6999.3</v>
      </c>
      <c r="I28" s="3175" t="n">
        <v>7196.6</v>
      </c>
      <c r="J28" s="3175" t="n">
        <v>7168.9</v>
      </c>
      <c r="K28" s="3175" t="n">
        <v>7375.5</v>
      </c>
      <c r="L28" s="3175" t="n">
        <v>7731.4</v>
      </c>
      <c r="M28" s="3175" t="n">
        <v>7778.9</v>
      </c>
      <c r="N28" s="3175" t="n">
        <v>7943.7</v>
      </c>
      <c r="O28" s="3175" t="n">
        <v>7935.7</v>
      </c>
      <c r="P28" s="3175" t="n">
        <v>8205</v>
      </c>
      <c r="Q28" s="3175" t="n">
        <v>8363.7</v>
      </c>
      <c r="R28" s="3175" t="n">
        <v>8456.3</v>
      </c>
      <c r="S28" s="3175" t="n">
        <v>8732.9</v>
      </c>
      <c r="T28" s="3175" t="n">
        <v>8623.8</v>
      </c>
      <c r="U28" s="3175" t="n">
        <v>8556.8</v>
      </c>
      <c r="V28" s="3175" t="n">
        <v>9149.6</v>
      </c>
      <c r="W28" s="3175" t="n">
        <v>8960.9</v>
      </c>
      <c r="X28" s="3175" t="n">
        <v>8963</v>
      </c>
      <c r="Y28" s="3175" t="n">
        <v>8952.6</v>
      </c>
      <c r="Z28" s="3175" t="n">
        <v>8853.6</v>
      </c>
      <c r="AA28" s="3175" t="n">
        <v>8785.5</v>
      </c>
      <c r="AB28" s="3175" t="n">
        <v>8854.9</v>
      </c>
      <c r="AC28" s="3175" t="n">
        <v>8945.8</v>
      </c>
      <c r="AD28" s="3175" t="n">
        <v>8969.8</v>
      </c>
      <c r="AE28" s="3175" t="n">
        <v>8835.9</v>
      </c>
      <c r="AF28" s="3176" t="n">
        <v>8790</v>
      </c>
    </row>
    <row r="29" s="1927" customFormat="true" ht="14.1" hidden="false" customHeight="true" outlineLevel="0" collapsed="false">
      <c r="A29" s="2202" t="s">
        <v>622</v>
      </c>
      <c r="B29" s="3177" t="n">
        <v>6713.9</v>
      </c>
      <c r="C29" s="3177" t="n">
        <v>6894.8</v>
      </c>
      <c r="D29" s="3177" t="n">
        <v>6909.1</v>
      </c>
      <c r="E29" s="3177" t="n">
        <v>6955.5</v>
      </c>
      <c r="F29" s="3177" t="n">
        <v>7387.6</v>
      </c>
      <c r="G29" s="3177" t="n">
        <v>7532.8</v>
      </c>
      <c r="H29" s="3177" t="n">
        <v>7686.1</v>
      </c>
      <c r="I29" s="3177" t="n">
        <v>7834.5</v>
      </c>
      <c r="J29" s="3177" t="n">
        <v>7782.5</v>
      </c>
      <c r="K29" s="3177" t="n">
        <v>7906</v>
      </c>
      <c r="L29" s="3177" t="n">
        <v>8049</v>
      </c>
      <c r="M29" s="3177" t="n">
        <v>7904.2</v>
      </c>
      <c r="N29" s="3177" t="n">
        <v>7994.2</v>
      </c>
      <c r="O29" s="3177" t="n">
        <v>7906.2</v>
      </c>
      <c r="P29" s="3177" t="n">
        <v>8138.8</v>
      </c>
      <c r="Q29" s="3177" t="n">
        <v>8302.2</v>
      </c>
      <c r="R29" s="3177" t="n">
        <v>8328.3</v>
      </c>
      <c r="S29" s="3177" t="n">
        <v>8541.5</v>
      </c>
      <c r="T29" s="3177" t="n">
        <v>8271.8</v>
      </c>
      <c r="U29" s="3177" t="n">
        <v>8139.7</v>
      </c>
      <c r="V29" s="3177" t="n">
        <v>8776.3</v>
      </c>
      <c r="W29" s="3177" t="n">
        <v>8322.7</v>
      </c>
      <c r="X29" s="3177" t="n">
        <v>8276.4</v>
      </c>
      <c r="Y29" s="3177" t="n">
        <v>8298.2</v>
      </c>
      <c r="Z29" s="3177" t="n">
        <v>8114.3</v>
      </c>
      <c r="AA29" s="3177" t="n">
        <v>8009.4</v>
      </c>
      <c r="AB29" s="3177" t="n">
        <v>8077.2</v>
      </c>
      <c r="AC29" s="3177" t="n">
        <v>8210.6</v>
      </c>
      <c r="AD29" s="3177" t="n">
        <v>8094.2</v>
      </c>
      <c r="AE29" s="3177" t="n">
        <v>7934.7</v>
      </c>
      <c r="AF29" s="3178" t="n">
        <v>7850.8</v>
      </c>
    </row>
    <row r="30" s="3052" customFormat="true" ht="14.1" hidden="false" customHeight="true" outlineLevel="0" collapsed="false">
      <c r="A30" s="3147" t="s">
        <v>1454</v>
      </c>
      <c r="B30" s="3179" t="n">
        <v>5171.6</v>
      </c>
      <c r="C30" s="3179" t="n">
        <v>5215.6</v>
      </c>
      <c r="D30" s="3179" t="n">
        <v>5266.1</v>
      </c>
      <c r="E30" s="3179" t="n">
        <v>5163.6</v>
      </c>
      <c r="F30" s="3179" t="n">
        <v>5305.3</v>
      </c>
      <c r="G30" s="3179" t="n">
        <v>5567.6</v>
      </c>
      <c r="H30" s="3179" t="n">
        <v>5718.2</v>
      </c>
      <c r="I30" s="3179" t="n">
        <v>5786.8</v>
      </c>
      <c r="J30" s="3179" t="n">
        <v>6020.9</v>
      </c>
      <c r="K30" s="3179" t="n">
        <v>6225.2</v>
      </c>
      <c r="L30" s="3179" t="n">
        <v>6378.9</v>
      </c>
      <c r="M30" s="3179" t="n">
        <v>6474.6</v>
      </c>
      <c r="N30" s="3179" t="n">
        <v>6633.8</v>
      </c>
      <c r="O30" s="3179" t="n">
        <v>6620.6</v>
      </c>
      <c r="P30" s="3179" t="n">
        <v>6693.9</v>
      </c>
      <c r="Q30" s="3179" t="n">
        <v>6839.6</v>
      </c>
      <c r="R30" s="3179" t="n">
        <v>6986.9</v>
      </c>
      <c r="S30" s="3179" t="n">
        <v>7134.9</v>
      </c>
      <c r="T30" s="3179" t="n">
        <v>7225.1</v>
      </c>
      <c r="U30" s="3179" t="n">
        <v>7339.5</v>
      </c>
      <c r="V30" s="3179" t="n">
        <v>7459.7</v>
      </c>
      <c r="W30" s="3179" t="n">
        <v>7698.5</v>
      </c>
      <c r="X30" s="3179" t="n">
        <v>7607.5</v>
      </c>
      <c r="Y30" s="3179" t="n">
        <v>7723.5</v>
      </c>
      <c r="Z30" s="3179" t="n">
        <v>7788.2</v>
      </c>
      <c r="AA30" s="3179" t="n">
        <v>7899</v>
      </c>
      <c r="AB30" s="3179" t="n">
        <v>8053.3</v>
      </c>
      <c r="AC30" s="3179" t="n">
        <v>8065.1</v>
      </c>
      <c r="AD30" s="3179" t="n">
        <v>8146.9</v>
      </c>
      <c r="AE30" s="3179" t="n">
        <v>8126.2</v>
      </c>
      <c r="AF30" s="3180" t="n">
        <v>7763.7</v>
      </c>
    </row>
    <row r="31" s="3153" customFormat="true" ht="8.1" hidden="false" customHeight="true" outlineLevel="0" collapsed="false">
      <c r="A31" s="3151"/>
      <c r="B31" s="3151"/>
      <c r="C31" s="3151"/>
      <c r="D31" s="3151"/>
      <c r="E31" s="3151"/>
      <c r="F31" s="3151"/>
      <c r="G31" s="3151"/>
      <c r="H31" s="3151"/>
      <c r="I31" s="3151"/>
      <c r="J31" s="3151"/>
      <c r="K31" s="3151"/>
      <c r="L31" s="3151"/>
      <c r="M31" s="3151"/>
      <c r="N31" s="3152"/>
      <c r="O31" s="3152"/>
      <c r="V31" s="3154"/>
      <c r="W31" s="3154"/>
      <c r="X31" s="3154"/>
      <c r="Y31" s="1773"/>
    </row>
    <row r="32" s="1927" customFormat="true" ht="14.1" hidden="false" customHeight="true" outlineLevel="0" collapsed="false">
      <c r="A32" s="3155" t="s">
        <v>1465</v>
      </c>
      <c r="B32" s="3155"/>
      <c r="C32" s="3155"/>
      <c r="D32" s="3155"/>
      <c r="E32" s="3155"/>
      <c r="F32" s="3155"/>
      <c r="G32" s="3155"/>
      <c r="H32" s="3155"/>
      <c r="I32" s="3155"/>
      <c r="J32" s="3155"/>
      <c r="K32" s="3155"/>
      <c r="L32" s="3155"/>
      <c r="M32" s="3155"/>
      <c r="N32" s="3155"/>
      <c r="O32" s="3155"/>
      <c r="V32" s="3156"/>
      <c r="W32" s="3156"/>
      <c r="X32" s="3156"/>
      <c r="Y32" s="1775"/>
    </row>
    <row r="33" s="1927" customFormat="true" ht="14.1" hidden="false" customHeight="true" outlineLevel="0" collapsed="false">
      <c r="A33" s="3136"/>
      <c r="B33" s="2545" t="n">
        <v>1990</v>
      </c>
      <c r="C33" s="2545" t="n">
        <v>1991</v>
      </c>
      <c r="D33" s="2545" t="n">
        <v>1992</v>
      </c>
      <c r="E33" s="2545" t="n">
        <v>1993</v>
      </c>
      <c r="F33" s="2545" t="n">
        <v>1994</v>
      </c>
      <c r="G33" s="2545" t="n">
        <v>1995</v>
      </c>
      <c r="H33" s="2545" t="n">
        <v>1996</v>
      </c>
      <c r="I33" s="2545" t="n">
        <v>1997</v>
      </c>
      <c r="J33" s="2545" t="n">
        <v>1998</v>
      </c>
      <c r="K33" s="2545" t="n">
        <v>1999</v>
      </c>
      <c r="L33" s="2545" t="n">
        <v>2000</v>
      </c>
      <c r="M33" s="2545" t="n">
        <v>2001</v>
      </c>
      <c r="N33" s="2545" t="n">
        <v>2002</v>
      </c>
      <c r="O33" s="2545" t="n">
        <v>2003</v>
      </c>
      <c r="P33" s="2545" t="n">
        <v>2004</v>
      </c>
      <c r="Q33" s="3137" t="n">
        <v>2005</v>
      </c>
      <c r="R33" s="2545" t="n">
        <v>2006</v>
      </c>
      <c r="S33" s="3137" t="n">
        <v>2007</v>
      </c>
      <c r="T33" s="2545" t="n">
        <v>2008</v>
      </c>
      <c r="U33" s="3137" t="n">
        <v>2009</v>
      </c>
      <c r="V33" s="3157" t="n">
        <v>2010</v>
      </c>
      <c r="W33" s="3158" t="n">
        <v>2011</v>
      </c>
      <c r="X33" s="3158" t="n">
        <v>2012</v>
      </c>
      <c r="Y33" s="3158" t="n">
        <v>2013</v>
      </c>
      <c r="Z33" s="3158" t="n">
        <v>2014</v>
      </c>
      <c r="AA33" s="3158" t="n">
        <v>2015</v>
      </c>
      <c r="AB33" s="3158" t="n">
        <v>2016</v>
      </c>
      <c r="AC33" s="3158" t="n">
        <v>2017</v>
      </c>
      <c r="AD33" s="3158" t="n">
        <v>2018</v>
      </c>
      <c r="AE33" s="3158" t="n">
        <v>2019</v>
      </c>
      <c r="AF33" s="3158" t="n">
        <v>2020</v>
      </c>
    </row>
    <row r="34" s="1927" customFormat="true" ht="14.1" hidden="false" customHeight="true" outlineLevel="0" collapsed="false">
      <c r="A34" s="3042" t="s">
        <v>1399</v>
      </c>
      <c r="B34" s="3159" t="n">
        <v>0.303</v>
      </c>
      <c r="C34" s="3159" t="n">
        <v>0.307</v>
      </c>
      <c r="D34" s="3159" t="n">
        <v>0.303</v>
      </c>
      <c r="E34" s="3159" t="n">
        <v>0.303</v>
      </c>
      <c r="F34" s="3159" t="n">
        <v>0.301</v>
      </c>
      <c r="G34" s="3159" t="n">
        <v>0.302</v>
      </c>
      <c r="H34" s="3159" t="n">
        <v>0.301</v>
      </c>
      <c r="I34" s="3159" t="n">
        <v>0.296</v>
      </c>
      <c r="J34" s="3159" t="n">
        <v>0.295</v>
      </c>
      <c r="K34" s="3159" t="n">
        <v>0.293</v>
      </c>
      <c r="L34" s="3159" t="n">
        <v>0.293</v>
      </c>
      <c r="M34" s="3159" t="n">
        <v>0.29</v>
      </c>
      <c r="N34" s="3159" t="n">
        <v>0.294</v>
      </c>
      <c r="O34" s="3159" t="n">
        <v>0.296</v>
      </c>
      <c r="P34" s="3159" t="n">
        <v>0.296</v>
      </c>
      <c r="Q34" s="3159" t="n">
        <v>0.297</v>
      </c>
      <c r="R34" s="3159" t="n">
        <v>0.296</v>
      </c>
      <c r="S34" s="3159" t="n">
        <v>0.296</v>
      </c>
      <c r="T34" s="3159" t="n">
        <v>0.296</v>
      </c>
      <c r="U34" s="3159" t="n">
        <v>0.298</v>
      </c>
      <c r="V34" s="3159" t="n">
        <v>0.306</v>
      </c>
      <c r="W34" s="3159" t="n">
        <v>0.306</v>
      </c>
      <c r="X34" s="3159" t="n">
        <v>0.304</v>
      </c>
      <c r="Y34" s="3159" t="n">
        <v>0.305</v>
      </c>
      <c r="Z34" s="3159" t="n">
        <v>0.304</v>
      </c>
      <c r="AA34" s="3159" t="n">
        <v>0.298</v>
      </c>
      <c r="AB34" s="3159" t="n">
        <v>0.299</v>
      </c>
      <c r="AC34" s="3159" t="n">
        <v>0.299</v>
      </c>
      <c r="AD34" s="3159" t="n">
        <v>0.301</v>
      </c>
      <c r="AE34" s="3159" t="n">
        <v>0.297</v>
      </c>
      <c r="AF34" s="3161"/>
    </row>
    <row r="35" s="3052" customFormat="true" ht="13.7" hidden="false" customHeight="true" outlineLevel="0" collapsed="false">
      <c r="A35" s="3162" t="s">
        <v>644</v>
      </c>
      <c r="B35" s="3181" t="n">
        <v>0.312</v>
      </c>
      <c r="C35" s="3181" t="n">
        <v>0.315</v>
      </c>
      <c r="D35" s="3181" t="n">
        <v>0.318</v>
      </c>
      <c r="E35" s="3181" t="n">
        <v>0.329</v>
      </c>
      <c r="F35" s="3181" t="n">
        <v>0.335</v>
      </c>
      <c r="G35" s="3181" t="n">
        <v>0.341</v>
      </c>
      <c r="H35" s="3181" t="n">
        <v>0.358</v>
      </c>
      <c r="I35" s="3181" t="n">
        <v>0.362</v>
      </c>
      <c r="J35" s="3181" t="n">
        <v>0.351</v>
      </c>
      <c r="K35" s="3181" t="n">
        <v>0.349</v>
      </c>
      <c r="L35" s="3181" t="n">
        <v>0.349</v>
      </c>
      <c r="M35" s="3181" t="n">
        <v>0.34</v>
      </c>
      <c r="N35" s="3181" t="n">
        <v>0.346</v>
      </c>
      <c r="O35" s="3181" t="n">
        <v>0.343</v>
      </c>
      <c r="P35" s="3181" t="n">
        <v>0.339</v>
      </c>
      <c r="Q35" s="3181" t="n">
        <v>0.335</v>
      </c>
      <c r="R35" s="3181" t="n">
        <v>0.332</v>
      </c>
      <c r="S35" s="3181" t="n">
        <v>0.327</v>
      </c>
      <c r="T35" s="3181" t="n">
        <v>0.302</v>
      </c>
      <c r="U35" s="3181" t="n">
        <v>0.293</v>
      </c>
      <c r="V35" s="3181" t="n">
        <v>0.305</v>
      </c>
      <c r="W35" s="3181" t="n">
        <v>0.303</v>
      </c>
      <c r="X35" s="3181" t="n">
        <v>0.298</v>
      </c>
      <c r="Y35" s="3181" t="n">
        <v>0.292</v>
      </c>
      <c r="Z35" s="3181" t="n">
        <v>0.291</v>
      </c>
      <c r="AA35" s="3181" t="n">
        <v>0.288</v>
      </c>
      <c r="AB35" s="3181" t="n">
        <v>0.284</v>
      </c>
      <c r="AC35" s="3181" t="n">
        <v>0.286</v>
      </c>
      <c r="AD35" s="3181" t="n">
        <v>0.283</v>
      </c>
      <c r="AE35" s="3181" t="n">
        <v>0.28</v>
      </c>
      <c r="AF35" s="3182"/>
    </row>
    <row r="36" s="3052" customFormat="true" ht="14.1" hidden="false" customHeight="true" outlineLevel="0" collapsed="false">
      <c r="A36" s="3053" t="s">
        <v>1375</v>
      </c>
      <c r="B36" s="3183" t="n">
        <v>0.306</v>
      </c>
      <c r="C36" s="3183" t="n">
        <v>0.32</v>
      </c>
      <c r="D36" s="3183" t="n">
        <v>0.312</v>
      </c>
      <c r="E36" s="3183" t="n">
        <v>0.313</v>
      </c>
      <c r="F36" s="3183" t="n">
        <v>0.309</v>
      </c>
      <c r="G36" s="3183" t="n">
        <v>0.311</v>
      </c>
      <c r="H36" s="3183" t="n">
        <v>0.307</v>
      </c>
      <c r="I36" s="3183" t="n">
        <v>0.299</v>
      </c>
      <c r="J36" s="3183" t="n">
        <v>0.295</v>
      </c>
      <c r="K36" s="3183" t="n">
        <v>0.288</v>
      </c>
      <c r="L36" s="3183" t="n">
        <v>0.288</v>
      </c>
      <c r="M36" s="3183" t="n">
        <v>0.277</v>
      </c>
      <c r="N36" s="3183" t="n">
        <v>0.28</v>
      </c>
      <c r="O36" s="3183" t="n">
        <v>0.277</v>
      </c>
      <c r="P36" s="3183" t="n">
        <v>0.27</v>
      </c>
      <c r="Q36" s="3183" t="n">
        <v>0.27</v>
      </c>
      <c r="R36" s="3183" t="n">
        <v>0.263</v>
      </c>
      <c r="S36" s="3183" t="n">
        <v>0.262</v>
      </c>
      <c r="T36" s="3183" t="n">
        <v>0.264</v>
      </c>
      <c r="U36" s="3183" t="n">
        <v>0.259</v>
      </c>
      <c r="V36" s="3183" t="n">
        <v>0.263</v>
      </c>
      <c r="W36" s="3183" t="n">
        <v>0.26</v>
      </c>
      <c r="X36" s="3183" t="n">
        <v>0.251</v>
      </c>
      <c r="Y36" s="3183" t="n">
        <v>0.249</v>
      </c>
      <c r="Z36" s="3183" t="n">
        <v>0.245</v>
      </c>
      <c r="AA36" s="3183" t="n">
        <v>0.237</v>
      </c>
      <c r="AB36" s="3183" t="n">
        <v>0.235</v>
      </c>
      <c r="AC36" s="3183" t="n">
        <v>0.228</v>
      </c>
      <c r="AD36" s="3183" t="n">
        <v>0.231</v>
      </c>
      <c r="AE36" s="3183" t="n">
        <v>0.222</v>
      </c>
      <c r="AF36" s="3184" t="n">
        <v>0.224</v>
      </c>
    </row>
    <row r="37" s="1927" customFormat="true" ht="14.1" hidden="false" customHeight="true" outlineLevel="0" collapsed="false">
      <c r="A37" s="2202" t="s">
        <v>618</v>
      </c>
      <c r="B37" s="3185" t="n">
        <v>0.298</v>
      </c>
      <c r="C37" s="3185" t="n">
        <v>0.314</v>
      </c>
      <c r="D37" s="3185" t="n">
        <v>0.304</v>
      </c>
      <c r="E37" s="3185" t="n">
        <v>0.306</v>
      </c>
      <c r="F37" s="3185" t="n">
        <v>0.303</v>
      </c>
      <c r="G37" s="3185" t="n">
        <v>0.303</v>
      </c>
      <c r="H37" s="3185" t="n">
        <v>0.3</v>
      </c>
      <c r="I37" s="3185" t="n">
        <v>0.292</v>
      </c>
      <c r="J37" s="3185" t="n">
        <v>0.288</v>
      </c>
      <c r="K37" s="3185" t="n">
        <v>0.281</v>
      </c>
      <c r="L37" s="3185" t="n">
        <v>0.281</v>
      </c>
      <c r="M37" s="3185" t="n">
        <v>0.268</v>
      </c>
      <c r="N37" s="3185" t="n">
        <v>0.271</v>
      </c>
      <c r="O37" s="3185" t="n">
        <v>0.266</v>
      </c>
      <c r="P37" s="3185" t="n">
        <v>0.26</v>
      </c>
      <c r="Q37" s="3185" t="n">
        <v>0.26</v>
      </c>
      <c r="R37" s="3185" t="n">
        <v>0.253</v>
      </c>
      <c r="S37" s="3185" t="n">
        <v>0.252</v>
      </c>
      <c r="T37" s="3185" t="n">
        <v>0.254</v>
      </c>
      <c r="U37" s="3185" t="n">
        <v>0.249</v>
      </c>
      <c r="V37" s="3185" t="n">
        <v>0.254</v>
      </c>
      <c r="W37" s="3185" t="n">
        <v>0.249</v>
      </c>
      <c r="X37" s="3185" t="n">
        <v>0.24</v>
      </c>
      <c r="Y37" s="3185" t="n">
        <v>0.238</v>
      </c>
      <c r="Z37" s="3185" t="n">
        <v>0.234</v>
      </c>
      <c r="AA37" s="3185" t="n">
        <v>0.226</v>
      </c>
      <c r="AB37" s="3185" t="n">
        <v>0.224</v>
      </c>
      <c r="AC37" s="3185" t="n">
        <v>0.217</v>
      </c>
      <c r="AD37" s="3185" t="n">
        <v>0.219</v>
      </c>
      <c r="AE37" s="3185" t="n">
        <v>0.21</v>
      </c>
      <c r="AF37" s="3186" t="n">
        <v>0.21</v>
      </c>
    </row>
    <row r="38" s="3052" customFormat="true" ht="15.75" hidden="false" customHeight="true" outlineLevel="0" collapsed="false">
      <c r="A38" s="3053" t="s">
        <v>1445</v>
      </c>
      <c r="B38" s="3183" t="n">
        <v>0.193</v>
      </c>
      <c r="C38" s="3183" t="n">
        <v>0.192</v>
      </c>
      <c r="D38" s="3183" t="n">
        <v>0.194</v>
      </c>
      <c r="E38" s="3183" t="n">
        <v>0.195</v>
      </c>
      <c r="F38" s="3183" t="n">
        <v>0.196</v>
      </c>
      <c r="G38" s="3183" t="n">
        <v>0.2</v>
      </c>
      <c r="H38" s="3183" t="n">
        <v>0.205</v>
      </c>
      <c r="I38" s="3183" t="n">
        <v>0.207</v>
      </c>
      <c r="J38" s="3183" t="n">
        <v>0.213</v>
      </c>
      <c r="K38" s="3183" t="n">
        <v>0.223</v>
      </c>
      <c r="L38" s="3183" t="n">
        <v>0.226</v>
      </c>
      <c r="M38" s="3183" t="n">
        <v>0.218</v>
      </c>
      <c r="N38" s="3183" t="n">
        <v>0.229</v>
      </c>
      <c r="O38" s="3183" t="n">
        <v>0.237</v>
      </c>
      <c r="P38" s="3183" t="n">
        <v>0.23</v>
      </c>
      <c r="Q38" s="3183" t="n">
        <v>0.228</v>
      </c>
      <c r="R38" s="3183" t="n">
        <v>0.225</v>
      </c>
      <c r="S38" s="3183" t="n">
        <v>0.221</v>
      </c>
      <c r="T38" s="3183" t="n">
        <v>0.219</v>
      </c>
      <c r="U38" s="3183" t="n">
        <v>0.223</v>
      </c>
      <c r="V38" s="3183" t="n">
        <v>0.226</v>
      </c>
      <c r="W38" s="3183" t="n">
        <v>0.224</v>
      </c>
      <c r="X38" s="3183" t="n">
        <v>0.226</v>
      </c>
      <c r="Y38" s="3183" t="n">
        <v>0.227</v>
      </c>
      <c r="Z38" s="3183" t="n">
        <v>0.224</v>
      </c>
      <c r="AA38" s="3183" t="n">
        <v>0.235</v>
      </c>
      <c r="AB38" s="3183" t="n">
        <v>0.244</v>
      </c>
      <c r="AC38" s="3183" t="n">
        <v>0.242</v>
      </c>
      <c r="AD38" s="3183" t="n">
        <v>0.25</v>
      </c>
      <c r="AE38" s="3183" t="n">
        <v>0.257</v>
      </c>
      <c r="AF38" s="3184"/>
    </row>
    <row r="39" s="3052" customFormat="true" ht="14.1" hidden="false" customHeight="true" outlineLevel="0" collapsed="false">
      <c r="A39" s="3053" t="s">
        <v>1456</v>
      </c>
      <c r="B39" s="3183" t="n">
        <v>0.326</v>
      </c>
      <c r="C39" s="3183" t="n">
        <v>0.338</v>
      </c>
      <c r="D39" s="3183" t="n">
        <v>0.342</v>
      </c>
      <c r="E39" s="3183" t="n">
        <v>0.349</v>
      </c>
      <c r="F39" s="3183" t="n">
        <v>0.358</v>
      </c>
      <c r="G39" s="3183" t="n">
        <v>0.363</v>
      </c>
      <c r="H39" s="3183" t="n">
        <v>0.359</v>
      </c>
      <c r="I39" s="3183" t="n">
        <v>0.369</v>
      </c>
      <c r="J39" s="3183" t="n">
        <v>0.388</v>
      </c>
      <c r="K39" s="3183" t="n">
        <v>0.384</v>
      </c>
      <c r="L39" s="3183" t="n">
        <v>0.387</v>
      </c>
      <c r="M39" s="3183" t="n">
        <v>0.389</v>
      </c>
      <c r="N39" s="3183" t="n">
        <v>0.394</v>
      </c>
      <c r="O39" s="3183" t="n">
        <v>0.395</v>
      </c>
      <c r="P39" s="3183" t="n">
        <v>0.396</v>
      </c>
      <c r="Q39" s="3183" t="n">
        <v>0.393</v>
      </c>
      <c r="R39" s="3183" t="n">
        <v>0.396</v>
      </c>
      <c r="S39" s="3183" t="n">
        <v>0.394</v>
      </c>
      <c r="T39" s="3183" t="n">
        <v>0.394</v>
      </c>
      <c r="U39" s="3183" t="n">
        <v>0.4</v>
      </c>
      <c r="V39" s="3183" t="n">
        <v>0.403</v>
      </c>
      <c r="W39" s="3183" t="n">
        <v>0.407</v>
      </c>
      <c r="X39" s="3183" t="n">
        <v>0.407</v>
      </c>
      <c r="Y39" s="3183" t="n">
        <v>0.408</v>
      </c>
      <c r="Z39" s="3183" t="n">
        <v>0.413</v>
      </c>
      <c r="AA39" s="3183" t="n">
        <v>0.412</v>
      </c>
      <c r="AB39" s="3183" t="n">
        <v>0.415</v>
      </c>
      <c r="AC39" s="3183" t="n">
        <v>0.411</v>
      </c>
      <c r="AD39" s="3183" t="n">
        <v>0.415</v>
      </c>
      <c r="AE39" s="3183" t="n">
        <v>0.408</v>
      </c>
      <c r="AF39" s="3184"/>
    </row>
    <row r="40" s="1927" customFormat="true" ht="14.1" hidden="false" customHeight="true" outlineLevel="0" collapsed="false">
      <c r="A40" s="2202" t="s">
        <v>1378</v>
      </c>
      <c r="B40" s="3185" t="n">
        <v>0.504</v>
      </c>
      <c r="C40" s="3185" t="n">
        <v>0.544</v>
      </c>
      <c r="D40" s="3185" t="n">
        <v>0.549</v>
      </c>
      <c r="E40" s="3185" t="n">
        <v>0.564</v>
      </c>
      <c r="F40" s="3185" t="n">
        <v>0.573</v>
      </c>
      <c r="G40" s="3185" t="n">
        <v>0.571</v>
      </c>
      <c r="H40" s="3185" t="n">
        <v>0.542</v>
      </c>
      <c r="I40" s="3185" t="n">
        <v>0.553</v>
      </c>
      <c r="J40" s="3185" t="n">
        <v>0.546</v>
      </c>
      <c r="K40" s="3185" t="n">
        <v>0.516</v>
      </c>
      <c r="L40" s="3185" t="n">
        <v>0.509</v>
      </c>
      <c r="M40" s="3185" t="n">
        <v>0.494</v>
      </c>
      <c r="N40" s="3185" t="n">
        <v>0.507</v>
      </c>
      <c r="O40" s="3185" t="n">
        <v>0.498</v>
      </c>
      <c r="P40" s="3185" t="n">
        <v>0.495</v>
      </c>
      <c r="Q40" s="3185" t="n">
        <v>0.484</v>
      </c>
      <c r="R40" s="3185" t="n">
        <v>0.496</v>
      </c>
      <c r="S40" s="3185" t="n">
        <v>0.499</v>
      </c>
      <c r="T40" s="3185" t="n">
        <v>0.511</v>
      </c>
      <c r="U40" s="3185" t="n">
        <v>0.509</v>
      </c>
      <c r="V40" s="3185" t="n">
        <v>0.511</v>
      </c>
      <c r="W40" s="3185" t="n">
        <v>0.53</v>
      </c>
      <c r="X40" s="3185" t="n">
        <v>0.533</v>
      </c>
      <c r="Y40" s="3185" t="n">
        <v>0.533</v>
      </c>
      <c r="Z40" s="3185" t="n">
        <v>0.545</v>
      </c>
      <c r="AA40" s="3185" t="n">
        <v>0.531</v>
      </c>
      <c r="AB40" s="3185" t="n">
        <v>0.519</v>
      </c>
      <c r="AC40" s="3185" t="n">
        <v>0.512</v>
      </c>
      <c r="AD40" s="3185" t="n">
        <v>0.516</v>
      </c>
      <c r="AE40" s="3185" t="n">
        <v>0.497</v>
      </c>
      <c r="AF40" s="3186"/>
    </row>
    <row r="41" s="3052" customFormat="true" ht="14.1" hidden="false" customHeight="true" outlineLevel="0" collapsed="false">
      <c r="A41" s="3053" t="s">
        <v>1447</v>
      </c>
      <c r="B41" s="3183" t="n">
        <v>0.525</v>
      </c>
      <c r="C41" s="3183" t="n">
        <v>0.525</v>
      </c>
      <c r="D41" s="3183" t="n">
        <v>0.515</v>
      </c>
      <c r="E41" s="3183" t="n">
        <v>0.504</v>
      </c>
      <c r="F41" s="3183" t="n">
        <v>0.496</v>
      </c>
      <c r="G41" s="3183" t="n">
        <v>0.482</v>
      </c>
      <c r="H41" s="3183" t="n">
        <v>0.475</v>
      </c>
      <c r="I41" s="3183" t="n">
        <v>0.457</v>
      </c>
      <c r="J41" s="3183" t="n">
        <v>0.441</v>
      </c>
      <c r="K41" s="3183" t="n">
        <v>0.435</v>
      </c>
      <c r="L41" s="3183" t="n">
        <v>0.438</v>
      </c>
      <c r="M41" s="3183" t="n">
        <v>0.443</v>
      </c>
      <c r="N41" s="3183" t="n">
        <v>0.454</v>
      </c>
      <c r="O41" s="3183" t="n">
        <v>0.479</v>
      </c>
      <c r="P41" s="3183" t="n">
        <v>0.503</v>
      </c>
      <c r="Q41" s="3183" t="n">
        <v>0.51</v>
      </c>
      <c r="R41" s="3183" t="n">
        <v>0.52</v>
      </c>
      <c r="S41" s="3183" t="n">
        <v>0.523</v>
      </c>
      <c r="T41" s="3183" t="n">
        <v>0.505</v>
      </c>
      <c r="U41" s="3183" t="n">
        <v>0.498</v>
      </c>
      <c r="V41" s="3183" t="n">
        <v>0.509</v>
      </c>
      <c r="W41" s="3183" t="n">
        <v>0.523</v>
      </c>
      <c r="X41" s="3183" t="n">
        <v>0.515</v>
      </c>
      <c r="Y41" s="3183" t="n">
        <v>0.521</v>
      </c>
      <c r="Z41" s="3183" t="n">
        <v>0.521</v>
      </c>
      <c r="AA41" s="3183" t="n">
        <v>0.492</v>
      </c>
      <c r="AB41" s="3183" t="n">
        <v>0.488</v>
      </c>
      <c r="AC41" s="3183" t="n">
        <v>0.496</v>
      </c>
      <c r="AD41" s="3183" t="n">
        <v>0.494</v>
      </c>
      <c r="AE41" s="3183" t="n">
        <v>0.492</v>
      </c>
      <c r="AF41" s="3184"/>
    </row>
    <row r="42" s="3052" customFormat="true" ht="14.1" hidden="false" customHeight="true" outlineLevel="0" collapsed="false">
      <c r="A42" s="3053" t="s">
        <v>1448</v>
      </c>
      <c r="B42" s="3183" t="n">
        <v>0.256</v>
      </c>
      <c r="C42" s="3183" t="n">
        <v>0.249</v>
      </c>
      <c r="D42" s="3183" t="n">
        <v>0.264</v>
      </c>
      <c r="E42" s="3183" t="n">
        <v>0.281</v>
      </c>
      <c r="F42" s="3183" t="n">
        <v>0.292</v>
      </c>
      <c r="G42" s="3183" t="n">
        <v>0.297</v>
      </c>
      <c r="H42" s="3183" t="n">
        <v>0.302</v>
      </c>
      <c r="I42" s="3183" t="n">
        <v>0.306</v>
      </c>
      <c r="J42" s="3183" t="n">
        <v>0.318</v>
      </c>
      <c r="K42" s="3183" t="n">
        <v>0.334</v>
      </c>
      <c r="L42" s="3183" t="n">
        <v>0.329</v>
      </c>
      <c r="M42" s="3183" t="n">
        <v>0.347</v>
      </c>
      <c r="N42" s="3183" t="n">
        <v>0.365</v>
      </c>
      <c r="O42" s="3183" t="n">
        <v>0.369</v>
      </c>
      <c r="P42" s="3183" t="n">
        <v>0.355</v>
      </c>
      <c r="Q42" s="3183" t="n">
        <v>0.357</v>
      </c>
      <c r="R42" s="3183" t="n">
        <v>0.364</v>
      </c>
      <c r="S42" s="3183" t="n">
        <v>0.364</v>
      </c>
      <c r="T42" s="3183" t="n">
        <v>0.367</v>
      </c>
      <c r="U42" s="3183" t="n">
        <v>0.39</v>
      </c>
      <c r="V42" s="3183" t="n">
        <v>0.41</v>
      </c>
      <c r="W42" s="3183" t="n">
        <v>0.398</v>
      </c>
      <c r="X42" s="3183" t="n">
        <v>0.416</v>
      </c>
      <c r="Y42" s="3183" t="n">
        <v>0.422</v>
      </c>
      <c r="Z42" s="3183" t="n">
        <v>0.44</v>
      </c>
      <c r="AA42" s="3183" t="n">
        <v>0.451</v>
      </c>
      <c r="AB42" s="3183" t="n">
        <v>0.443</v>
      </c>
      <c r="AC42" s="3183" t="n">
        <v>0.457</v>
      </c>
      <c r="AD42" s="3183" t="n">
        <v>0.465</v>
      </c>
      <c r="AE42" s="3183" t="n">
        <v>0.477</v>
      </c>
      <c r="AF42" s="3184"/>
    </row>
    <row r="43" s="3052" customFormat="true" ht="14.1" hidden="false" customHeight="true" outlineLevel="0" collapsed="false">
      <c r="A43" s="3053" t="s">
        <v>1449</v>
      </c>
      <c r="B43" s="3183" t="n">
        <v>0.219</v>
      </c>
      <c r="C43" s="3183" t="n">
        <v>0.219</v>
      </c>
      <c r="D43" s="3183" t="n">
        <v>0.218</v>
      </c>
      <c r="E43" s="3183" t="n">
        <v>0.217</v>
      </c>
      <c r="F43" s="3183" t="n">
        <v>0.215</v>
      </c>
      <c r="G43" s="3183" t="n">
        <v>0.215</v>
      </c>
      <c r="H43" s="3183" t="n">
        <v>0.216</v>
      </c>
      <c r="I43" s="3183" t="n">
        <v>0.213</v>
      </c>
      <c r="J43" s="3183" t="n">
        <v>0.211</v>
      </c>
      <c r="K43" s="3183" t="n">
        <v>0.21</v>
      </c>
      <c r="L43" s="3183" t="n">
        <v>0.208</v>
      </c>
      <c r="M43" s="3183" t="n">
        <v>0.208</v>
      </c>
      <c r="N43" s="3183" t="n">
        <v>0.208</v>
      </c>
      <c r="O43" s="3183" t="n">
        <v>0.21</v>
      </c>
      <c r="P43" s="3183" t="n">
        <v>0.209</v>
      </c>
      <c r="Q43" s="3183" t="n">
        <v>0.208</v>
      </c>
      <c r="R43" s="3183" t="n">
        <v>0.204</v>
      </c>
      <c r="S43" s="3183" t="n">
        <v>0.2</v>
      </c>
      <c r="T43" s="3183" t="n">
        <v>0.201</v>
      </c>
      <c r="U43" s="3183" t="n">
        <v>0.2</v>
      </c>
      <c r="V43" s="3183" t="n">
        <v>0.203</v>
      </c>
      <c r="W43" s="3183" t="n">
        <v>0.197</v>
      </c>
      <c r="X43" s="3183" t="n">
        <v>0.198</v>
      </c>
      <c r="Y43" s="3183" t="n">
        <v>0.195</v>
      </c>
      <c r="Z43" s="3183" t="n">
        <v>0.188</v>
      </c>
      <c r="AA43" s="3183" t="n">
        <v>0.186</v>
      </c>
      <c r="AB43" s="3183" t="n">
        <v>0.185</v>
      </c>
      <c r="AC43" s="3183" t="n">
        <v>0.182</v>
      </c>
      <c r="AD43" s="3183" t="n">
        <v>0.179</v>
      </c>
      <c r="AE43" s="3183" t="n">
        <v>0.174</v>
      </c>
      <c r="AF43" s="3184" t="n">
        <v>0.178</v>
      </c>
    </row>
    <row r="44" s="3052" customFormat="true" ht="14.1" hidden="false" customHeight="true" outlineLevel="0" collapsed="false">
      <c r="A44" s="3053" t="s">
        <v>1457</v>
      </c>
      <c r="B44" s="3183" t="n">
        <v>0.237</v>
      </c>
      <c r="C44" s="3183" t="n">
        <v>0.235</v>
      </c>
      <c r="D44" s="3183" t="n">
        <v>0.232</v>
      </c>
      <c r="E44" s="3183" t="n">
        <v>0.232</v>
      </c>
      <c r="F44" s="3183" t="n">
        <v>0.229</v>
      </c>
      <c r="G44" s="3183" t="n">
        <v>0.229</v>
      </c>
      <c r="H44" s="3183" t="n">
        <v>0.231</v>
      </c>
      <c r="I44" s="3183" t="n">
        <v>0.228</v>
      </c>
      <c r="J44" s="3183" t="n">
        <v>0.225</v>
      </c>
      <c r="K44" s="3183" t="n">
        <v>0.223</v>
      </c>
      <c r="L44" s="3183" t="n">
        <v>0.22</v>
      </c>
      <c r="M44" s="3183" t="n">
        <v>0.221</v>
      </c>
      <c r="N44" s="3183" t="n">
        <v>0.222</v>
      </c>
      <c r="O44" s="3183" t="n">
        <v>0.226</v>
      </c>
      <c r="P44" s="3183" t="n">
        <v>0.225</v>
      </c>
      <c r="Q44" s="3183" t="n">
        <v>0.224</v>
      </c>
      <c r="R44" s="3183" t="n">
        <v>0.22</v>
      </c>
      <c r="S44" s="3183" t="n">
        <v>0.215</v>
      </c>
      <c r="T44" s="3183" t="n">
        <v>0.214</v>
      </c>
      <c r="U44" s="3183" t="n">
        <v>0.213</v>
      </c>
      <c r="V44" s="3183" t="n">
        <v>0.218</v>
      </c>
      <c r="W44" s="3183" t="n">
        <v>0.21</v>
      </c>
      <c r="X44" s="3183" t="n">
        <v>0.212</v>
      </c>
      <c r="Y44" s="3183" t="n">
        <v>0.21</v>
      </c>
      <c r="Z44" s="3183" t="n">
        <v>0.203</v>
      </c>
      <c r="AA44" s="3183" t="n">
        <v>0.201</v>
      </c>
      <c r="AB44" s="3183" t="n">
        <v>0.199</v>
      </c>
      <c r="AC44" s="3183" t="n">
        <v>0.196</v>
      </c>
      <c r="AD44" s="3183" t="n">
        <v>0.191</v>
      </c>
      <c r="AE44" s="3183" t="n">
        <v>0.186</v>
      </c>
      <c r="AF44" s="3184"/>
    </row>
    <row r="45" s="1927" customFormat="true" ht="14.1" hidden="false" customHeight="true" outlineLevel="0" collapsed="false">
      <c r="A45" s="3068" t="s">
        <v>1381</v>
      </c>
      <c r="B45" s="3185" t="n">
        <v>0.225</v>
      </c>
      <c r="C45" s="3185" t="n">
        <v>0.213</v>
      </c>
      <c r="D45" s="3185" t="n">
        <v>0.207</v>
      </c>
      <c r="E45" s="3185" t="n">
        <v>0.205</v>
      </c>
      <c r="F45" s="3185" t="n">
        <v>0.2</v>
      </c>
      <c r="G45" s="3185" t="n">
        <v>0.2</v>
      </c>
      <c r="H45" s="3185" t="n">
        <v>0.201</v>
      </c>
      <c r="I45" s="3185" t="n">
        <v>0.199</v>
      </c>
      <c r="J45" s="3185" t="n">
        <v>0.197</v>
      </c>
      <c r="K45" s="3185" t="n">
        <v>0.194</v>
      </c>
      <c r="L45" s="3185" t="n">
        <v>0.192</v>
      </c>
      <c r="M45" s="3185" t="n">
        <v>0.193</v>
      </c>
      <c r="N45" s="3185" t="n">
        <v>0.198</v>
      </c>
      <c r="O45" s="3185" t="n">
        <v>0.203</v>
      </c>
      <c r="P45" s="3185" t="n">
        <v>0.203</v>
      </c>
      <c r="Q45" s="3185" t="n">
        <v>0.202</v>
      </c>
      <c r="R45" s="3185" t="n">
        <v>0.197</v>
      </c>
      <c r="S45" s="3185" t="n">
        <v>0.191</v>
      </c>
      <c r="T45" s="3185" t="n">
        <v>0.188</v>
      </c>
      <c r="U45" s="3185" t="n">
        <v>0.189</v>
      </c>
      <c r="V45" s="3185" t="n">
        <v>0.192</v>
      </c>
      <c r="W45" s="3185" t="n">
        <v>0.182</v>
      </c>
      <c r="X45" s="3185" t="n">
        <v>0.181</v>
      </c>
      <c r="Y45" s="3185" t="n">
        <v>0.18</v>
      </c>
      <c r="Z45" s="3187" t="n">
        <v>0.172</v>
      </c>
      <c r="AA45" s="3187" t="n">
        <v>0.171</v>
      </c>
      <c r="AB45" s="3187" t="n">
        <v>0.167</v>
      </c>
      <c r="AC45" s="3187" t="n">
        <v>0.163</v>
      </c>
      <c r="AD45" s="3187" t="n">
        <v>0.159</v>
      </c>
      <c r="AE45" s="3187" t="n">
        <v>0.153</v>
      </c>
      <c r="AF45" s="3188" t="n">
        <v>0.157</v>
      </c>
    </row>
    <row r="46" s="1927" customFormat="true" ht="14.1" hidden="false" customHeight="true" outlineLevel="0" collapsed="false">
      <c r="A46" s="2202" t="s">
        <v>1382</v>
      </c>
      <c r="B46" s="3185" t="n">
        <v>0.209</v>
      </c>
      <c r="C46" s="3185" t="n">
        <v>0.222</v>
      </c>
      <c r="D46" s="3185" t="n">
        <v>0.223</v>
      </c>
      <c r="E46" s="3185" t="n">
        <v>0.225</v>
      </c>
      <c r="F46" s="3185" t="n">
        <v>0.223</v>
      </c>
      <c r="G46" s="3185" t="n">
        <v>0.223</v>
      </c>
      <c r="H46" s="3185" t="n">
        <v>0.23</v>
      </c>
      <c r="I46" s="3185" t="n">
        <v>0.223</v>
      </c>
      <c r="J46" s="3185" t="n">
        <v>0.222</v>
      </c>
      <c r="K46" s="3185" t="n">
        <v>0.22</v>
      </c>
      <c r="L46" s="3185" t="n">
        <v>0.215</v>
      </c>
      <c r="M46" s="3185" t="n">
        <v>0.216</v>
      </c>
      <c r="N46" s="3185" t="n">
        <v>0.214</v>
      </c>
      <c r="O46" s="3185" t="n">
        <v>0.22</v>
      </c>
      <c r="P46" s="3185" t="n">
        <v>0.22</v>
      </c>
      <c r="Q46" s="3185" t="n">
        <v>0.217</v>
      </c>
      <c r="R46" s="3185" t="n">
        <v>0.21</v>
      </c>
      <c r="S46" s="3185" t="n">
        <v>0.206</v>
      </c>
      <c r="T46" s="3185" t="n">
        <v>0.21</v>
      </c>
      <c r="U46" s="3185" t="n">
        <v>0.209</v>
      </c>
      <c r="V46" s="3185" t="n">
        <v>0.217</v>
      </c>
      <c r="W46" s="3185" t="n">
        <v>0.203</v>
      </c>
      <c r="X46" s="3185" t="n">
        <v>0.206</v>
      </c>
      <c r="Y46" s="3185" t="n">
        <v>0.207</v>
      </c>
      <c r="Z46" s="3185" t="n">
        <v>0.195</v>
      </c>
      <c r="AA46" s="3185" t="n">
        <v>0.197</v>
      </c>
      <c r="AB46" s="3185" t="n">
        <v>0.197</v>
      </c>
      <c r="AC46" s="3185" t="n">
        <v>0.192</v>
      </c>
      <c r="AD46" s="3185" t="n">
        <v>0.187</v>
      </c>
      <c r="AE46" s="3185" t="n">
        <v>0.182</v>
      </c>
      <c r="AF46" s="3186" t="n">
        <v>0.186</v>
      </c>
    </row>
    <row r="47" s="1927" customFormat="true" ht="14.1" hidden="false" customHeight="true" outlineLevel="0" collapsed="false">
      <c r="A47" s="2202" t="s">
        <v>626</v>
      </c>
      <c r="B47" s="3185" t="n">
        <v>0.175</v>
      </c>
      <c r="C47" s="3185" t="n">
        <v>0.181</v>
      </c>
      <c r="D47" s="3185" t="n">
        <v>0.18</v>
      </c>
      <c r="E47" s="3185" t="n">
        <v>0.178</v>
      </c>
      <c r="F47" s="3185" t="n">
        <v>0.168</v>
      </c>
      <c r="G47" s="3185" t="n">
        <v>0.17</v>
      </c>
      <c r="H47" s="3185" t="n">
        <v>0.174</v>
      </c>
      <c r="I47" s="3185" t="n">
        <v>0.167</v>
      </c>
      <c r="J47" s="3185" t="n">
        <v>0.163</v>
      </c>
      <c r="K47" s="3185" t="n">
        <v>0.161</v>
      </c>
      <c r="L47" s="3185" t="n">
        <v>0.159</v>
      </c>
      <c r="M47" s="3185" t="n">
        <v>0.156</v>
      </c>
      <c r="N47" s="3185" t="n">
        <v>0.153</v>
      </c>
      <c r="O47" s="3185" t="n">
        <v>0.15</v>
      </c>
      <c r="P47" s="3185" t="n">
        <v>0.147</v>
      </c>
      <c r="Q47" s="3185" t="n">
        <v>0.146</v>
      </c>
      <c r="R47" s="3185" t="n">
        <v>0.142</v>
      </c>
      <c r="S47" s="3185" t="n">
        <v>0.138</v>
      </c>
      <c r="T47" s="3185" t="n">
        <v>0.137</v>
      </c>
      <c r="U47" s="3185" t="n">
        <v>0.135</v>
      </c>
      <c r="V47" s="3185" t="n">
        <v>0.135</v>
      </c>
      <c r="W47" s="3185" t="n">
        <v>0.129</v>
      </c>
      <c r="X47" s="3185" t="n">
        <v>0.127</v>
      </c>
      <c r="Y47" s="3185" t="n">
        <v>0.124</v>
      </c>
      <c r="Z47" s="3185" t="n">
        <v>0.116</v>
      </c>
      <c r="AA47" s="3185" t="n">
        <v>0.113</v>
      </c>
      <c r="AB47" s="3185" t="n">
        <v>0.111</v>
      </c>
      <c r="AC47" s="3185" t="n">
        <v>0.107</v>
      </c>
      <c r="AD47" s="3185" t="n">
        <v>0.106</v>
      </c>
      <c r="AE47" s="3185" t="n">
        <v>0.102</v>
      </c>
      <c r="AF47" s="3186" t="n">
        <v>0.108</v>
      </c>
    </row>
    <row r="48" s="1927" customFormat="true" ht="14.1" hidden="false" customHeight="true" outlineLevel="0" collapsed="false">
      <c r="A48" s="2202" t="s">
        <v>627</v>
      </c>
      <c r="B48" s="3185" t="n">
        <v>0.151</v>
      </c>
      <c r="C48" s="3185" t="n">
        <v>0.151</v>
      </c>
      <c r="D48" s="3185" t="n">
        <v>0.153</v>
      </c>
      <c r="E48" s="3185" t="n">
        <v>0.155</v>
      </c>
      <c r="F48" s="3185" t="n">
        <v>0.156</v>
      </c>
      <c r="G48" s="3185" t="n">
        <v>0.157</v>
      </c>
      <c r="H48" s="3185" t="n">
        <v>0.157</v>
      </c>
      <c r="I48" s="3185" t="n">
        <v>0.159</v>
      </c>
      <c r="J48" s="3185" t="n">
        <v>0.161</v>
      </c>
      <c r="K48" s="3185" t="n">
        <v>0.163</v>
      </c>
      <c r="L48" s="3185" t="n">
        <v>0.164</v>
      </c>
      <c r="M48" s="3185" t="n">
        <v>0.164</v>
      </c>
      <c r="N48" s="3185" t="n">
        <v>0.168</v>
      </c>
      <c r="O48" s="3185" t="n">
        <v>0.172</v>
      </c>
      <c r="P48" s="3185" t="n">
        <v>0.172</v>
      </c>
      <c r="Q48" s="3185" t="n">
        <v>0.172</v>
      </c>
      <c r="R48" s="3185" t="n">
        <v>0.173</v>
      </c>
      <c r="S48" s="3185" t="n">
        <v>0.17</v>
      </c>
      <c r="T48" s="3185" t="n">
        <v>0.172</v>
      </c>
      <c r="U48" s="3185" t="n">
        <v>0.17</v>
      </c>
      <c r="V48" s="3185" t="n">
        <v>0.171</v>
      </c>
      <c r="W48" s="3185" t="n">
        <v>0.171</v>
      </c>
      <c r="X48" s="3185" t="n">
        <v>0.173</v>
      </c>
      <c r="Y48" s="3185" t="n">
        <v>0.171</v>
      </c>
      <c r="Z48" s="3185" t="n">
        <v>0.167</v>
      </c>
      <c r="AA48" s="3185" t="n">
        <v>0.169</v>
      </c>
      <c r="AB48" s="3185" t="n">
        <v>0.166</v>
      </c>
      <c r="AC48" s="3185" t="n">
        <v>0.167</v>
      </c>
      <c r="AD48" s="3185" t="n">
        <v>0.165</v>
      </c>
      <c r="AE48" s="3185" t="n">
        <v>0.164</v>
      </c>
      <c r="AF48" s="3186" t="n">
        <v>0.17</v>
      </c>
    </row>
    <row r="49" s="1927" customFormat="true" ht="14.1" hidden="false" customHeight="true" outlineLevel="0" collapsed="false">
      <c r="A49" s="2202" t="s">
        <v>628</v>
      </c>
      <c r="B49" s="3185" t="n">
        <v>0.186</v>
      </c>
      <c r="C49" s="3185" t="n">
        <v>0.186</v>
      </c>
      <c r="D49" s="3185" t="n">
        <v>0.189</v>
      </c>
      <c r="E49" s="3185" t="n">
        <v>0.19</v>
      </c>
      <c r="F49" s="3185" t="n">
        <v>0.192</v>
      </c>
      <c r="G49" s="3185" t="n">
        <v>0.196</v>
      </c>
      <c r="H49" s="3185" t="n">
        <v>0.196</v>
      </c>
      <c r="I49" s="3185" t="n">
        <v>0.205</v>
      </c>
      <c r="J49" s="3185" t="n">
        <v>0.204</v>
      </c>
      <c r="K49" s="3185" t="n">
        <v>0.211</v>
      </c>
      <c r="L49" s="3185" t="n">
        <v>0.216</v>
      </c>
      <c r="M49" s="3185" t="n">
        <v>0.219</v>
      </c>
      <c r="N49" s="3185" t="n">
        <v>0.223</v>
      </c>
      <c r="O49" s="3185" t="n">
        <v>0.224</v>
      </c>
      <c r="P49" s="3185" t="n">
        <v>0.23</v>
      </c>
      <c r="Q49" s="3185" t="n">
        <v>0.234</v>
      </c>
      <c r="R49" s="3185" t="n">
        <v>0.228</v>
      </c>
      <c r="S49" s="3185" t="n">
        <v>0.222</v>
      </c>
      <c r="T49" s="3185" t="n">
        <v>0.223</v>
      </c>
      <c r="U49" s="3185" t="n">
        <v>0.219</v>
      </c>
      <c r="V49" s="3185" t="n">
        <v>0.222</v>
      </c>
      <c r="W49" s="3185" t="n">
        <v>0.22</v>
      </c>
      <c r="X49" s="3185" t="n">
        <v>0.226</v>
      </c>
      <c r="Y49" s="3185" t="n">
        <v>0.222</v>
      </c>
      <c r="Z49" s="3185" t="n">
        <v>0.216</v>
      </c>
      <c r="AA49" s="3185" t="n">
        <v>0.213</v>
      </c>
      <c r="AB49" s="3185" t="n">
        <v>0.208</v>
      </c>
      <c r="AC49" s="3185" t="n">
        <v>0.206</v>
      </c>
      <c r="AD49" s="3185" t="n">
        <v>0.2</v>
      </c>
      <c r="AE49" s="3185" t="n">
        <v>0.193</v>
      </c>
      <c r="AF49" s="3186" t="n">
        <v>0.204</v>
      </c>
    </row>
    <row r="50" s="1927" customFormat="true" ht="14.1" hidden="false" customHeight="true" outlineLevel="0" collapsed="false">
      <c r="A50" s="2202" t="s">
        <v>629</v>
      </c>
      <c r="B50" s="3185" t="n">
        <v>0.167</v>
      </c>
      <c r="C50" s="3185" t="n">
        <v>0.167</v>
      </c>
      <c r="D50" s="3185" t="n">
        <v>0.169</v>
      </c>
      <c r="E50" s="3185" t="n">
        <v>0.17</v>
      </c>
      <c r="F50" s="3185" t="n">
        <v>0.171</v>
      </c>
      <c r="G50" s="3185" t="n">
        <v>0.17</v>
      </c>
      <c r="H50" s="3185" t="n">
        <v>0.17</v>
      </c>
      <c r="I50" s="3185" t="n">
        <v>0.168</v>
      </c>
      <c r="J50" s="3185" t="n">
        <v>0.167</v>
      </c>
      <c r="K50" s="3185" t="n">
        <v>0.162</v>
      </c>
      <c r="L50" s="3185" t="n">
        <v>0.161</v>
      </c>
      <c r="M50" s="3185" t="n">
        <v>0.161</v>
      </c>
      <c r="N50" s="3185" t="n">
        <v>0.162</v>
      </c>
      <c r="O50" s="3185" t="n">
        <v>0.164</v>
      </c>
      <c r="P50" s="3185" t="n">
        <v>0.166</v>
      </c>
      <c r="Q50" s="3185" t="n">
        <v>0.164</v>
      </c>
      <c r="R50" s="3185" t="n">
        <v>0.161</v>
      </c>
      <c r="S50" s="3185" t="n">
        <v>0.159</v>
      </c>
      <c r="T50" s="3185" t="n">
        <v>0.156</v>
      </c>
      <c r="U50" s="3185" t="n">
        <v>0.156</v>
      </c>
      <c r="V50" s="3185" t="n">
        <v>0.158</v>
      </c>
      <c r="W50" s="3185" t="n">
        <v>0.157</v>
      </c>
      <c r="X50" s="3185" t="n">
        <v>0.155</v>
      </c>
      <c r="Y50" s="3185" t="n">
        <v>0.155</v>
      </c>
      <c r="Z50" s="3185" t="n">
        <v>0.151</v>
      </c>
      <c r="AA50" s="3185" t="n">
        <v>0.149</v>
      </c>
      <c r="AB50" s="3185" t="n">
        <v>0.147</v>
      </c>
      <c r="AC50" s="3185" t="n">
        <v>0.143</v>
      </c>
      <c r="AD50" s="3185" t="n">
        <v>0.142</v>
      </c>
      <c r="AE50" s="3185" t="n">
        <v>0.139</v>
      </c>
      <c r="AF50" s="3186" t="n">
        <v>0.142</v>
      </c>
    </row>
    <row r="51" s="3052" customFormat="true" ht="14.1" hidden="false" customHeight="true" outlineLevel="0" collapsed="false">
      <c r="A51" s="3053" t="s">
        <v>1458</v>
      </c>
      <c r="B51" s="3183" t="n">
        <v>0.948</v>
      </c>
      <c r="C51" s="3183" t="n">
        <v>0.985</v>
      </c>
      <c r="D51" s="3183" t="n">
        <v>1.048</v>
      </c>
      <c r="E51" s="3183" t="n">
        <v>1.055</v>
      </c>
      <c r="F51" s="3183" t="n">
        <v>1.085</v>
      </c>
      <c r="G51" s="3183" t="n">
        <v>1.099</v>
      </c>
      <c r="H51" s="3183" t="n">
        <v>1.089</v>
      </c>
      <c r="I51" s="3183" t="n">
        <v>1.052</v>
      </c>
      <c r="J51" s="3183" t="n">
        <v>1.059</v>
      </c>
      <c r="K51" s="3183" t="n">
        <v>1.025</v>
      </c>
      <c r="L51" s="3183" t="n">
        <v>0.975</v>
      </c>
      <c r="M51" s="3183" t="n">
        <v>0.933</v>
      </c>
      <c r="N51" s="3183" t="n">
        <v>0.89</v>
      </c>
      <c r="O51" s="3183" t="n">
        <v>0.86</v>
      </c>
      <c r="P51" s="3183" t="n">
        <v>0.818</v>
      </c>
      <c r="Q51" s="3183" t="n">
        <v>0.784</v>
      </c>
      <c r="R51" s="3183" t="n">
        <v>0.758</v>
      </c>
      <c r="S51" s="3183" t="n">
        <v>0.717</v>
      </c>
      <c r="T51" s="3183" t="n">
        <v>0.692</v>
      </c>
      <c r="U51" s="3183" t="n">
        <v>0.698</v>
      </c>
      <c r="V51" s="3183" t="n">
        <v>0.708</v>
      </c>
      <c r="W51" s="3183" t="n">
        <v>0.694</v>
      </c>
      <c r="X51" s="3183" t="n">
        <v>0.684</v>
      </c>
      <c r="Y51" s="3183" t="n">
        <v>0.664</v>
      </c>
      <c r="Z51" s="3183" t="n">
        <v>0.656</v>
      </c>
      <c r="AA51" s="3183" t="n">
        <v>0.658</v>
      </c>
      <c r="AB51" s="3183" t="n">
        <v>0.659</v>
      </c>
      <c r="AC51" s="3183" t="n">
        <v>0.647</v>
      </c>
      <c r="AD51" s="3183" t="n">
        <v>0.643</v>
      </c>
      <c r="AE51" s="3183" t="n">
        <v>0.63</v>
      </c>
      <c r="AF51" s="3184"/>
    </row>
    <row r="52" s="3052" customFormat="true" ht="14.1" hidden="false" customHeight="true" outlineLevel="0" collapsed="false">
      <c r="A52" s="3053" t="s">
        <v>1452</v>
      </c>
      <c r="B52" s="3183" t="n">
        <v>0.968</v>
      </c>
      <c r="C52" s="3183" t="n">
        <v>1.007</v>
      </c>
      <c r="D52" s="3183" t="n">
        <v>1.086</v>
      </c>
      <c r="E52" s="3183" t="n">
        <v>1.105</v>
      </c>
      <c r="F52" s="3183" t="n">
        <v>1.153</v>
      </c>
      <c r="G52" s="3183" t="n">
        <v>1.179</v>
      </c>
      <c r="H52" s="3183" t="n">
        <v>1.176</v>
      </c>
      <c r="I52" s="3183" t="n">
        <v>1.126</v>
      </c>
      <c r="J52" s="3183" t="n">
        <v>1.14</v>
      </c>
      <c r="K52" s="3183" t="n">
        <v>1.098</v>
      </c>
      <c r="L52" s="3183" t="n">
        <v>1.035</v>
      </c>
      <c r="M52" s="3183" t="n">
        <v>0.986</v>
      </c>
      <c r="N52" s="3183" t="n">
        <v>0.94</v>
      </c>
      <c r="O52" s="3183" t="n">
        <v>0.902</v>
      </c>
      <c r="P52" s="3183" t="n">
        <v>0.858</v>
      </c>
      <c r="Q52" s="3183" t="n">
        <v>0.819</v>
      </c>
      <c r="R52" s="3183" t="n">
        <v>0.792</v>
      </c>
      <c r="S52" s="3183" t="n">
        <v>0.747</v>
      </c>
      <c r="T52" s="3183" t="n">
        <v>0.722</v>
      </c>
      <c r="U52" s="3183" t="n">
        <v>0.733</v>
      </c>
      <c r="V52" s="3183" t="n">
        <v>0.738</v>
      </c>
      <c r="W52" s="3183" t="n">
        <v>0.718</v>
      </c>
      <c r="X52" s="3183" t="n">
        <v>0.707</v>
      </c>
      <c r="Y52" s="3183" t="n">
        <v>0.687</v>
      </c>
      <c r="Z52" s="3183" t="n">
        <v>0.679</v>
      </c>
      <c r="AA52" s="3183" t="n">
        <v>0.684</v>
      </c>
      <c r="AB52" s="3183" t="n">
        <v>0.69</v>
      </c>
      <c r="AC52" s="3183" t="n">
        <v>0.678</v>
      </c>
      <c r="AD52" s="3183" t="n">
        <v>0.677</v>
      </c>
      <c r="AE52" s="3183" t="n">
        <v>0.665</v>
      </c>
      <c r="AF52" s="3184"/>
    </row>
    <row r="53" s="3052" customFormat="true" ht="14.1" hidden="false" customHeight="true" outlineLevel="0" collapsed="false">
      <c r="A53" s="3053" t="s">
        <v>1453</v>
      </c>
      <c r="B53" s="3183" t="n">
        <v>0.242</v>
      </c>
      <c r="C53" s="3183" t="n">
        <v>0.242</v>
      </c>
      <c r="D53" s="3183" t="n">
        <v>0.242</v>
      </c>
      <c r="E53" s="3183" t="n">
        <v>0.245</v>
      </c>
      <c r="F53" s="3183" t="n">
        <v>0.255</v>
      </c>
      <c r="G53" s="3183" t="n">
        <v>0.255</v>
      </c>
      <c r="H53" s="3183" t="n">
        <v>0.254</v>
      </c>
      <c r="I53" s="3183" t="n">
        <v>0.257</v>
      </c>
      <c r="J53" s="3183" t="n">
        <v>0.259</v>
      </c>
      <c r="K53" s="3183" t="n">
        <v>0.263</v>
      </c>
      <c r="L53" s="3183" t="n">
        <v>0.267</v>
      </c>
      <c r="M53" s="3183" t="n">
        <v>0.266</v>
      </c>
      <c r="N53" s="3183" t="n">
        <v>0.269</v>
      </c>
      <c r="O53" s="3183" t="n">
        <v>0.264</v>
      </c>
      <c r="P53" s="3183" t="n">
        <v>0.266</v>
      </c>
      <c r="Q53" s="3183" t="n">
        <v>0.266</v>
      </c>
      <c r="R53" s="3183" t="n">
        <v>0.263</v>
      </c>
      <c r="S53" s="3183" t="n">
        <v>0.265</v>
      </c>
      <c r="T53" s="3183" t="n">
        <v>0.263</v>
      </c>
      <c r="U53" s="3183" t="n">
        <v>0.27</v>
      </c>
      <c r="V53" s="3183" t="n">
        <v>0.277</v>
      </c>
      <c r="W53" s="3183" t="n">
        <v>0.268</v>
      </c>
      <c r="X53" s="3183" t="n">
        <v>0.264</v>
      </c>
      <c r="Y53" s="3183" t="n">
        <v>0.258</v>
      </c>
      <c r="Z53" s="3183" t="n">
        <v>0.253</v>
      </c>
      <c r="AA53" s="3183" t="n">
        <v>0.247</v>
      </c>
      <c r="AB53" s="3183" t="n">
        <v>0.246</v>
      </c>
      <c r="AC53" s="3183" t="n">
        <v>0.243</v>
      </c>
      <c r="AD53" s="3183" t="n">
        <v>0.241</v>
      </c>
      <c r="AE53" s="3183" t="n">
        <v>0.237</v>
      </c>
      <c r="AF53" s="3184" t="n">
        <v>0.244</v>
      </c>
    </row>
    <row r="54" s="1927" customFormat="true" ht="14.1" hidden="false" customHeight="true" outlineLevel="0" collapsed="false">
      <c r="A54" s="2202" t="s">
        <v>622</v>
      </c>
      <c r="B54" s="3185" t="n">
        <v>0.238</v>
      </c>
      <c r="C54" s="3185" t="n">
        <v>0.237</v>
      </c>
      <c r="D54" s="3185" t="n">
        <v>0.236</v>
      </c>
      <c r="E54" s="3185" t="n">
        <v>0.24</v>
      </c>
      <c r="F54" s="3185" t="n">
        <v>0.253</v>
      </c>
      <c r="G54" s="3185" t="n">
        <v>0.251</v>
      </c>
      <c r="H54" s="3185" t="n">
        <v>0.249</v>
      </c>
      <c r="I54" s="3185" t="n">
        <v>0.252</v>
      </c>
      <c r="J54" s="3185" t="n">
        <v>0.254</v>
      </c>
      <c r="K54" s="3185" t="n">
        <v>0.259</v>
      </c>
      <c r="L54" s="3185" t="n">
        <v>0.257</v>
      </c>
      <c r="M54" s="3185" t="n">
        <v>0.252</v>
      </c>
      <c r="N54" s="3185" t="n">
        <v>0.255</v>
      </c>
      <c r="O54" s="3185" t="n">
        <v>0.249</v>
      </c>
      <c r="P54" s="3185" t="n">
        <v>0.251</v>
      </c>
      <c r="Q54" s="3185" t="n">
        <v>0.252</v>
      </c>
      <c r="R54" s="3185" t="n">
        <v>0.249</v>
      </c>
      <c r="S54" s="3185" t="n">
        <v>0.252</v>
      </c>
      <c r="T54" s="3185" t="n">
        <v>0.247</v>
      </c>
      <c r="U54" s="3185" t="n">
        <v>0.257</v>
      </c>
      <c r="V54" s="3185" t="n">
        <v>0.266</v>
      </c>
      <c r="W54" s="3185" t="n">
        <v>0.252</v>
      </c>
      <c r="X54" s="3185" t="n">
        <v>0.246</v>
      </c>
      <c r="Y54" s="3185" t="n">
        <v>0.242</v>
      </c>
      <c r="Z54" s="3185" t="n">
        <v>0.235</v>
      </c>
      <c r="AA54" s="3185" t="n">
        <v>0.229</v>
      </c>
      <c r="AB54" s="3185" t="n">
        <v>0.229</v>
      </c>
      <c r="AC54" s="3185" t="n">
        <v>0.228</v>
      </c>
      <c r="AD54" s="3185" t="n">
        <v>0.223</v>
      </c>
      <c r="AE54" s="3185" t="n">
        <v>0.218</v>
      </c>
      <c r="AF54" s="3186" t="n">
        <v>0.226</v>
      </c>
    </row>
    <row r="55" s="3052" customFormat="true" ht="14.1" hidden="false" customHeight="true" outlineLevel="0" collapsed="false">
      <c r="A55" s="3147" t="s">
        <v>1454</v>
      </c>
      <c r="B55" s="3189" t="n">
        <v>0.259</v>
      </c>
      <c r="C55" s="3189" t="n">
        <v>0.265</v>
      </c>
      <c r="D55" s="3189" t="n">
        <v>0.261</v>
      </c>
      <c r="E55" s="3189" t="n">
        <v>0.262</v>
      </c>
      <c r="F55" s="3189" t="n">
        <v>0.261</v>
      </c>
      <c r="G55" s="3189" t="n">
        <v>0.262</v>
      </c>
      <c r="H55" s="3189" t="n">
        <v>0.262</v>
      </c>
      <c r="I55" s="3189" t="n">
        <v>0.257</v>
      </c>
      <c r="J55" s="3189" t="n">
        <v>0.256</v>
      </c>
      <c r="K55" s="3189" t="n">
        <v>0.253</v>
      </c>
      <c r="L55" s="3189" t="n">
        <v>0.253</v>
      </c>
      <c r="M55" s="3189" t="n">
        <v>0.248</v>
      </c>
      <c r="N55" s="3189" t="n">
        <v>0.249</v>
      </c>
      <c r="O55" s="3189" t="n">
        <v>0.248</v>
      </c>
      <c r="P55" s="3189" t="n">
        <v>0.245</v>
      </c>
      <c r="Q55" s="3189" t="n">
        <v>0.245</v>
      </c>
      <c r="R55" s="3189" t="n">
        <v>0.24</v>
      </c>
      <c r="S55" s="3189" t="n">
        <v>0.238</v>
      </c>
      <c r="T55" s="3189" t="n">
        <v>0.239</v>
      </c>
      <c r="U55" s="3189" t="n">
        <v>0.237</v>
      </c>
      <c r="V55" s="3189" t="n">
        <v>0.242</v>
      </c>
      <c r="W55" s="3189" t="n">
        <v>0.236</v>
      </c>
      <c r="X55" s="3189" t="n">
        <v>0.232</v>
      </c>
      <c r="Y55" s="3189" t="n">
        <v>0.23</v>
      </c>
      <c r="Z55" s="3189" t="n">
        <v>0.224</v>
      </c>
      <c r="AA55" s="3189" t="n">
        <v>0.219</v>
      </c>
      <c r="AB55" s="3189" t="n">
        <v>0.218</v>
      </c>
      <c r="AC55" s="3189" t="n">
        <v>0.213</v>
      </c>
      <c r="AD55" s="3189" t="n">
        <v>0.213</v>
      </c>
      <c r="AE55" s="3189" t="n">
        <v>0.206</v>
      </c>
      <c r="AF55" s="3190" t="n">
        <v>0.21</v>
      </c>
    </row>
    <row r="56" s="2071" customFormat="true" ht="2.85" hidden="false" customHeight="true" outlineLevel="0" collapsed="false">
      <c r="A56" s="3164"/>
      <c r="B56" s="3165"/>
      <c r="C56" s="3165"/>
      <c r="D56" s="3165"/>
      <c r="E56" s="3165"/>
      <c r="F56" s="3165"/>
      <c r="G56" s="3165"/>
      <c r="H56" s="3165"/>
      <c r="I56" s="3165"/>
      <c r="J56" s="3165"/>
      <c r="K56" s="3165"/>
      <c r="L56" s="3165"/>
      <c r="M56" s="3166"/>
      <c r="N56" s="3167"/>
      <c r="O56" s="3167"/>
      <c r="P56" s="3168"/>
      <c r="Q56" s="3168"/>
      <c r="R56" s="3168"/>
      <c r="S56" s="3168"/>
      <c r="T56" s="3168"/>
      <c r="U56" s="3168"/>
      <c r="AE56" s="0"/>
      <c r="AF56" s="0"/>
    </row>
    <row r="57" s="1927" customFormat="true" ht="15" hidden="false" customHeight="true" outlineLevel="0" collapsed="false">
      <c r="A57" s="3169" t="s">
        <v>1459</v>
      </c>
      <c r="B57" s="3078"/>
      <c r="C57" s="3078"/>
      <c r="D57" s="3078"/>
      <c r="E57" s="3078"/>
      <c r="F57" s="3078"/>
      <c r="G57" s="3078"/>
      <c r="H57" s="3078"/>
      <c r="I57" s="3078"/>
      <c r="J57" s="3078"/>
      <c r="K57" s="3078"/>
      <c r="L57" s="3078"/>
      <c r="M57" s="3079"/>
      <c r="N57" s="3168"/>
      <c r="O57" s="3168"/>
    </row>
    <row r="58" s="1927" customFormat="true" ht="15" hidden="false" customHeight="true" outlineLevel="0" collapsed="false">
      <c r="A58" s="3169" t="s">
        <v>1460</v>
      </c>
      <c r="B58" s="3078"/>
      <c r="C58" s="3078"/>
      <c r="D58" s="3078"/>
      <c r="E58" s="3078"/>
      <c r="F58" s="3078"/>
      <c r="G58" s="3078"/>
      <c r="H58" s="3078"/>
      <c r="I58" s="3078"/>
      <c r="J58" s="3078"/>
      <c r="K58" s="3078"/>
      <c r="L58" s="3078"/>
      <c r="M58" s="3079"/>
      <c r="N58" s="3168"/>
      <c r="O58" s="3168"/>
    </row>
    <row r="59" s="1927" customFormat="true" ht="15" hidden="false" customHeight="true" outlineLevel="0" collapsed="false">
      <c r="A59" s="86" t="s">
        <v>1461</v>
      </c>
      <c r="B59" s="3078"/>
      <c r="C59" s="3078"/>
      <c r="D59" s="3078"/>
      <c r="E59" s="3078"/>
      <c r="F59" s="3078"/>
      <c r="G59" s="3078"/>
      <c r="H59" s="3078"/>
      <c r="I59" s="3078"/>
      <c r="J59" s="3078"/>
      <c r="K59" s="3078"/>
      <c r="L59" s="3078"/>
      <c r="M59" s="3079"/>
      <c r="N59" s="3168"/>
      <c r="O59" s="3168"/>
    </row>
    <row r="60" s="1927" customFormat="true" ht="15" hidden="false" customHeight="true" outlineLevel="0" collapsed="false">
      <c r="A60" s="3169" t="s">
        <v>1462</v>
      </c>
      <c r="B60" s="3078"/>
      <c r="C60" s="3078"/>
      <c r="D60" s="3078"/>
      <c r="E60" s="3078"/>
      <c r="F60" s="3078"/>
      <c r="G60" s="3078"/>
      <c r="H60" s="3078"/>
      <c r="I60" s="3078"/>
      <c r="J60" s="3078"/>
      <c r="K60" s="3078"/>
      <c r="L60" s="3078"/>
      <c r="M60" s="3079"/>
      <c r="N60" s="3168"/>
      <c r="O60" s="3168"/>
    </row>
    <row r="61" s="1927" customFormat="true" ht="15" hidden="false" customHeight="true" outlineLevel="0" collapsed="false">
      <c r="A61" s="418" t="s">
        <v>1395</v>
      </c>
      <c r="B61" s="2018"/>
      <c r="C61" s="2018"/>
      <c r="D61" s="2018"/>
      <c r="E61" s="2018"/>
      <c r="F61" s="2018"/>
      <c r="G61" s="2018"/>
      <c r="H61" s="2018"/>
      <c r="I61" s="2018"/>
      <c r="J61" s="2018"/>
      <c r="K61" s="2018"/>
      <c r="L61" s="2018"/>
      <c r="M61" s="2018"/>
    </row>
    <row r="62" s="1927" customFormat="true" ht="15.75" hidden="false" customHeight="false" outlineLevel="0" collapsed="false">
      <c r="A62" s="777"/>
      <c r="B62" s="2071"/>
      <c r="C62" s="2071"/>
      <c r="D62" s="2071"/>
      <c r="E62" s="2071"/>
      <c r="F62" s="2071"/>
      <c r="G62" s="2071"/>
      <c r="H62" s="2071"/>
      <c r="I62" s="2071"/>
      <c r="J62" s="2071"/>
      <c r="K62" s="2071"/>
      <c r="L62" s="2071"/>
      <c r="M62" s="2071"/>
      <c r="N62" s="2071"/>
      <c r="O62" s="2071"/>
    </row>
    <row r="63" s="1927" customFormat="true" ht="15.75" hidden="false" customHeight="false" outlineLevel="0" collapsed="false"/>
  </sheetData>
  <mergeCells count="6">
    <mergeCell ref="B2:AC2"/>
    <mergeCell ref="AD2:AF2"/>
    <mergeCell ref="AD3:AF3"/>
    <mergeCell ref="AD4:AF4"/>
    <mergeCell ref="A7:N7"/>
    <mergeCell ref="A32:O32"/>
  </mergeCells>
  <printOptions headings="false" gridLines="false" gridLinesSet="true" horizontalCentered="false" verticalCentered="false"/>
  <pageMargins left="0.708333333333333" right="0.708333333333333"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0C0C0"/>
    <pageSetUpPr fitToPage="true"/>
  </sheetPr>
  <dimension ref="A1:M6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E23" activeCellId="1" sqref="AD8:AF76 E23"/>
    </sheetView>
  </sheetViews>
  <sheetFormatPr defaultColWidth="9.01171875" defaultRowHeight="15.75" zeroHeight="false" outlineLevelRow="0" outlineLevelCol="0"/>
  <cols>
    <col collapsed="false" customWidth="true" hidden="false" outlineLevel="0" max="1" min="1" style="123" width="33.25"/>
    <col collapsed="false" customWidth="true" hidden="false" outlineLevel="0" max="2" min="2" style="123" width="10.75"/>
    <col collapsed="false" customWidth="true" hidden="false" outlineLevel="0" max="4" min="3" style="123" width="16.75"/>
    <col collapsed="false" customWidth="true" hidden="false" outlineLevel="0" max="5" min="5" style="123" width="17"/>
    <col collapsed="false" customWidth="false" hidden="false" outlineLevel="0" max="1024" min="6" style="123" width="9"/>
  </cols>
  <sheetData>
    <row r="1" s="130" customFormat="true" ht="13.15" hidden="false" customHeight="true" outlineLevel="0" collapsed="false">
      <c r="A1" s="125"/>
      <c r="B1" s="127"/>
      <c r="C1" s="127"/>
      <c r="D1" s="174"/>
      <c r="E1" s="175"/>
    </row>
    <row r="2" s="130" customFormat="true" ht="20.85" hidden="false" customHeight="true" outlineLevel="0" collapsed="false">
      <c r="A2" s="101"/>
      <c r="B2" s="176" t="s">
        <v>186</v>
      </c>
      <c r="C2" s="176"/>
      <c r="D2" s="176"/>
      <c r="E2" s="101" t="s">
        <v>75</v>
      </c>
    </row>
    <row r="3" s="130" customFormat="true" ht="20.85" hidden="false" customHeight="true" outlineLevel="0" collapsed="false">
      <c r="A3" s="101"/>
      <c r="B3" s="176" t="s">
        <v>187</v>
      </c>
      <c r="C3" s="176"/>
      <c r="D3" s="176"/>
      <c r="E3" s="101" t="s">
        <v>188</v>
      </c>
    </row>
    <row r="4" s="130" customFormat="true" ht="20.85" hidden="false" customHeight="true" outlineLevel="0" collapsed="false">
      <c r="A4" s="101"/>
      <c r="B4" s="176" t="s">
        <v>189</v>
      </c>
      <c r="C4" s="176"/>
      <c r="D4" s="176"/>
      <c r="E4" s="105" t="s">
        <v>190</v>
      </c>
    </row>
    <row r="5" s="130" customFormat="true" ht="15.75" hidden="false" customHeight="false" outlineLevel="0" collapsed="false">
      <c r="A5" s="136"/>
      <c r="B5" s="138"/>
      <c r="C5" s="138"/>
      <c r="D5" s="177"/>
      <c r="E5" s="136"/>
    </row>
    <row r="6" customFormat="false" ht="15" hidden="false" customHeight="true" outlineLevel="0" collapsed="false"/>
    <row r="7" customFormat="false" ht="15" hidden="false" customHeight="true" outlineLevel="0" collapsed="false">
      <c r="A7" s="178" t="s">
        <v>191</v>
      </c>
      <c r="B7" s="179"/>
      <c r="C7" s="179"/>
      <c r="D7" s="179"/>
      <c r="E7" s="179"/>
    </row>
    <row r="8" customFormat="false" ht="15.75" hidden="false" customHeight="false" outlineLevel="0" collapsed="false">
      <c r="A8" s="179"/>
      <c r="B8" s="179"/>
      <c r="C8" s="179"/>
      <c r="D8" s="179"/>
      <c r="E8" s="179"/>
    </row>
    <row r="9" customFormat="false" ht="15.75" hidden="false" customHeight="false" outlineLevel="0" collapsed="false">
      <c r="A9" s="180" t="s">
        <v>192</v>
      </c>
      <c r="B9" s="181" t="s">
        <v>193</v>
      </c>
      <c r="C9" s="128" t="s">
        <v>194</v>
      </c>
      <c r="D9" s="182" t="s">
        <v>194</v>
      </c>
      <c r="E9" s="129" t="s">
        <v>195</v>
      </c>
    </row>
    <row r="10" customFormat="false" ht="15" hidden="false" customHeight="true" outlineLevel="0" collapsed="false">
      <c r="A10" s="183"/>
      <c r="B10" s="184" t="s">
        <v>196</v>
      </c>
      <c r="C10" s="185" t="s">
        <v>197</v>
      </c>
      <c r="D10" s="186" t="s">
        <v>198</v>
      </c>
      <c r="E10" s="187" t="s">
        <v>199</v>
      </c>
    </row>
    <row r="11" customFormat="false" ht="20.1" hidden="false" customHeight="true" outlineLevel="0" collapsed="false">
      <c r="A11" s="188" t="s">
        <v>200</v>
      </c>
      <c r="B11" s="189" t="s">
        <v>201</v>
      </c>
      <c r="C11" s="190" t="n">
        <f aca="false">'[3]2019'!C8</f>
        <v>27373.6988292708</v>
      </c>
      <c r="D11" s="190" t="n">
        <f aca="false">'[3]2019'!D8</f>
        <v>6538.09564088823</v>
      </c>
      <c r="E11" s="191" t="n">
        <f aca="false">'[3]2019'!E8</f>
        <v>0.934000915424827</v>
      </c>
      <c r="K11" s="192"/>
      <c r="L11" s="192"/>
      <c r="M11" s="192"/>
    </row>
    <row r="12" customFormat="false" ht="20.1" hidden="false" customHeight="true" outlineLevel="0" collapsed="false">
      <c r="A12" s="193" t="s">
        <v>202</v>
      </c>
      <c r="B12" s="194" t="s">
        <v>201</v>
      </c>
      <c r="C12" s="195" t="n">
        <f aca="false">'[3]2019'!C9</f>
        <v>31397.2602739726</v>
      </c>
      <c r="D12" s="195" t="n">
        <f aca="false">'[3]2019'!D9</f>
        <v>7499.10678178385</v>
      </c>
      <c r="E12" s="196" t="n">
        <f aca="false">'[3]2019'!E9</f>
        <v>1.07128634754922</v>
      </c>
      <c r="K12" s="192"/>
      <c r="L12" s="192"/>
      <c r="M12" s="192"/>
    </row>
    <row r="13" customFormat="false" ht="20.1" hidden="false" customHeight="true" outlineLevel="0" collapsed="false">
      <c r="A13" s="193" t="s">
        <v>203</v>
      </c>
      <c r="B13" s="194" t="s">
        <v>201</v>
      </c>
      <c r="C13" s="195" t="n">
        <f aca="false">'[3]2019'!C10</f>
        <v>28738.7084733109</v>
      </c>
      <c r="D13" s="195" t="n">
        <f aca="false">'[3]2019'!D10</f>
        <v>6864.12259322417</v>
      </c>
      <c r="E13" s="196" t="n">
        <f aca="false">'[3]2019'!E10</f>
        <v>0.980575558663537</v>
      </c>
      <c r="K13" s="192"/>
      <c r="L13" s="192"/>
      <c r="M13" s="192"/>
    </row>
    <row r="14" customFormat="false" ht="20.1" hidden="false" customHeight="true" outlineLevel="0" collapsed="false">
      <c r="A14" s="197" t="s">
        <v>204</v>
      </c>
      <c r="B14" s="198" t="s">
        <v>201</v>
      </c>
      <c r="C14" s="199"/>
      <c r="D14" s="199"/>
      <c r="E14" s="200"/>
      <c r="K14" s="192"/>
      <c r="L14" s="192"/>
      <c r="M14" s="192"/>
    </row>
    <row r="15" customFormat="false" ht="20.1" hidden="false" customHeight="true" outlineLevel="0" collapsed="false">
      <c r="A15" s="188" t="s">
        <v>205</v>
      </c>
      <c r="B15" s="189" t="s">
        <v>201</v>
      </c>
      <c r="C15" s="190" t="n">
        <f aca="false">'[3]2019'!C12</f>
        <v>9061.25787503424</v>
      </c>
      <c r="D15" s="190" t="n">
        <f aca="false">'[3]2019'!D12</f>
        <v>2164.24426173551</v>
      </c>
      <c r="E15" s="191" t="n">
        <f aca="false">'[3]2019'!E12</f>
        <v>0.309173531971961</v>
      </c>
      <c r="K15" s="192"/>
      <c r="L15" s="192"/>
      <c r="M15" s="192"/>
    </row>
    <row r="16" s="202" customFormat="true" ht="20.1" hidden="false" customHeight="true" outlineLevel="0" collapsed="false">
      <c r="A16" s="201" t="s">
        <v>206</v>
      </c>
      <c r="B16" s="194" t="s">
        <v>201</v>
      </c>
      <c r="C16" s="195" t="n">
        <f aca="false">'[3]2019'!C13</f>
        <v>19603.7991858887</v>
      </c>
      <c r="D16" s="195" t="n">
        <f aca="false">'[3]2019'!D13</f>
        <v>4682.28699385897</v>
      </c>
      <c r="E16" s="196" t="n">
        <f aca="false">'[3]2019'!E13</f>
        <v>0.668889012757225</v>
      </c>
      <c r="K16" s="192"/>
      <c r="L16" s="192"/>
      <c r="M16" s="192"/>
    </row>
    <row r="17" s="202" customFormat="true" ht="20.1" hidden="false" customHeight="true" outlineLevel="0" collapsed="false">
      <c r="A17" s="203" t="s">
        <v>207</v>
      </c>
      <c r="B17" s="198" t="s">
        <v>201</v>
      </c>
      <c r="C17" s="195" t="n">
        <f aca="false">'[3]2019'!C14</f>
        <v>21829.5834261528</v>
      </c>
      <c r="D17" s="195" t="n">
        <f aca="false">'[3]2019'!D14</f>
        <v>5213.9064264242</v>
      </c>
      <c r="E17" s="196" t="n">
        <f aca="false">'[3]2019'!E14</f>
        <v>0.744833609463383</v>
      </c>
      <c r="K17" s="192"/>
      <c r="L17" s="192"/>
      <c r="M17" s="192"/>
    </row>
    <row r="18" s="202" customFormat="true" ht="20.1" hidden="false" customHeight="true" outlineLevel="0" collapsed="false">
      <c r="A18" s="204" t="s">
        <v>208</v>
      </c>
      <c r="B18" s="182" t="s">
        <v>201</v>
      </c>
      <c r="C18" s="190" t="n">
        <f aca="false">'[3]2019'!C15</f>
        <v>42505</v>
      </c>
      <c r="D18" s="190" t="n">
        <f aca="false">'[3]2019'!D15</f>
        <v>10152.1448361517</v>
      </c>
      <c r="E18" s="191" t="n">
        <f aca="false">'[3]2019'!E15</f>
        <v>1.45028661116419</v>
      </c>
      <c r="K18" s="192"/>
      <c r="L18" s="192"/>
      <c r="M18" s="192"/>
    </row>
    <row r="19" s="202" customFormat="true" ht="20.1" hidden="false" customHeight="true" outlineLevel="0" collapsed="false">
      <c r="A19" s="205" t="s">
        <v>209</v>
      </c>
      <c r="B19" s="186" t="s">
        <v>201</v>
      </c>
      <c r="C19" s="195" t="n">
        <f aca="false">'[3]2019'!C16</f>
        <v>42281</v>
      </c>
      <c r="D19" s="195" t="n">
        <f aca="false">'[3]2019'!D16</f>
        <v>10098.6433553072</v>
      </c>
      <c r="E19" s="196" t="n">
        <f aca="false">'[3]2019'!E16</f>
        <v>1.44264364678586</v>
      </c>
      <c r="K19" s="192"/>
      <c r="L19" s="192"/>
      <c r="M19" s="192"/>
    </row>
    <row r="20" customFormat="false" ht="20.1" hidden="false" customHeight="true" outlineLevel="0" collapsed="false">
      <c r="A20" s="206" t="s">
        <v>210</v>
      </c>
      <c r="B20" s="186" t="s">
        <v>201</v>
      </c>
      <c r="C20" s="195" t="n">
        <f aca="false">'[3]2019'!C17</f>
        <v>44000</v>
      </c>
      <c r="D20" s="195" t="n">
        <f aca="false">'[3]2019'!D17</f>
        <v>10509.2194516098</v>
      </c>
      <c r="E20" s="196" t="n">
        <f aca="false">'[3]2019'!E17</f>
        <v>1.50129657431418</v>
      </c>
      <c r="K20" s="192"/>
      <c r="L20" s="192"/>
      <c r="M20" s="192"/>
    </row>
    <row r="21" customFormat="false" ht="20.1" hidden="false" customHeight="true" outlineLevel="0" collapsed="false">
      <c r="A21" s="205" t="s">
        <v>211</v>
      </c>
      <c r="B21" s="186" t="s">
        <v>201</v>
      </c>
      <c r="C21" s="195" t="n">
        <f aca="false">'[3]2019'!C18</f>
        <v>42800</v>
      </c>
      <c r="D21" s="195" t="n">
        <f aca="false">'[3]2019'!D18</f>
        <v>10222.6043756568</v>
      </c>
      <c r="E21" s="196" t="n">
        <f aca="false">'[3]2019'!E18</f>
        <v>1.46035212228743</v>
      </c>
      <c r="K21" s="192"/>
      <c r="L21" s="192"/>
      <c r="M21" s="192"/>
    </row>
    <row r="22" customFormat="false" ht="20.1" hidden="false" customHeight="true" outlineLevel="0" collapsed="false">
      <c r="A22" s="205" t="s">
        <v>212</v>
      </c>
      <c r="B22" s="186" t="s">
        <v>201</v>
      </c>
      <c r="C22" s="195" t="n">
        <f aca="false">'[3]2019'!C19</f>
        <v>42648</v>
      </c>
      <c r="D22" s="195" t="n">
        <f aca="false">'[3]2019'!D19</f>
        <v>10186.2997993694</v>
      </c>
      <c r="E22" s="196" t="n">
        <f aca="false">'[3]2019'!E19</f>
        <v>1.45516582503071</v>
      </c>
      <c r="K22" s="192"/>
      <c r="L22" s="192"/>
      <c r="M22" s="192"/>
    </row>
    <row r="23" customFormat="false" ht="20.1" hidden="false" customHeight="true" outlineLevel="0" collapsed="false">
      <c r="A23" s="206" t="s">
        <v>213</v>
      </c>
      <c r="B23" s="186" t="s">
        <v>201</v>
      </c>
      <c r="C23" s="195" t="n">
        <f aca="false">'[3]2019'!C20</f>
        <v>42816</v>
      </c>
      <c r="D23" s="195" t="n">
        <f aca="false">'[3]2019'!D20</f>
        <v>10226.4259100029</v>
      </c>
      <c r="E23" s="196" t="n">
        <f aca="false">'[3]2019'!E20</f>
        <v>1.46089804831445</v>
      </c>
      <c r="K23" s="192"/>
      <c r="L23" s="192"/>
      <c r="M23" s="192"/>
    </row>
    <row r="24" customFormat="false" ht="20.1" hidden="false" customHeight="true" outlineLevel="0" collapsed="false">
      <c r="A24" s="206" t="s">
        <v>214</v>
      </c>
      <c r="B24" s="186" t="s">
        <v>201</v>
      </c>
      <c r="C24" s="195" t="n">
        <f aca="false">'[3]2019'!C21</f>
        <v>40343</v>
      </c>
      <c r="D24" s="195" t="n">
        <f aca="false">'[3]2019'!D21</f>
        <v>9635.76000764307</v>
      </c>
      <c r="E24" s="196" t="n">
        <f aca="false">'[3]2019'!E21</f>
        <v>1.37651835676266</v>
      </c>
      <c r="K24" s="192"/>
      <c r="L24" s="192"/>
      <c r="M24" s="192"/>
    </row>
    <row r="25" s="202" customFormat="true" ht="20.1" hidden="false" customHeight="true" outlineLevel="0" collapsed="false">
      <c r="A25" s="206" t="s">
        <v>215</v>
      </c>
      <c r="B25" s="186" t="s">
        <v>201</v>
      </c>
      <c r="C25" s="195" t="n">
        <f aca="false">'[3]2019'!C22</f>
        <v>32000</v>
      </c>
      <c r="D25" s="195" t="n">
        <f aca="false">'[3]2019'!D22</f>
        <v>7643.06869207987</v>
      </c>
      <c r="E25" s="196" t="n">
        <f aca="false">'[3]2019'!E22</f>
        <v>1.09185205404668</v>
      </c>
      <c r="K25" s="192"/>
      <c r="L25" s="192"/>
      <c r="M25" s="192"/>
    </row>
    <row r="26" s="202" customFormat="true" ht="20.1" hidden="false" customHeight="true" outlineLevel="0" collapsed="false">
      <c r="A26" s="206" t="s">
        <v>216</v>
      </c>
      <c r="B26" s="186" t="s">
        <v>201</v>
      </c>
      <c r="C26" s="195" t="n">
        <f aca="false">'[3]2019'!C23</f>
        <v>43074</v>
      </c>
      <c r="D26" s="195" t="n">
        <f aca="false">'[3]2019'!D23</f>
        <v>10288.0481513328</v>
      </c>
      <c r="E26" s="196" t="n">
        <f aca="false">'[3]2019'!E23</f>
        <v>1.4697011055002</v>
      </c>
      <c r="K26" s="192"/>
      <c r="L26" s="192"/>
      <c r="M26" s="192"/>
    </row>
    <row r="27" customFormat="false" ht="20.1" hidden="false" customHeight="true" outlineLevel="0" collapsed="false">
      <c r="A27" s="206" t="s">
        <v>217</v>
      </c>
      <c r="B27" s="186" t="s">
        <v>201</v>
      </c>
      <c r="C27" s="195" t="n">
        <f aca="false">'[3]2019'!C24</f>
        <v>45492</v>
      </c>
      <c r="D27" s="195" t="n">
        <f aca="false">'[3]2019'!D24</f>
        <v>10865.577529378</v>
      </c>
      <c r="E27" s="196" t="n">
        <f aca="false">'[3]2019'!E24</f>
        <v>1.55220417633411</v>
      </c>
      <c r="K27" s="192"/>
      <c r="L27" s="192"/>
      <c r="M27" s="192"/>
    </row>
    <row r="28" customFormat="false" ht="20.1" hidden="false" customHeight="true" outlineLevel="0" collapsed="false">
      <c r="A28" s="207" t="s">
        <v>218</v>
      </c>
      <c r="B28" s="208" t="s">
        <v>201</v>
      </c>
      <c r="C28" s="199" t="n">
        <f aca="false">'[3]2019'!C25</f>
        <v>39501</v>
      </c>
      <c r="D28" s="199" t="n">
        <f aca="false">'[3]2019'!D25</f>
        <v>9434.65176268272</v>
      </c>
      <c r="E28" s="200" t="n">
        <f aca="false">'[3]2019'!E25</f>
        <v>1.34778899959056</v>
      </c>
      <c r="K28" s="192"/>
      <c r="L28" s="192"/>
      <c r="M28" s="192"/>
    </row>
    <row r="29" customFormat="false" ht="20.1" hidden="false" customHeight="true" outlineLevel="0" collapsed="false">
      <c r="A29" s="204" t="s">
        <v>219</v>
      </c>
      <c r="B29" s="182" t="s">
        <v>220</v>
      </c>
      <c r="C29" s="195" t="n">
        <f aca="false">'[3]2019'!C26</f>
        <v>15993.767140364</v>
      </c>
      <c r="D29" s="195" t="n">
        <f aca="false">'[3]2019'!D26</f>
        <v>3820.04565309162</v>
      </c>
      <c r="E29" s="196" t="n">
        <f aca="false">'[3]2019'!E26</f>
        <v>0.545713359504709</v>
      </c>
      <c r="K29" s="192"/>
      <c r="L29" s="192"/>
      <c r="M29" s="192"/>
    </row>
    <row r="30" customFormat="false" ht="20.1" hidden="false" customHeight="true" outlineLevel="0" collapsed="false">
      <c r="A30" s="206" t="s">
        <v>221</v>
      </c>
      <c r="B30" s="186" t="s">
        <v>220</v>
      </c>
      <c r="C30" s="195" t="n">
        <f aca="false">'[3]2019'!C27</f>
        <v>4187.02900205526</v>
      </c>
      <c r="D30" s="195" t="n">
        <f aca="false">'[3]2019'!D27</f>
        <v>1000.05469620122</v>
      </c>
      <c r="E30" s="196" t="n">
        <f aca="false">'[3]2019'!E27</f>
        <v>0.14286300675772</v>
      </c>
      <c r="K30" s="192"/>
      <c r="L30" s="192"/>
      <c r="M30" s="192"/>
    </row>
    <row r="31" customFormat="false" ht="20.1" hidden="false" customHeight="true" outlineLevel="0" collapsed="false">
      <c r="A31" s="205" t="s">
        <v>222</v>
      </c>
      <c r="B31" s="186" t="s">
        <v>223</v>
      </c>
      <c r="C31" s="195" t="n">
        <f aca="false">'[3]2019'!C28</f>
        <v>3600.00112003405</v>
      </c>
      <c r="D31" s="195" t="n">
        <f aca="false">'[3]2019'!D28</f>
        <v>859.845495374522</v>
      </c>
      <c r="E31" s="196" t="n">
        <f aca="false">'[3]2019'!E28</f>
        <v>0.122833394296235</v>
      </c>
      <c r="K31" s="192"/>
      <c r="L31" s="192"/>
      <c r="M31" s="192"/>
    </row>
    <row r="32" customFormat="false" ht="20.1" hidden="false" customHeight="true" outlineLevel="0" collapsed="false">
      <c r="A32" s="207" t="s">
        <v>224</v>
      </c>
      <c r="B32" s="208" t="s">
        <v>220</v>
      </c>
      <c r="C32" s="199" t="n">
        <f aca="false">'[3]2019'!C29</f>
        <v>17688.9400921659</v>
      </c>
      <c r="D32" s="199" t="n">
        <f aca="false">'[3]2019'!D29</f>
        <v>4224.93075670343</v>
      </c>
      <c r="E32" s="200" t="n">
        <f aca="false">'[3]2019'!E29</f>
        <v>0.603553299173123</v>
      </c>
      <c r="K32" s="192"/>
      <c r="L32" s="192"/>
      <c r="M32" s="192"/>
    </row>
    <row r="33" customFormat="false" ht="20.1" hidden="false" customHeight="true" outlineLevel="0" collapsed="false">
      <c r="A33" s="209" t="s">
        <v>225</v>
      </c>
      <c r="B33" s="210" t="s">
        <v>223</v>
      </c>
      <c r="C33" s="199" t="n">
        <f aca="false">'[3]2019'!C30</f>
        <v>3599.99967175286</v>
      </c>
      <c r="D33" s="199" t="n">
        <f aca="false">'[3]2019'!D30</f>
        <v>859.845149458502</v>
      </c>
      <c r="E33" s="200" t="n">
        <f aca="false">'[3]2019'!E30</f>
        <v>0.122833344880335</v>
      </c>
      <c r="K33" s="192"/>
      <c r="L33" s="192"/>
      <c r="M33" s="192"/>
    </row>
    <row r="34" customFormat="false" ht="15" hidden="false" customHeight="true" outlineLevel="0" collapsed="false">
      <c r="A34" s="211"/>
      <c r="B34" s="211"/>
      <c r="C34" s="211"/>
      <c r="D34" s="211"/>
      <c r="E34" s="211"/>
    </row>
    <row r="35" customFormat="false" ht="15" hidden="false" customHeight="true" outlineLevel="0" collapsed="false">
      <c r="A35" s="212" t="s">
        <v>226</v>
      </c>
      <c r="B35" s="179"/>
      <c r="C35" s="179"/>
      <c r="D35" s="179"/>
      <c r="E35" s="179"/>
    </row>
    <row r="36" customFormat="false" ht="15" hidden="false" customHeight="true" outlineLevel="0" collapsed="false">
      <c r="A36" s="212" t="s">
        <v>227</v>
      </c>
      <c r="B36" s="179"/>
      <c r="C36" s="179"/>
      <c r="D36" s="179"/>
      <c r="E36" s="179"/>
    </row>
    <row r="37" customFormat="false" ht="15" hidden="false" customHeight="true" outlineLevel="0" collapsed="false">
      <c r="A37" s="212" t="s">
        <v>228</v>
      </c>
      <c r="B37" s="179"/>
      <c r="C37" s="179"/>
      <c r="D37" s="179"/>
      <c r="E37" s="179"/>
    </row>
    <row r="38" customFormat="false" ht="15" hidden="false" customHeight="true" outlineLevel="0" collapsed="false">
      <c r="A38" s="213" t="s">
        <v>229</v>
      </c>
      <c r="B38" s="179"/>
      <c r="C38" s="179"/>
      <c r="D38" s="179"/>
      <c r="E38" s="179"/>
    </row>
    <row r="39" customFormat="false" ht="15" hidden="false" customHeight="true" outlineLevel="0" collapsed="false">
      <c r="A39" s="171"/>
    </row>
    <row r="40" customFormat="false" ht="15" hidden="false" customHeight="true" outlineLevel="0" collapsed="false">
      <c r="A40" s="206" t="s">
        <v>230</v>
      </c>
    </row>
    <row r="41" customFormat="false" ht="15" hidden="false" customHeight="true" outlineLevel="0" collapsed="false"/>
    <row r="42" customFormat="false" ht="15" hidden="false" customHeight="true" outlineLevel="0" collapsed="false"/>
    <row r="43" s="202" customFormat="true" ht="15" hidden="false" customHeight="true" outlineLevel="0" collapsed="false"/>
    <row r="44" customFormat="false" ht="15" hidden="false" customHeight="true" outlineLevel="0" collapsed="false"/>
    <row r="45" customFormat="false" ht="15" hidden="false" customHeight="true" outlineLevel="0" collapsed="false"/>
    <row r="46" customFormat="false" ht="15" hidden="false" customHeight="true" outlineLevel="0" collapsed="false"/>
    <row r="47" customFormat="false" ht="15" hidden="false" customHeight="true" outlineLevel="0" collapsed="false"/>
    <row r="48" customFormat="false" ht="15" hidden="false" customHeight="true" outlineLevel="0" collapsed="false"/>
    <row r="49" customFormat="false" ht="15" hidden="false" customHeight="true" outlineLevel="0" collapsed="false"/>
    <row r="50" customFormat="false" ht="15" hidden="false" customHeight="true" outlineLevel="0" collapsed="false"/>
    <row r="51" customFormat="false" ht="15" hidden="false" customHeight="true" outlineLevel="0" collapsed="false"/>
    <row r="52" s="214" customFormat="true" ht="15" hidden="false" customHeight="true" outlineLevel="0" collapsed="false"/>
    <row r="53" s="214" customFormat="true" ht="15" hidden="false" customHeight="true" outlineLevel="0" collapsed="false"/>
    <row r="54" s="215" customFormat="true" ht="15" hidden="false" customHeight="true" outlineLevel="0" collapsed="false"/>
    <row r="55" s="214" customFormat="true" ht="15" hidden="false" customHeight="true" outlineLevel="0" collapsed="false"/>
    <row r="56" customFormat="false" ht="15" hidden="false" customHeight="true" outlineLevel="0" collapsed="false"/>
    <row r="57" customFormat="false" ht="15" hidden="false" customHeight="true" outlineLevel="0" collapsed="false"/>
    <row r="58" customFormat="false" ht="10.15" hidden="false" customHeight="true" outlineLevel="0" collapsed="false">
      <c r="A58" s="216"/>
    </row>
    <row r="59" customFormat="false" ht="10.15" hidden="false" customHeight="true" outlineLevel="0" collapsed="false"/>
    <row r="60" customFormat="false" ht="10.15" hidden="false" customHeight="true" outlineLevel="0" collapsed="false"/>
  </sheetData>
  <mergeCells count="3">
    <mergeCell ref="B2:D2"/>
    <mergeCell ref="B3:D3"/>
    <mergeCell ref="B4:D4"/>
  </mergeCells>
  <printOptions headings="false" gridLines="false" gridLinesSet="true" horizontalCentered="true" verticalCentered="true"/>
  <pageMargins left="0.7875" right="0.7875" top="0.590277777777778"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AF5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11.01953125" defaultRowHeight="15.75" zeroHeight="false" outlineLevelRow="0" outlineLevelCol="0"/>
  <cols>
    <col collapsed="false" customWidth="true" hidden="false" outlineLevel="0" max="1" min="1" style="123" width="25.62"/>
    <col collapsed="false" customWidth="true" hidden="false" outlineLevel="0" max="16" min="2" style="123" width="7.75"/>
    <col collapsed="false" customWidth="true" hidden="false" outlineLevel="0" max="17" min="17" style="123" width="8.62"/>
    <col collapsed="false" customWidth="true" hidden="false" outlineLevel="0" max="18" min="18" style="123" width="8.5"/>
    <col collapsed="false" customWidth="true" hidden="false" outlineLevel="0" max="29" min="19" style="123" width="8.62"/>
    <col collapsed="false" customWidth="false" hidden="false" outlineLevel="0" max="1024" min="30" style="123" width="11"/>
  </cols>
  <sheetData>
    <row r="1" s="130" customFormat="true" ht="13.15" hidden="false" customHeight="true" outlineLevel="0" collapsed="false">
      <c r="A1" s="371"/>
      <c r="B1" s="3027"/>
      <c r="C1" s="3027"/>
      <c r="D1" s="3027"/>
      <c r="E1" s="3027"/>
      <c r="F1" s="3027"/>
      <c r="G1" s="3027"/>
      <c r="H1" s="3027"/>
      <c r="I1" s="3191"/>
      <c r="J1" s="3191"/>
      <c r="K1" s="3191"/>
      <c r="L1" s="3191"/>
      <c r="M1" s="3027"/>
      <c r="N1" s="3027"/>
      <c r="O1" s="3027"/>
      <c r="P1" s="3027"/>
      <c r="Q1" s="3027"/>
      <c r="R1" s="3027"/>
      <c r="S1" s="3027"/>
      <c r="T1" s="3027"/>
      <c r="U1" s="3027"/>
      <c r="V1" s="3027"/>
      <c r="W1" s="3027"/>
      <c r="X1" s="3027"/>
      <c r="Y1" s="3027"/>
      <c r="Z1" s="3027"/>
      <c r="AA1" s="3027"/>
      <c r="AB1" s="3027"/>
      <c r="AC1" s="3027"/>
      <c r="AD1" s="3027"/>
      <c r="AE1" s="128"/>
      <c r="AF1" s="129"/>
    </row>
    <row r="2" s="130" customFormat="true" ht="18" hidden="false" customHeight="true" outlineLevel="0" collapsed="false">
      <c r="A2" s="101"/>
      <c r="B2" s="3125" t="s">
        <v>59</v>
      </c>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5"/>
      <c r="AE2" s="1922" t="s">
        <v>75</v>
      </c>
      <c r="AF2" s="1922"/>
    </row>
    <row r="3" s="130" customFormat="true" ht="18" hidden="false" customHeight="true" outlineLevel="0" collapsed="false">
      <c r="A3" s="101"/>
      <c r="B3" s="3087"/>
      <c r="C3" s="3087"/>
      <c r="D3" s="3087"/>
      <c r="E3" s="3087"/>
      <c r="F3" s="3087"/>
      <c r="G3" s="3087"/>
      <c r="H3" s="3088"/>
      <c r="I3" s="3088"/>
      <c r="J3" s="3088"/>
      <c r="K3" s="3088"/>
      <c r="L3" s="3088"/>
      <c r="M3" s="3130"/>
      <c r="N3" s="3130"/>
      <c r="O3" s="3130"/>
      <c r="P3" s="3130"/>
      <c r="Q3" s="3130"/>
      <c r="R3" s="3130"/>
      <c r="S3" s="3130"/>
      <c r="T3" s="3130"/>
      <c r="U3" s="3130"/>
      <c r="V3" s="3130"/>
      <c r="W3" s="3130"/>
      <c r="X3" s="3130"/>
      <c r="Y3" s="3130"/>
      <c r="Z3" s="3130"/>
      <c r="AA3" s="3130"/>
      <c r="AB3" s="3130"/>
      <c r="AC3" s="3130"/>
      <c r="AD3" s="3130"/>
      <c r="AE3" s="1922" t="s">
        <v>1466</v>
      </c>
      <c r="AF3" s="1922"/>
    </row>
    <row r="4" s="130" customFormat="true" ht="18" hidden="false" customHeight="true" outlineLevel="0" collapsed="false">
      <c r="A4" s="101"/>
      <c r="B4" s="3192"/>
      <c r="C4" s="3192"/>
      <c r="D4" s="3192"/>
      <c r="E4" s="3192"/>
      <c r="F4" s="3192"/>
      <c r="G4" s="3192"/>
      <c r="H4" s="3192"/>
      <c r="I4" s="3192"/>
      <c r="J4" s="3192"/>
      <c r="K4" s="3192"/>
      <c r="L4" s="3192"/>
      <c r="M4" s="3130"/>
      <c r="N4" s="3130"/>
      <c r="O4" s="3130"/>
      <c r="P4" s="3130"/>
      <c r="Q4" s="3130"/>
      <c r="R4" s="3130"/>
      <c r="S4" s="3130"/>
      <c r="T4" s="3130"/>
      <c r="U4" s="3130"/>
      <c r="V4" s="3130"/>
      <c r="W4" s="3130"/>
      <c r="X4" s="3130"/>
      <c r="Y4" s="3130"/>
      <c r="Z4" s="3130"/>
      <c r="AA4" s="3130"/>
      <c r="AB4" s="3130"/>
      <c r="AC4" s="3130"/>
      <c r="AD4" s="3130"/>
      <c r="AE4" s="3193" t="s">
        <v>1272</v>
      </c>
      <c r="AF4" s="3193"/>
    </row>
    <row r="5" s="130" customFormat="true" ht="13.15" hidden="false" customHeight="true" outlineLevel="0" collapsed="false">
      <c r="A5" s="233"/>
      <c r="B5" s="3036"/>
      <c r="C5" s="3036"/>
      <c r="D5" s="3036"/>
      <c r="E5" s="3036"/>
      <c r="F5" s="3036"/>
      <c r="G5" s="3036"/>
      <c r="H5" s="3036"/>
      <c r="I5" s="3194"/>
      <c r="J5" s="3194"/>
      <c r="K5" s="3194"/>
      <c r="L5" s="3194"/>
      <c r="M5" s="3036"/>
      <c r="N5" s="3036"/>
      <c r="O5" s="3036"/>
      <c r="P5" s="3036"/>
      <c r="Q5" s="3036"/>
      <c r="R5" s="3036"/>
      <c r="S5" s="3036"/>
      <c r="T5" s="3036"/>
      <c r="U5" s="3036"/>
      <c r="V5" s="3036"/>
      <c r="W5" s="3036"/>
      <c r="X5" s="3036"/>
      <c r="Y5" s="3036"/>
      <c r="Z5" s="3036"/>
      <c r="AA5" s="3036"/>
      <c r="AB5" s="3036"/>
      <c r="AC5" s="3036"/>
      <c r="AD5" s="3036"/>
      <c r="AE5" s="139"/>
      <c r="AF5" s="140"/>
    </row>
    <row r="6" customFormat="false" ht="8.1" hidden="false" customHeight="true" outlineLevel="0" collapsed="false">
      <c r="A6" s="88"/>
      <c r="B6" s="3195"/>
      <c r="C6" s="3195"/>
      <c r="D6" s="3195"/>
      <c r="E6" s="3195"/>
      <c r="F6" s="3195"/>
      <c r="G6" s="3195"/>
      <c r="H6" s="3195"/>
      <c r="I6" s="3195"/>
      <c r="J6" s="3195"/>
      <c r="K6" s="3195"/>
      <c r="L6" s="3195"/>
      <c r="M6" s="3195"/>
      <c r="N6" s="3195"/>
      <c r="O6" s="3195"/>
    </row>
    <row r="7" customFormat="false" ht="14.65" hidden="false" customHeight="true" outlineLevel="0" collapsed="false">
      <c r="A7" s="686" t="s">
        <v>1467</v>
      </c>
      <c r="B7" s="686"/>
      <c r="C7" s="686"/>
      <c r="D7" s="686"/>
      <c r="E7" s="686"/>
      <c r="F7" s="686"/>
      <c r="G7" s="686"/>
      <c r="H7" s="686"/>
      <c r="I7" s="686"/>
      <c r="J7" s="686"/>
      <c r="K7" s="686"/>
      <c r="L7" s="686"/>
      <c r="M7" s="686"/>
      <c r="N7" s="686"/>
      <c r="O7" s="686"/>
      <c r="P7" s="686"/>
      <c r="R7" s="3196"/>
      <c r="S7" s="3196"/>
      <c r="T7" s="3196"/>
      <c r="U7" s="3196"/>
      <c r="V7" s="3196"/>
      <c r="W7" s="3196"/>
      <c r="X7" s="3196"/>
      <c r="Y7" s="3196"/>
      <c r="Z7" s="3196"/>
      <c r="AA7" s="3196"/>
      <c r="AB7" s="3196"/>
      <c r="AC7" s="3196"/>
      <c r="AD7" s="3196"/>
      <c r="AE7" s="3196"/>
    </row>
    <row r="8" customFormat="false" ht="14.65" hidden="false" customHeight="true" outlineLevel="0" collapsed="false">
      <c r="A8" s="3197"/>
      <c r="B8" s="243" t="n">
        <v>1990</v>
      </c>
      <c r="C8" s="243" t="n">
        <v>1991</v>
      </c>
      <c r="D8" s="243" t="n">
        <v>1992</v>
      </c>
      <c r="E8" s="243" t="n">
        <v>1993</v>
      </c>
      <c r="F8" s="243" t="n">
        <v>1994</v>
      </c>
      <c r="G8" s="243" t="n">
        <v>1995</v>
      </c>
      <c r="H8" s="243" t="n">
        <v>1996</v>
      </c>
      <c r="I8" s="442" t="n">
        <v>1997</v>
      </c>
      <c r="J8" s="442" t="n">
        <v>1998</v>
      </c>
      <c r="K8" s="442" t="n">
        <v>1999</v>
      </c>
      <c r="L8" s="243" t="n">
        <v>2000</v>
      </c>
      <c r="M8" s="245" t="n">
        <v>2001</v>
      </c>
      <c r="N8" s="243" t="n">
        <v>2002</v>
      </c>
      <c r="O8" s="243" t="n">
        <v>2003</v>
      </c>
      <c r="P8" s="1197" t="n">
        <v>2004</v>
      </c>
      <c r="Q8" s="635" t="n">
        <v>2005</v>
      </c>
      <c r="R8" s="363" t="n">
        <v>2006</v>
      </c>
      <c r="S8" s="243" t="n">
        <v>2007</v>
      </c>
      <c r="T8" s="363" t="n">
        <v>2008</v>
      </c>
      <c r="U8" s="243" t="n">
        <v>2009</v>
      </c>
      <c r="V8" s="442" t="n">
        <v>2010</v>
      </c>
      <c r="W8" s="1759" t="n">
        <v>2011</v>
      </c>
      <c r="X8" s="1758" t="n">
        <v>2012</v>
      </c>
      <c r="Y8" s="363" t="n">
        <v>2013</v>
      </c>
      <c r="Z8" s="363" t="n">
        <v>2014</v>
      </c>
      <c r="AA8" s="363" t="n">
        <v>2015</v>
      </c>
      <c r="AB8" s="363" t="n">
        <v>2016</v>
      </c>
      <c r="AC8" s="363" t="n">
        <v>2017</v>
      </c>
      <c r="AD8" s="363" t="n">
        <v>2018</v>
      </c>
      <c r="AE8" s="363" t="n">
        <v>2019</v>
      </c>
      <c r="AF8" s="363" t="n">
        <v>2020</v>
      </c>
    </row>
    <row r="9" s="130" customFormat="true" ht="14.65" hidden="false" customHeight="true" outlineLevel="0" collapsed="false">
      <c r="A9" s="3198" t="s">
        <v>1399</v>
      </c>
      <c r="B9" s="3199" t="n">
        <v>3186.86</v>
      </c>
      <c r="C9" s="3199" t="n">
        <v>3188.08</v>
      </c>
      <c r="D9" s="3199" t="n">
        <v>3226.494</v>
      </c>
      <c r="E9" s="3199" t="n">
        <v>3254.853</v>
      </c>
      <c r="F9" s="3199" t="n">
        <v>3286.936</v>
      </c>
      <c r="G9" s="3199" t="n">
        <v>3340.198</v>
      </c>
      <c r="H9" s="3199" t="n">
        <v>3430.26</v>
      </c>
      <c r="I9" s="3199" t="n">
        <v>3528.348</v>
      </c>
      <c r="J9" s="3199" t="n">
        <v>3589.482</v>
      </c>
      <c r="K9" s="3199" t="n">
        <v>3526.351</v>
      </c>
      <c r="L9" s="3199" t="n">
        <v>3654.09</v>
      </c>
      <c r="M9" s="3199" t="n">
        <v>3664.849</v>
      </c>
      <c r="N9" s="3199" t="n">
        <v>3634.262</v>
      </c>
      <c r="O9" s="3199" t="n">
        <v>3789.992</v>
      </c>
      <c r="P9" s="3199" t="n">
        <v>3949.744</v>
      </c>
      <c r="Q9" s="3199" t="n">
        <v>4004.461</v>
      </c>
      <c r="R9" s="3199" t="n">
        <v>4046.186</v>
      </c>
      <c r="S9" s="3199" t="n">
        <v>4049.229</v>
      </c>
      <c r="T9" s="3199" t="n">
        <v>4099.267</v>
      </c>
      <c r="U9" s="3199" t="n">
        <v>4004.586</v>
      </c>
      <c r="V9" s="3199" t="n">
        <v>4104.061</v>
      </c>
      <c r="W9" s="3199" t="n">
        <v>4150.457</v>
      </c>
      <c r="X9" s="3199" t="n">
        <v>4245.083</v>
      </c>
      <c r="Y9" s="3199" t="n">
        <v>4265.122</v>
      </c>
      <c r="Z9" s="3199" t="n">
        <v>4352.503</v>
      </c>
      <c r="AA9" s="3199" t="n">
        <v>4458.382</v>
      </c>
      <c r="AB9" s="3199" t="n">
        <v>4516.181</v>
      </c>
      <c r="AC9" s="3199" t="n">
        <v>4505.619564</v>
      </c>
      <c r="AD9" s="3199" t="n">
        <v>4619.321715</v>
      </c>
      <c r="AE9" s="3199" t="n">
        <v>4617.415149</v>
      </c>
      <c r="AF9" s="3200" t="n">
        <v>4296.194928</v>
      </c>
    </row>
    <row r="10" s="130" customFormat="true" ht="14.65" hidden="false" customHeight="true" outlineLevel="0" collapsed="false">
      <c r="A10" s="3201" t="s">
        <v>1468</v>
      </c>
      <c r="B10" s="3202" t="n">
        <v>1120.809</v>
      </c>
      <c r="C10" s="3202" t="n">
        <v>1138.779</v>
      </c>
      <c r="D10" s="3202" t="n">
        <v>1230.348</v>
      </c>
      <c r="E10" s="3202" t="n">
        <v>1283.354</v>
      </c>
      <c r="F10" s="3202" t="n">
        <v>1288.68</v>
      </c>
      <c r="G10" s="3202" t="n">
        <v>1316.094</v>
      </c>
      <c r="H10" s="3202" t="n">
        <v>1358.815</v>
      </c>
      <c r="I10" s="3202" t="n">
        <v>1421.205</v>
      </c>
      <c r="J10" s="3202" t="n">
        <v>1468.937</v>
      </c>
      <c r="K10" s="3202" t="n">
        <v>1414.109</v>
      </c>
      <c r="L10" s="3202" t="n">
        <v>1494.817</v>
      </c>
      <c r="M10" s="3202" t="n">
        <v>1479.096</v>
      </c>
      <c r="N10" s="3202" t="n">
        <v>1385.799</v>
      </c>
      <c r="O10" s="3202" t="n">
        <v>1492.934</v>
      </c>
      <c r="P10" s="3202" t="n">
        <v>1615.38</v>
      </c>
      <c r="Q10" s="3202" t="n">
        <v>1687.24</v>
      </c>
      <c r="R10" s="3202" t="n">
        <v>1706.178</v>
      </c>
      <c r="S10" s="3202" t="n">
        <v>1688.462</v>
      </c>
      <c r="T10" s="3202" t="n">
        <v>1733.925</v>
      </c>
      <c r="U10" s="3202" t="n">
        <v>1611.546</v>
      </c>
      <c r="V10" s="3202" t="n">
        <v>1643.844</v>
      </c>
      <c r="W10" s="3202" t="n">
        <v>1672.938</v>
      </c>
      <c r="X10" s="3202" t="n">
        <v>1729.911</v>
      </c>
      <c r="Y10" s="3202" t="n">
        <v>1682.439</v>
      </c>
      <c r="Z10" s="3202" t="n">
        <v>1661.446</v>
      </c>
      <c r="AA10" s="3202" t="n">
        <v>1703.618</v>
      </c>
      <c r="AB10" s="3202" t="n">
        <v>1798.059</v>
      </c>
      <c r="AC10" s="3202" t="n">
        <v>1759.497666</v>
      </c>
      <c r="AD10" s="3202" t="n">
        <v>1749.348444</v>
      </c>
      <c r="AE10" s="3202" t="n">
        <v>1649.360252</v>
      </c>
      <c r="AF10" s="3203" t="n">
        <v>1442.068681</v>
      </c>
    </row>
    <row r="11" s="3206" customFormat="true" ht="14.65" hidden="false" customHeight="true" outlineLevel="0" collapsed="false">
      <c r="A11" s="3106" t="s">
        <v>644</v>
      </c>
      <c r="B11" s="3204" t="n">
        <v>320.206</v>
      </c>
      <c r="C11" s="3204" t="n">
        <v>333.75</v>
      </c>
      <c r="D11" s="3204" t="n">
        <v>338.17</v>
      </c>
      <c r="E11" s="3204" t="n">
        <v>337.211</v>
      </c>
      <c r="F11" s="3204" t="n">
        <v>339.123</v>
      </c>
      <c r="G11" s="3204" t="n">
        <v>347.815</v>
      </c>
      <c r="H11" s="3204" t="n">
        <v>366.298</v>
      </c>
      <c r="I11" s="3204" t="n">
        <v>381.889</v>
      </c>
      <c r="J11" s="3204" t="n">
        <v>381.823</v>
      </c>
      <c r="K11" s="3204" t="n">
        <v>374.463</v>
      </c>
      <c r="L11" s="3204" t="n">
        <v>387.296</v>
      </c>
      <c r="M11" s="3204" t="n">
        <v>387.364</v>
      </c>
      <c r="N11" s="3204" t="n">
        <v>387.235</v>
      </c>
      <c r="O11" s="3204" t="n">
        <v>420.262</v>
      </c>
      <c r="P11" s="3204" t="n">
        <v>457.439</v>
      </c>
      <c r="Q11" s="3204" t="n">
        <v>477.726</v>
      </c>
      <c r="R11" s="3204" t="n">
        <v>490.959</v>
      </c>
      <c r="S11" s="3204" t="n">
        <v>502.968</v>
      </c>
      <c r="T11" s="3204" t="n">
        <v>504.035</v>
      </c>
      <c r="U11" s="3204" t="n">
        <v>486.312</v>
      </c>
      <c r="V11" s="3204" t="n">
        <v>501.081</v>
      </c>
      <c r="W11" s="3204" t="n">
        <v>426.09</v>
      </c>
      <c r="X11" s="3204" t="n">
        <v>457.539</v>
      </c>
      <c r="Y11" s="3204" t="n">
        <v>421.516</v>
      </c>
      <c r="Z11" s="3204" t="n">
        <v>401.372</v>
      </c>
      <c r="AA11" s="3204" t="n">
        <v>397.931</v>
      </c>
      <c r="AB11" s="3204" t="n">
        <v>373.501</v>
      </c>
      <c r="AC11" s="3204" t="n">
        <v>391.916327</v>
      </c>
      <c r="AD11" s="3204" t="n">
        <v>398.655509</v>
      </c>
      <c r="AE11" s="3204" t="n">
        <v>407.909031</v>
      </c>
      <c r="AF11" s="3205" t="n">
        <v>334.527997</v>
      </c>
    </row>
    <row r="12" customFormat="false" ht="14.65" hidden="false" customHeight="true" outlineLevel="0" collapsed="false">
      <c r="A12" s="443" t="s">
        <v>1469</v>
      </c>
      <c r="B12" s="3207" t="n">
        <v>57.85</v>
      </c>
      <c r="C12" s="3207" t="n">
        <v>57.076</v>
      </c>
      <c r="D12" s="3207" t="n">
        <v>56.904</v>
      </c>
      <c r="E12" s="3207" t="n">
        <v>56.995</v>
      </c>
      <c r="F12" s="3207" t="n">
        <v>56.312</v>
      </c>
      <c r="G12" s="3207" t="n">
        <v>56.753</v>
      </c>
      <c r="H12" s="3207" t="n">
        <v>59.684</v>
      </c>
      <c r="I12" s="3207" t="n">
        <v>60.9</v>
      </c>
      <c r="J12" s="3207" t="n">
        <v>62.228</v>
      </c>
      <c r="K12" s="3207" t="n">
        <v>64.412</v>
      </c>
      <c r="L12" s="3207" t="n">
        <v>68.002</v>
      </c>
      <c r="M12" s="3207" t="n">
        <v>66.739</v>
      </c>
      <c r="N12" s="3207" t="n">
        <v>71.029</v>
      </c>
      <c r="O12" s="3207" t="n">
        <v>79.176</v>
      </c>
      <c r="P12" s="3207" t="n">
        <v>82.721</v>
      </c>
      <c r="Q12" s="3207" t="n">
        <v>86.13</v>
      </c>
      <c r="R12" s="3207" t="n">
        <v>85.776</v>
      </c>
      <c r="S12" s="3207" t="n">
        <v>85.896</v>
      </c>
      <c r="T12" s="3207" t="n">
        <v>83.545</v>
      </c>
      <c r="U12" s="3207" t="n">
        <v>77.735</v>
      </c>
      <c r="V12" s="3207" t="n">
        <v>74.428</v>
      </c>
      <c r="W12" s="3207" t="n">
        <v>72.284</v>
      </c>
      <c r="X12" s="3207" t="n">
        <v>67.537</v>
      </c>
      <c r="Y12" s="3207" t="n">
        <v>65.23</v>
      </c>
      <c r="Z12" s="3207" t="n">
        <v>69.123</v>
      </c>
      <c r="AA12" s="3207" t="n">
        <v>67.53</v>
      </c>
      <c r="AB12" s="3207" t="n">
        <v>68.869</v>
      </c>
      <c r="AC12" s="3207" t="n">
        <v>67.212</v>
      </c>
      <c r="AD12" s="3207" t="n">
        <v>65.808</v>
      </c>
      <c r="AE12" s="3207" t="n">
        <v>64.911</v>
      </c>
      <c r="AF12" s="3208" t="n">
        <v>58.858826</v>
      </c>
    </row>
    <row r="13" customFormat="false" ht="14.65" hidden="false" customHeight="true" outlineLevel="0" collapsed="false">
      <c r="A13" s="256" t="s">
        <v>1470</v>
      </c>
      <c r="B13" s="3207" t="n">
        <v>45.499</v>
      </c>
      <c r="C13" s="3207" t="n">
        <v>45.418</v>
      </c>
      <c r="D13" s="3207" t="n">
        <v>45.869</v>
      </c>
      <c r="E13" s="3207" t="n">
        <v>47.527</v>
      </c>
      <c r="F13" s="3207" t="n">
        <v>46.497</v>
      </c>
      <c r="G13" s="3207" t="n">
        <v>46.588</v>
      </c>
      <c r="H13" s="3207" t="n">
        <v>45.08</v>
      </c>
      <c r="I13" s="3207" t="n">
        <v>43.796</v>
      </c>
      <c r="J13" s="3207" t="n">
        <v>42.962</v>
      </c>
      <c r="K13" s="3207" t="n">
        <v>41.846</v>
      </c>
      <c r="L13" s="3207" t="n">
        <v>35.539</v>
      </c>
      <c r="M13" s="3207" t="n">
        <v>34.812</v>
      </c>
      <c r="N13" s="3207" t="n">
        <v>34.666</v>
      </c>
      <c r="O13" s="3207" t="n">
        <v>35.586</v>
      </c>
      <c r="P13" s="3207" t="n">
        <v>33.363</v>
      </c>
      <c r="Q13" s="3207" t="n">
        <v>32.243</v>
      </c>
      <c r="R13" s="3207" t="n">
        <v>31.983</v>
      </c>
      <c r="S13" s="3207" t="n">
        <v>32.913</v>
      </c>
      <c r="T13" s="3207" t="n">
        <v>34.861</v>
      </c>
      <c r="U13" s="3207" t="n">
        <v>33.987</v>
      </c>
      <c r="V13" s="3207" t="n">
        <v>34.676</v>
      </c>
      <c r="W13" s="3207" t="n">
        <v>34.166</v>
      </c>
      <c r="X13" s="3207" t="n">
        <v>34.478</v>
      </c>
      <c r="Y13" s="3207" t="n">
        <v>34.488</v>
      </c>
      <c r="Z13" s="3207" t="n">
        <v>35.149</v>
      </c>
      <c r="AA13" s="3207" t="n">
        <v>34.561</v>
      </c>
      <c r="AB13" s="3207" t="n">
        <v>33.022</v>
      </c>
      <c r="AC13" s="3207" t="n">
        <v>31.715667</v>
      </c>
      <c r="AD13" s="3207" t="n">
        <v>32.213026</v>
      </c>
      <c r="AE13" s="3207" t="n">
        <v>31.408619</v>
      </c>
      <c r="AF13" s="3208" t="n">
        <v>29.689584</v>
      </c>
    </row>
    <row r="14" customFormat="false" ht="14.65" hidden="false" customHeight="true" outlineLevel="0" collapsed="false">
      <c r="A14" s="256" t="s">
        <v>1471</v>
      </c>
      <c r="B14" s="3207" t="n">
        <v>66.198</v>
      </c>
      <c r="C14" s="3207" t="n">
        <v>74.207</v>
      </c>
      <c r="D14" s="3207" t="n">
        <v>70.427</v>
      </c>
      <c r="E14" s="3207" t="n">
        <v>66.976</v>
      </c>
      <c r="F14" s="3207" t="n">
        <v>67.78</v>
      </c>
      <c r="G14" s="3207" t="n">
        <v>70.045</v>
      </c>
      <c r="H14" s="3207" t="n">
        <v>70.76</v>
      </c>
      <c r="I14" s="3207" t="n">
        <v>71.496</v>
      </c>
      <c r="J14" s="3207" t="n">
        <v>74.051</v>
      </c>
      <c r="K14" s="3207" t="n">
        <v>66.426</v>
      </c>
      <c r="L14" s="3207" t="n">
        <v>69.465</v>
      </c>
      <c r="M14" s="3207" t="n">
        <v>68.152</v>
      </c>
      <c r="N14" s="3207" t="n">
        <v>67.801</v>
      </c>
      <c r="O14" s="3207" t="n">
        <v>73.43</v>
      </c>
      <c r="P14" s="3207" t="n">
        <v>82.112</v>
      </c>
      <c r="Q14" s="3207" t="n">
        <v>86.407</v>
      </c>
      <c r="R14" s="3207" t="n">
        <v>90.587</v>
      </c>
      <c r="S14" s="3207" t="n">
        <v>92.688</v>
      </c>
      <c r="T14" s="3207" t="n">
        <v>91.243</v>
      </c>
      <c r="U14" s="3207" t="n">
        <v>85.181</v>
      </c>
      <c r="V14" s="3207" t="n">
        <v>88.098</v>
      </c>
      <c r="W14" s="3207" t="n">
        <v>25.773</v>
      </c>
      <c r="X14" s="3207" t="n">
        <v>74.319</v>
      </c>
      <c r="Y14" s="3207" t="n">
        <v>50.87</v>
      </c>
      <c r="Z14" s="3207" t="n">
        <v>25.111</v>
      </c>
      <c r="AA14" s="3207" t="n">
        <v>21.162</v>
      </c>
      <c r="AB14" s="3207" t="n">
        <v>20.025</v>
      </c>
      <c r="AC14" s="3207" t="n">
        <v>44.797556</v>
      </c>
      <c r="AD14" s="3207" t="n">
        <v>56.207297</v>
      </c>
      <c r="AE14" s="3207" t="n">
        <v>63.132248</v>
      </c>
      <c r="AF14" s="3208" t="n">
        <v>20.947264</v>
      </c>
    </row>
    <row r="15" customFormat="false" ht="14.65" hidden="false" customHeight="true" outlineLevel="0" collapsed="false">
      <c r="A15" s="256" t="s">
        <v>1400</v>
      </c>
      <c r="B15" s="3207" t="n">
        <v>88.322</v>
      </c>
      <c r="C15" s="3207" t="n">
        <v>92.144</v>
      </c>
      <c r="D15" s="3207" t="n">
        <v>95.575</v>
      </c>
      <c r="E15" s="3207" t="n">
        <v>96.509</v>
      </c>
      <c r="F15" s="3207" t="n">
        <v>96.216</v>
      </c>
      <c r="G15" s="3207" t="n">
        <v>97.541</v>
      </c>
      <c r="H15" s="3207" t="n">
        <v>108.032</v>
      </c>
      <c r="I15" s="3207" t="n">
        <v>117.458</v>
      </c>
      <c r="J15" s="3207" t="n">
        <v>111.375</v>
      </c>
      <c r="K15" s="3207" t="n">
        <v>107.066</v>
      </c>
      <c r="L15" s="3207" t="n">
        <v>115.178</v>
      </c>
      <c r="M15" s="3207" t="n">
        <v>120.72</v>
      </c>
      <c r="N15" s="3207" t="n">
        <v>103.618</v>
      </c>
      <c r="O15" s="3207" t="n">
        <v>117.939</v>
      </c>
      <c r="P15" s="3207" t="n">
        <v>127.481</v>
      </c>
      <c r="Q15" s="3207" t="n">
        <v>128.648</v>
      </c>
      <c r="R15" s="3207" t="n">
        <v>122.314</v>
      </c>
      <c r="S15" s="3207" t="n">
        <v>114.174</v>
      </c>
      <c r="T15" s="3207" t="n">
        <v>109.214</v>
      </c>
      <c r="U15" s="3207" t="n">
        <v>109.451</v>
      </c>
      <c r="V15" s="3207" t="n">
        <v>126.511</v>
      </c>
      <c r="W15" s="3207" t="n">
        <v>122.56</v>
      </c>
      <c r="X15" s="3207" t="n">
        <v>121.294</v>
      </c>
      <c r="Y15" s="3207" t="n">
        <v>109.797</v>
      </c>
      <c r="Z15" s="3207" t="n">
        <v>109.809</v>
      </c>
      <c r="AA15" s="3207" t="n">
        <v>106.298</v>
      </c>
      <c r="AB15" s="3207" t="n">
        <v>91.849</v>
      </c>
      <c r="AC15" s="3207" t="n">
        <v>93.28604</v>
      </c>
      <c r="AD15" s="3207" t="n">
        <v>95.741909</v>
      </c>
      <c r="AE15" s="3207" t="n">
        <v>100.686711</v>
      </c>
      <c r="AF15" s="3208" t="n">
        <v>87.536861</v>
      </c>
    </row>
    <row r="16" s="2060" customFormat="true" ht="14.65" hidden="false" customHeight="true" outlineLevel="0" collapsed="false">
      <c r="A16" s="3113" t="s">
        <v>1375</v>
      </c>
      <c r="B16" s="3209" t="n">
        <v>679.997</v>
      </c>
      <c r="C16" s="3209" t="n">
        <v>686.353</v>
      </c>
      <c r="D16" s="3209" t="n">
        <v>686.124</v>
      </c>
      <c r="E16" s="3209" t="n">
        <v>684.608</v>
      </c>
      <c r="F16" s="3209" t="n">
        <v>679.708</v>
      </c>
      <c r="G16" s="3209" t="n">
        <v>683.391</v>
      </c>
      <c r="H16" s="3209" t="n">
        <v>693.502</v>
      </c>
      <c r="I16" s="3209" t="n">
        <v>707.565</v>
      </c>
      <c r="J16" s="3209" t="n">
        <v>710.814</v>
      </c>
      <c r="K16" s="3209" t="n">
        <v>688.467</v>
      </c>
      <c r="L16" s="3209" t="n">
        <v>688.61</v>
      </c>
      <c r="M16" s="3209" t="n">
        <v>689.533</v>
      </c>
      <c r="N16" s="3209" t="n">
        <v>696.646</v>
      </c>
      <c r="O16" s="3209" t="n">
        <v>706.061</v>
      </c>
      <c r="P16" s="3209" t="n">
        <v>702.029</v>
      </c>
      <c r="Q16" s="3209" t="n">
        <v>679.318</v>
      </c>
      <c r="R16" s="3209" t="n">
        <v>690.625</v>
      </c>
      <c r="S16" s="3209" t="n">
        <v>689.241</v>
      </c>
      <c r="T16" s="3209" t="n">
        <v>677.858</v>
      </c>
      <c r="U16" s="3209" t="n">
        <v>697.321</v>
      </c>
      <c r="V16" s="3209" t="n">
        <v>725.054</v>
      </c>
      <c r="W16" s="3209" t="n">
        <v>758.729</v>
      </c>
      <c r="X16" s="3209" t="n">
        <v>823.299</v>
      </c>
      <c r="Y16" s="3209" t="n">
        <v>894.243</v>
      </c>
      <c r="Z16" s="3209" t="n">
        <v>979.606</v>
      </c>
      <c r="AA16" s="3209" t="n">
        <v>1021.292</v>
      </c>
      <c r="AB16" s="3209" t="n">
        <v>989.262</v>
      </c>
      <c r="AC16" s="3209" t="n">
        <v>1029.349352</v>
      </c>
      <c r="AD16" s="3209" t="n">
        <v>1137.730373</v>
      </c>
      <c r="AE16" s="3209" t="n">
        <v>1214.012834</v>
      </c>
      <c r="AF16" s="3210" t="n">
        <v>1152.102476</v>
      </c>
    </row>
    <row r="17" customFormat="false" ht="14.65" hidden="false" customHeight="true" outlineLevel="0" collapsed="false">
      <c r="A17" s="443" t="s">
        <v>1403</v>
      </c>
      <c r="B17" s="272" t="n">
        <v>91.951</v>
      </c>
      <c r="C17" s="272" t="n">
        <v>92.351</v>
      </c>
      <c r="D17" s="272" t="n">
        <v>96.719</v>
      </c>
      <c r="E17" s="272" t="n">
        <v>101.658</v>
      </c>
      <c r="F17" s="272" t="n">
        <v>105.751</v>
      </c>
      <c r="G17" s="272" t="n">
        <v>110.699</v>
      </c>
      <c r="H17" s="272" t="n">
        <v>113.931</v>
      </c>
      <c r="I17" s="272" t="n">
        <v>119.42</v>
      </c>
      <c r="J17" s="272" t="n">
        <v>125.298</v>
      </c>
      <c r="K17" s="272" t="n">
        <v>120.49</v>
      </c>
      <c r="L17" s="272" t="n">
        <v>125.457</v>
      </c>
      <c r="M17" s="272" t="n">
        <v>127.209</v>
      </c>
      <c r="N17" s="272" t="n">
        <v>133.511</v>
      </c>
      <c r="O17" s="272" t="n">
        <v>141.152</v>
      </c>
      <c r="P17" s="272" t="n">
        <v>146.207</v>
      </c>
      <c r="Q17" s="272" t="n">
        <v>141.646</v>
      </c>
      <c r="R17" s="272" t="n">
        <v>157.827</v>
      </c>
      <c r="S17" s="272" t="n">
        <v>162.65</v>
      </c>
      <c r="T17" s="272" t="n">
        <v>160.223</v>
      </c>
      <c r="U17" s="272" t="n">
        <v>159.79</v>
      </c>
      <c r="V17" s="272" t="n">
        <v>168.314</v>
      </c>
      <c r="W17" s="272" t="n">
        <v>179.468</v>
      </c>
      <c r="X17" s="272" t="n">
        <v>193.419</v>
      </c>
      <c r="Y17" s="272" t="n">
        <v>206.03</v>
      </c>
      <c r="Z17" s="272" t="n">
        <v>221.595</v>
      </c>
      <c r="AA17" s="272" t="n">
        <v>227.981</v>
      </c>
      <c r="AB17" s="272" t="n">
        <v>226.702</v>
      </c>
      <c r="AC17" s="272" t="n">
        <v>249.826</v>
      </c>
      <c r="AD17" s="272" t="n">
        <v>268.262</v>
      </c>
      <c r="AE17" s="272" t="n">
        <v>273.543</v>
      </c>
      <c r="AF17" s="275" t="n">
        <v>260.949</v>
      </c>
    </row>
    <row r="18" customFormat="false" ht="14.65" hidden="false" customHeight="true" outlineLevel="0" collapsed="false">
      <c r="A18" s="256" t="s">
        <v>1404</v>
      </c>
      <c r="B18" s="272" t="n">
        <v>150.776</v>
      </c>
      <c r="C18" s="272" t="n">
        <v>157.982</v>
      </c>
      <c r="D18" s="272" t="n">
        <v>158.276</v>
      </c>
      <c r="E18" s="272" t="n">
        <v>159.097</v>
      </c>
      <c r="F18" s="272" t="n">
        <v>158.435</v>
      </c>
      <c r="G18" s="272" t="n">
        <v>154.358</v>
      </c>
      <c r="H18" s="272" t="n">
        <v>160.903</v>
      </c>
      <c r="I18" s="272" t="n">
        <v>169.313</v>
      </c>
      <c r="J18" s="272" t="n">
        <v>172.806</v>
      </c>
      <c r="K18" s="272" t="n">
        <v>166.846</v>
      </c>
      <c r="L18" s="272" t="n">
        <v>169.265</v>
      </c>
      <c r="M18" s="272" t="n">
        <v>175.553</v>
      </c>
      <c r="N18" s="272" t="n">
        <v>178.55</v>
      </c>
      <c r="O18" s="272" t="n">
        <v>189.538</v>
      </c>
      <c r="P18" s="272" t="n">
        <v>191.428</v>
      </c>
      <c r="Q18" s="272" t="n">
        <v>187.689</v>
      </c>
      <c r="R18" s="272" t="n">
        <v>183.24</v>
      </c>
      <c r="S18" s="272" t="n">
        <v>172.576</v>
      </c>
      <c r="T18" s="272" t="n">
        <v>156.891</v>
      </c>
      <c r="U18" s="272" t="n">
        <v>146.049</v>
      </c>
      <c r="V18" s="272" t="n">
        <v>144.762</v>
      </c>
      <c r="W18" s="272" t="n">
        <v>143.396</v>
      </c>
      <c r="X18" s="272" t="n">
        <v>143.024</v>
      </c>
      <c r="Y18" s="272" t="n">
        <v>141.24</v>
      </c>
      <c r="Z18" s="272" t="n">
        <v>136.337</v>
      </c>
      <c r="AA18" s="272" t="n">
        <v>126.602</v>
      </c>
      <c r="AB18" s="272" t="n">
        <v>120.484</v>
      </c>
      <c r="AC18" s="272" t="n">
        <v>108.977</v>
      </c>
      <c r="AD18" s="272" t="n">
        <v>102.113</v>
      </c>
      <c r="AE18" s="272" t="n">
        <v>94.819</v>
      </c>
      <c r="AF18" s="275" t="n">
        <v>94.555</v>
      </c>
    </row>
    <row r="19" customFormat="false" ht="14.65" hidden="false" customHeight="true" outlineLevel="0" collapsed="false">
      <c r="A19" s="256" t="s">
        <v>618</v>
      </c>
      <c r="B19" s="272" t="n">
        <v>413.344</v>
      </c>
      <c r="C19" s="272" t="n">
        <v>412.898</v>
      </c>
      <c r="D19" s="272" t="n">
        <v>407.476</v>
      </c>
      <c r="E19" s="272" t="n">
        <v>399.488</v>
      </c>
      <c r="F19" s="272" t="n">
        <v>390.951</v>
      </c>
      <c r="G19" s="272" t="n">
        <v>387.408</v>
      </c>
      <c r="H19" s="272" t="n">
        <v>385.463</v>
      </c>
      <c r="I19" s="272" t="n">
        <v>384.618</v>
      </c>
      <c r="J19" s="272" t="n">
        <v>373.946</v>
      </c>
      <c r="K19" s="272" t="n">
        <v>358.502</v>
      </c>
      <c r="L19" s="272" t="n">
        <v>357.98</v>
      </c>
      <c r="M19" s="272" t="n">
        <v>355.12</v>
      </c>
      <c r="N19" s="272" t="n">
        <v>354.33</v>
      </c>
      <c r="O19" s="272" t="n">
        <v>346.985</v>
      </c>
      <c r="P19" s="272" t="n">
        <v>336.678</v>
      </c>
      <c r="Q19" s="272" t="n">
        <v>322.463</v>
      </c>
      <c r="R19" s="272" t="n">
        <v>321.649</v>
      </c>
      <c r="S19" s="272" t="n">
        <v>325.821</v>
      </c>
      <c r="T19" s="272" t="n">
        <v>329.44</v>
      </c>
      <c r="U19" s="272" t="n">
        <v>355.825</v>
      </c>
      <c r="V19" s="272" t="n">
        <v>370.313</v>
      </c>
      <c r="W19" s="272" t="n">
        <v>387.269</v>
      </c>
      <c r="X19" s="272" t="n">
        <v>436.521</v>
      </c>
      <c r="Y19" s="272" t="n">
        <v>493.387</v>
      </c>
      <c r="Z19" s="272" t="n">
        <v>569.118</v>
      </c>
      <c r="AA19" s="272" t="n">
        <v>613.457</v>
      </c>
      <c r="AB19" s="272" t="n">
        <v>594.914</v>
      </c>
      <c r="AC19" s="272" t="n">
        <v>625.048264</v>
      </c>
      <c r="AD19" s="272" t="n">
        <v>721.076302</v>
      </c>
      <c r="AE19" s="272" t="n">
        <v>797.437964</v>
      </c>
      <c r="AF19" s="275" t="n">
        <v>753.960506</v>
      </c>
    </row>
    <row r="20" s="2060" customFormat="true" ht="14.65" hidden="false" customHeight="true" outlineLevel="0" collapsed="false">
      <c r="A20" s="3113" t="s">
        <v>1472</v>
      </c>
      <c r="B20" s="3209" t="n">
        <v>216.781</v>
      </c>
      <c r="C20" s="3209" t="n">
        <v>231.992</v>
      </c>
      <c r="D20" s="3209" t="n">
        <v>237.022</v>
      </c>
      <c r="E20" s="3209" t="n">
        <v>246.629</v>
      </c>
      <c r="F20" s="3209" t="n">
        <v>261.154</v>
      </c>
      <c r="G20" s="3209" t="n">
        <v>279.215</v>
      </c>
      <c r="H20" s="3209" t="n">
        <v>309.446</v>
      </c>
      <c r="I20" s="3209" t="n">
        <v>325.697</v>
      </c>
      <c r="J20" s="3209" t="n">
        <v>327.145</v>
      </c>
      <c r="K20" s="3209" t="n">
        <v>321.154</v>
      </c>
      <c r="L20" s="3209" t="n">
        <v>333.562</v>
      </c>
      <c r="M20" s="3209" t="n">
        <v>344.961</v>
      </c>
      <c r="N20" s="3209" t="n">
        <v>334.983</v>
      </c>
      <c r="O20" s="3209" t="n">
        <v>331.654</v>
      </c>
      <c r="P20" s="3209" t="n">
        <v>351.755</v>
      </c>
      <c r="Q20" s="3209" t="n">
        <v>366.777</v>
      </c>
      <c r="R20" s="3209" t="n">
        <v>371.212</v>
      </c>
      <c r="S20" s="3209" t="n">
        <v>368.536</v>
      </c>
      <c r="T20" s="3209" t="n">
        <v>382.738</v>
      </c>
      <c r="U20" s="3209" t="n">
        <v>372.352</v>
      </c>
      <c r="V20" s="3209" t="n">
        <v>379.351</v>
      </c>
      <c r="W20" s="3209" t="n">
        <v>377.722</v>
      </c>
      <c r="X20" s="3209" t="n">
        <v>372.211</v>
      </c>
      <c r="Y20" s="3209" t="n">
        <v>373.598</v>
      </c>
      <c r="Z20" s="3209" t="n">
        <v>383.434</v>
      </c>
      <c r="AA20" s="3209" t="n">
        <v>382.787</v>
      </c>
      <c r="AB20" s="3209" t="n">
        <v>369.03</v>
      </c>
      <c r="AC20" s="3209" t="n">
        <v>354.068591</v>
      </c>
      <c r="AD20" s="3209" t="n">
        <v>326.793505</v>
      </c>
      <c r="AE20" s="3209" t="n">
        <v>312.976082</v>
      </c>
      <c r="AF20" s="3210" t="n">
        <v>294.026255</v>
      </c>
    </row>
    <row r="21" customFormat="false" ht="14.65" hidden="false" customHeight="true" outlineLevel="0" collapsed="false">
      <c r="A21" s="443" t="s">
        <v>1406</v>
      </c>
      <c r="B21" s="272" t="n">
        <v>26.319</v>
      </c>
      <c r="C21" s="272" t="n">
        <v>27.101</v>
      </c>
      <c r="D21" s="272" t="n">
        <v>30.369</v>
      </c>
      <c r="E21" s="272" t="n">
        <v>31.978</v>
      </c>
      <c r="F21" s="272" t="n">
        <v>36.285</v>
      </c>
      <c r="G21" s="272" t="n">
        <v>39.042</v>
      </c>
      <c r="H21" s="272" t="n">
        <v>42.585</v>
      </c>
      <c r="I21" s="272" t="n">
        <v>44.941</v>
      </c>
      <c r="J21" s="272" t="n">
        <v>45.81</v>
      </c>
      <c r="K21" s="272" t="n">
        <v>43.971</v>
      </c>
      <c r="L21" s="272" t="n">
        <v>41.973</v>
      </c>
      <c r="M21" s="272" t="n">
        <v>42.111</v>
      </c>
      <c r="N21" s="272" t="n">
        <v>41.792</v>
      </c>
      <c r="O21" s="272" t="n">
        <v>41.465</v>
      </c>
      <c r="P21" s="272" t="n">
        <v>39.83</v>
      </c>
      <c r="Q21" s="272" t="n">
        <v>37.509</v>
      </c>
      <c r="R21" s="272" t="n">
        <v>37.446</v>
      </c>
      <c r="S21" s="272" t="n">
        <v>36.825</v>
      </c>
      <c r="T21" s="272" t="n">
        <v>37.765</v>
      </c>
      <c r="U21" s="272" t="n">
        <v>36.511</v>
      </c>
      <c r="V21" s="272" t="n">
        <v>37.02</v>
      </c>
      <c r="W21" s="272" t="n">
        <v>34.966</v>
      </c>
      <c r="X21" s="272" t="n">
        <v>35.036</v>
      </c>
      <c r="Y21" s="272" t="n">
        <v>33.801</v>
      </c>
      <c r="Z21" s="272" t="n">
        <v>34.673</v>
      </c>
      <c r="AA21" s="272" t="n">
        <v>33.786</v>
      </c>
      <c r="AB21" s="272" t="n">
        <v>33.526</v>
      </c>
      <c r="AC21" s="272" t="n">
        <v>32.314723</v>
      </c>
      <c r="AD21" s="272" t="n">
        <v>32.802271</v>
      </c>
      <c r="AE21" s="272" t="n">
        <v>33.899507</v>
      </c>
      <c r="AF21" s="275" t="n">
        <v>31.031476</v>
      </c>
    </row>
    <row r="22" customFormat="false" ht="14.65" hidden="false" customHeight="true" outlineLevel="0" collapsed="false">
      <c r="A22" s="256" t="s">
        <v>1407</v>
      </c>
      <c r="B22" s="272" t="n">
        <v>41.122</v>
      </c>
      <c r="C22" s="272" t="n">
        <v>42.14</v>
      </c>
      <c r="D22" s="272" t="n">
        <v>41.696</v>
      </c>
      <c r="E22" s="272" t="n">
        <v>41.88</v>
      </c>
      <c r="F22" s="272" t="n">
        <v>43.935</v>
      </c>
      <c r="G22" s="272" t="n">
        <v>45.172</v>
      </c>
      <c r="H22" s="272" t="n">
        <v>51.008</v>
      </c>
      <c r="I22" s="272" t="n">
        <v>55.296</v>
      </c>
      <c r="J22" s="272" t="n">
        <v>60.835</v>
      </c>
      <c r="K22" s="272" t="n">
        <v>66.187</v>
      </c>
      <c r="L22" s="272" t="n">
        <v>71.654</v>
      </c>
      <c r="M22" s="272" t="n">
        <v>75.077</v>
      </c>
      <c r="N22" s="272" t="n">
        <v>84.429</v>
      </c>
      <c r="O22" s="272" t="n">
        <v>88.652</v>
      </c>
      <c r="P22" s="272" t="n">
        <v>87.899</v>
      </c>
      <c r="Q22" s="272" t="n">
        <v>97.199</v>
      </c>
      <c r="R22" s="272" t="n">
        <v>103.421</v>
      </c>
      <c r="S22" s="272" t="n">
        <v>109.866</v>
      </c>
      <c r="T22" s="272" t="n">
        <v>116.95</v>
      </c>
      <c r="U22" s="272" t="n">
        <v>123.18</v>
      </c>
      <c r="V22" s="272" t="n">
        <v>131.052</v>
      </c>
      <c r="W22" s="272" t="n">
        <v>130.243</v>
      </c>
      <c r="X22" s="272" t="n">
        <v>128.967</v>
      </c>
      <c r="Y22" s="272" t="n">
        <v>130.126</v>
      </c>
      <c r="Z22" s="272" t="n">
        <v>143.042</v>
      </c>
      <c r="AA22" s="272" t="n">
        <v>154.114</v>
      </c>
      <c r="AB22" s="272" t="n">
        <v>157.055</v>
      </c>
      <c r="AC22" s="272" t="n">
        <v>162.774917</v>
      </c>
      <c r="AD22" s="272" t="n">
        <v>165.850045</v>
      </c>
      <c r="AE22" s="272" t="n">
        <v>177.996712</v>
      </c>
      <c r="AF22" s="275" t="n">
        <v>184.227731</v>
      </c>
    </row>
    <row r="23" customFormat="false" ht="14.65" hidden="false" customHeight="true" outlineLevel="0" collapsed="false">
      <c r="A23" s="256" t="s">
        <v>1409</v>
      </c>
      <c r="B23" s="272" t="n">
        <v>115.187</v>
      </c>
      <c r="C23" s="272" t="n">
        <v>129.152</v>
      </c>
      <c r="D23" s="272" t="n">
        <v>130.071</v>
      </c>
      <c r="E23" s="272" t="n">
        <v>137.065</v>
      </c>
      <c r="F23" s="272" t="n">
        <v>142.535</v>
      </c>
      <c r="G23" s="272" t="n">
        <v>155.739</v>
      </c>
      <c r="H23" s="272" t="n">
        <v>176.552</v>
      </c>
      <c r="I23" s="272" t="n">
        <v>186.129</v>
      </c>
      <c r="J23" s="272" t="n">
        <v>181.456</v>
      </c>
      <c r="K23" s="272" t="n">
        <v>172.101</v>
      </c>
      <c r="L23" s="272" t="n">
        <v>179.242</v>
      </c>
      <c r="M23" s="272" t="n">
        <v>186.85</v>
      </c>
      <c r="N23" s="272" t="n">
        <v>166.848</v>
      </c>
      <c r="O23" s="272" t="n">
        <v>157.391</v>
      </c>
      <c r="P23" s="272" t="n">
        <v>175.481</v>
      </c>
      <c r="Q23" s="272" t="n">
        <v>182.196</v>
      </c>
      <c r="R23" s="272" t="n">
        <v>180.132</v>
      </c>
      <c r="S23" s="272" t="n">
        <v>174.259</v>
      </c>
      <c r="T23" s="272" t="n">
        <v>180.696</v>
      </c>
      <c r="U23" s="272" t="n">
        <v>166.165</v>
      </c>
      <c r="V23" s="272" t="n">
        <v>164.577</v>
      </c>
      <c r="W23" s="272" t="n">
        <v>165.66</v>
      </c>
      <c r="X23" s="272" t="n">
        <v>161.526</v>
      </c>
      <c r="Y23" s="272" t="n">
        <v>161.377</v>
      </c>
      <c r="Z23" s="272" t="n">
        <v>155.351</v>
      </c>
      <c r="AA23" s="272" t="n">
        <v>146.61</v>
      </c>
      <c r="AB23" s="272" t="n">
        <v>131.988</v>
      </c>
      <c r="AC23" s="272" t="n">
        <v>113.22011</v>
      </c>
      <c r="AD23" s="272" t="n">
        <v>83.774316</v>
      </c>
      <c r="AE23" s="272" t="n">
        <v>56.407608</v>
      </c>
      <c r="AF23" s="275" t="n">
        <v>33.693697</v>
      </c>
    </row>
    <row r="24" s="2060" customFormat="true" ht="14.65" hidden="false" customHeight="true" outlineLevel="0" collapsed="false">
      <c r="A24" s="3113" t="s">
        <v>1473</v>
      </c>
      <c r="B24" s="3209" t="n">
        <v>222.031</v>
      </c>
      <c r="C24" s="3209" t="n">
        <v>226.329</v>
      </c>
      <c r="D24" s="3209" t="n">
        <v>224.439</v>
      </c>
      <c r="E24" s="3209" t="n">
        <v>223.103</v>
      </c>
      <c r="F24" s="3209" t="n">
        <v>219.696</v>
      </c>
      <c r="G24" s="3209" t="n">
        <v>227.092</v>
      </c>
      <c r="H24" s="3209" t="n">
        <v>237.276000000001</v>
      </c>
      <c r="I24" s="3209" t="n">
        <v>246.577</v>
      </c>
      <c r="J24" s="3209" t="n">
        <v>253.154</v>
      </c>
      <c r="K24" s="3209" t="n">
        <v>252.812</v>
      </c>
      <c r="L24" s="3209" t="n">
        <v>268.867</v>
      </c>
      <c r="M24" s="3209" t="n">
        <v>277.032</v>
      </c>
      <c r="N24" s="3209" t="n">
        <v>287.243</v>
      </c>
      <c r="O24" s="3209" t="n">
        <v>294.245</v>
      </c>
      <c r="P24" s="3209" t="n">
        <v>304.965</v>
      </c>
      <c r="Q24" s="3209" t="n">
        <v>315.905</v>
      </c>
      <c r="R24" s="3209" t="n">
        <v>330.365</v>
      </c>
      <c r="S24" s="3209" t="n">
        <v>348.396</v>
      </c>
      <c r="T24" s="3209" t="n">
        <v>357.751</v>
      </c>
      <c r="U24" s="3209" t="n">
        <v>368.212</v>
      </c>
      <c r="V24" s="3209" t="n">
        <v>387.376999999999</v>
      </c>
      <c r="W24" s="3209" t="n">
        <v>382.215</v>
      </c>
      <c r="X24" s="3209" t="n">
        <v>382.62</v>
      </c>
      <c r="Y24" s="3209" t="n">
        <v>385.711</v>
      </c>
      <c r="Z24" s="3209" t="n">
        <v>384.622</v>
      </c>
      <c r="AA24" s="3209" t="n">
        <v>384.585</v>
      </c>
      <c r="AB24" s="3209" t="n">
        <v>366.853</v>
      </c>
      <c r="AC24" s="3209" t="n">
        <v>362.825053</v>
      </c>
      <c r="AD24" s="3209" t="n">
        <v>366.650518</v>
      </c>
      <c r="AE24" s="3209" t="n">
        <v>372.662862</v>
      </c>
      <c r="AF24" s="3210" t="n">
        <v>371.28932</v>
      </c>
    </row>
    <row r="25" customFormat="false" ht="14.65" hidden="false" customHeight="true" outlineLevel="0" collapsed="false">
      <c r="A25" s="443" t="s">
        <v>621</v>
      </c>
      <c r="B25" s="272" t="n">
        <v>138.306</v>
      </c>
      <c r="C25" s="272" t="n">
        <v>140.992</v>
      </c>
      <c r="D25" s="272" t="n">
        <v>142.097</v>
      </c>
      <c r="E25" s="272" t="n">
        <v>145.174</v>
      </c>
      <c r="F25" s="272" t="n">
        <v>146.082</v>
      </c>
      <c r="G25" s="272" t="n">
        <v>150.044</v>
      </c>
      <c r="H25" s="272" t="n">
        <v>157.334</v>
      </c>
      <c r="I25" s="272" t="n">
        <v>160.741</v>
      </c>
      <c r="J25" s="272" t="n">
        <v>161.203</v>
      </c>
      <c r="K25" s="272" t="n">
        <v>160.169</v>
      </c>
      <c r="L25" s="272" t="n">
        <v>163.078</v>
      </c>
      <c r="M25" s="272" t="n">
        <v>164.056</v>
      </c>
      <c r="N25" s="272" t="n">
        <v>167.145</v>
      </c>
      <c r="O25" s="272" t="n">
        <v>169.655</v>
      </c>
      <c r="P25" s="272" t="n">
        <v>175.941</v>
      </c>
      <c r="Q25" s="272" t="n">
        <v>182.496</v>
      </c>
      <c r="R25" s="272" t="n">
        <v>186.223</v>
      </c>
      <c r="S25" s="272" t="n">
        <v>187.981</v>
      </c>
      <c r="T25" s="272" t="n">
        <v>192.439</v>
      </c>
      <c r="U25" s="272" t="n">
        <v>191.836</v>
      </c>
      <c r="V25" s="272" t="n">
        <v>206.289</v>
      </c>
      <c r="W25" s="272" t="n">
        <v>206.879</v>
      </c>
      <c r="X25" s="272" t="n">
        <v>211.943</v>
      </c>
      <c r="Y25" s="272" t="n">
        <v>214.788</v>
      </c>
      <c r="Z25" s="272" t="n">
        <v>216.807</v>
      </c>
      <c r="AA25" s="272" t="n">
        <v>219.859</v>
      </c>
      <c r="AB25" s="272" t="n">
        <v>206.273</v>
      </c>
      <c r="AC25" s="272" t="n">
        <v>199.302743</v>
      </c>
      <c r="AD25" s="272" t="n">
        <v>199.861792</v>
      </c>
      <c r="AE25" s="272" t="n">
        <v>204.547753</v>
      </c>
      <c r="AF25" s="275" t="n">
        <v>208.302809</v>
      </c>
    </row>
    <row r="26" customFormat="false" ht="14.65" hidden="false" customHeight="true" outlineLevel="0" collapsed="false">
      <c r="A26" s="256" t="s">
        <v>1378</v>
      </c>
      <c r="B26" s="272" t="n">
        <v>34.556</v>
      </c>
      <c r="C26" s="272" t="n">
        <v>32.573</v>
      </c>
      <c r="D26" s="272" t="n">
        <v>29.518</v>
      </c>
      <c r="E26" s="272" t="n">
        <v>29.742</v>
      </c>
      <c r="F26" s="272" t="n">
        <v>34.915</v>
      </c>
      <c r="G26" s="272" t="n">
        <v>38.376</v>
      </c>
      <c r="H26" s="272" t="n">
        <v>36.223</v>
      </c>
      <c r="I26" s="272" t="n">
        <v>37.392</v>
      </c>
      <c r="J26" s="272" t="n">
        <v>36.446</v>
      </c>
      <c r="K26" s="272" t="n">
        <v>36.417</v>
      </c>
      <c r="L26" s="272" t="n">
        <v>36.529</v>
      </c>
      <c r="M26" s="272" t="n">
        <v>36.308</v>
      </c>
      <c r="N26" s="272" t="n">
        <v>37.65</v>
      </c>
      <c r="O26" s="272" t="n">
        <v>37.912</v>
      </c>
      <c r="P26" s="272" t="n">
        <v>38.964</v>
      </c>
      <c r="Q26" s="272" t="n">
        <v>37.004</v>
      </c>
      <c r="R26" s="272" t="n">
        <v>38.635</v>
      </c>
      <c r="S26" s="272" t="n">
        <v>38.914</v>
      </c>
      <c r="T26" s="272" t="n">
        <v>38.556</v>
      </c>
      <c r="U26" s="272" t="n">
        <v>39.066</v>
      </c>
      <c r="V26" s="272" t="n">
        <v>42.575</v>
      </c>
      <c r="W26" s="272" t="n">
        <v>43.086</v>
      </c>
      <c r="X26" s="272" t="n">
        <v>42.619</v>
      </c>
      <c r="Y26" s="272" t="n">
        <v>42.514</v>
      </c>
      <c r="Z26" s="272" t="n">
        <v>42.125</v>
      </c>
      <c r="AA26" s="272" t="n">
        <v>41.807</v>
      </c>
      <c r="AB26" s="272" t="n">
        <v>40.983</v>
      </c>
      <c r="AC26" s="272" t="n">
        <v>41.652808</v>
      </c>
      <c r="AD26" s="272" t="n">
        <v>40.837023</v>
      </c>
      <c r="AE26" s="272" t="n">
        <v>38.680799</v>
      </c>
      <c r="AF26" s="275" t="n">
        <v>36.736799</v>
      </c>
    </row>
    <row r="27" customFormat="false" ht="14.65" hidden="false" customHeight="true" outlineLevel="0" collapsed="false">
      <c r="A27" s="256" t="s">
        <v>1412</v>
      </c>
      <c r="B27" s="272" t="n">
        <v>73.194</v>
      </c>
      <c r="C27" s="272" t="n">
        <v>79.628</v>
      </c>
      <c r="D27" s="272" t="n">
        <v>75.48</v>
      </c>
      <c r="E27" s="272" t="n">
        <v>76.549</v>
      </c>
      <c r="F27" s="272" t="n">
        <v>80.619</v>
      </c>
      <c r="G27" s="272" t="n">
        <v>80.307</v>
      </c>
      <c r="H27" s="272" t="n">
        <v>79.986</v>
      </c>
      <c r="I27" s="272" t="n">
        <v>78.935</v>
      </c>
      <c r="J27" s="272" t="n">
        <v>77.437</v>
      </c>
      <c r="K27" s="272" t="n">
        <v>74.613</v>
      </c>
      <c r="L27" s="272" t="n">
        <v>70.259</v>
      </c>
      <c r="M27" s="272" t="n">
        <v>66.636</v>
      </c>
      <c r="N27" s="272" t="n">
        <v>61.945</v>
      </c>
      <c r="O27" s="272" t="n">
        <v>56.742</v>
      </c>
      <c r="P27" s="272" t="n">
        <v>53.459</v>
      </c>
      <c r="Q27" s="272" t="n">
        <v>52.447</v>
      </c>
      <c r="R27" s="272" t="n">
        <v>49.329</v>
      </c>
      <c r="S27" s="272" t="n">
        <v>46.985</v>
      </c>
      <c r="T27" s="272" t="n">
        <v>48.865</v>
      </c>
      <c r="U27" s="272" t="n">
        <v>47.609</v>
      </c>
      <c r="V27" s="272" t="n">
        <v>48.232</v>
      </c>
      <c r="W27" s="272" t="n">
        <v>46.898</v>
      </c>
      <c r="X27" s="272" t="n">
        <v>45.676</v>
      </c>
      <c r="Y27" s="272" t="n">
        <v>44.017</v>
      </c>
      <c r="Z27" s="272" t="n">
        <v>43.203</v>
      </c>
      <c r="AA27" s="272" t="n">
        <v>40.755</v>
      </c>
      <c r="AB27" s="272" t="n">
        <v>44.945</v>
      </c>
      <c r="AC27" s="272" t="n">
        <v>42.574824</v>
      </c>
      <c r="AD27" s="272" t="n">
        <v>43.651058</v>
      </c>
      <c r="AE27" s="272" t="n">
        <v>44.943829</v>
      </c>
      <c r="AF27" s="275" t="n">
        <v>45.031975</v>
      </c>
    </row>
    <row r="28" s="2060" customFormat="true" ht="14.65" hidden="false" customHeight="true" outlineLevel="0" collapsed="false">
      <c r="A28" s="3113" t="s">
        <v>1415</v>
      </c>
      <c r="B28" s="3209" t="n">
        <v>844.744</v>
      </c>
      <c r="C28" s="3209" t="n">
        <v>841.098</v>
      </c>
      <c r="D28" s="3209" t="n">
        <v>931.507</v>
      </c>
      <c r="E28" s="3209" t="n">
        <v>984.438</v>
      </c>
      <c r="F28" s="3209" t="n">
        <v>989.841</v>
      </c>
      <c r="G28" s="3209" t="n">
        <v>999.524</v>
      </c>
      <c r="H28" s="3209" t="n">
        <v>1003.44</v>
      </c>
      <c r="I28" s="3209" t="n">
        <v>1048.554</v>
      </c>
      <c r="J28" s="3209" t="n">
        <v>1104.183</v>
      </c>
      <c r="K28" s="3209" t="n">
        <v>1071.012</v>
      </c>
      <c r="L28" s="3209" t="n">
        <v>1138.255</v>
      </c>
      <c r="M28" s="3209" t="n">
        <v>1114.641</v>
      </c>
      <c r="N28" s="3209" t="n">
        <v>1045.791</v>
      </c>
      <c r="O28" s="3209" t="n">
        <v>1129.619</v>
      </c>
      <c r="P28" s="3209" t="n">
        <v>1196.808</v>
      </c>
      <c r="Q28" s="3209" t="n">
        <v>1238.734</v>
      </c>
      <c r="R28" s="3209" t="n">
        <v>1249.66</v>
      </c>
      <c r="S28" s="3209" t="n">
        <v>1230.043</v>
      </c>
      <c r="T28" s="3209" t="n">
        <v>1273.725</v>
      </c>
      <c r="U28" s="3209" t="n">
        <v>1182.531</v>
      </c>
      <c r="V28" s="3209" t="n">
        <v>1212.07</v>
      </c>
      <c r="W28" s="3209" t="n">
        <v>1319.346</v>
      </c>
      <c r="X28" s="3209" t="n">
        <v>1327.066</v>
      </c>
      <c r="Y28" s="3209" t="n">
        <v>1319.325</v>
      </c>
      <c r="Z28" s="3209" t="n">
        <v>1327.135</v>
      </c>
      <c r="AA28" s="3209" t="n">
        <v>1377.808</v>
      </c>
      <c r="AB28" s="3209" t="n">
        <v>1507.036</v>
      </c>
      <c r="AC28" s="3209" t="n">
        <v>1463.852292</v>
      </c>
      <c r="AD28" s="3209" t="n">
        <v>1478.783722</v>
      </c>
      <c r="AE28" s="3209" t="n">
        <v>1400.354386</v>
      </c>
      <c r="AF28" s="3210" t="n">
        <v>1283.486454</v>
      </c>
    </row>
    <row r="29" customFormat="false" ht="14.65" hidden="false" customHeight="true" outlineLevel="0" collapsed="false">
      <c r="A29" s="256" t="s">
        <v>1416</v>
      </c>
      <c r="B29" s="272" t="n">
        <v>164.304</v>
      </c>
      <c r="C29" s="272" t="n">
        <v>171.89</v>
      </c>
      <c r="D29" s="272" t="n">
        <v>186.53</v>
      </c>
      <c r="E29" s="272" t="n">
        <v>195.774</v>
      </c>
      <c r="F29" s="272" t="n">
        <v>193.861</v>
      </c>
      <c r="G29" s="272" t="n">
        <v>196.674</v>
      </c>
      <c r="H29" s="272" t="n">
        <v>194.47</v>
      </c>
      <c r="I29" s="272" t="n">
        <v>193.431</v>
      </c>
      <c r="J29" s="272" t="n">
        <v>194.376</v>
      </c>
      <c r="K29" s="272" t="n">
        <v>191.277</v>
      </c>
      <c r="L29" s="272" t="n">
        <v>198.822</v>
      </c>
      <c r="M29" s="272" t="n">
        <v>191.173</v>
      </c>
      <c r="N29" s="272" t="n">
        <v>189.458</v>
      </c>
      <c r="O29" s="272" t="n">
        <v>208.145</v>
      </c>
      <c r="P29" s="272" t="n">
        <v>210.72</v>
      </c>
      <c r="Q29" s="272" t="n">
        <v>220.078</v>
      </c>
      <c r="R29" s="272" t="n">
        <v>223.432</v>
      </c>
      <c r="S29" s="272" t="n">
        <v>226.14</v>
      </c>
      <c r="T29" s="272" t="n">
        <v>223.437</v>
      </c>
      <c r="U29" s="272" t="n">
        <v>211.927</v>
      </c>
      <c r="V29" s="272" t="n">
        <v>214.355</v>
      </c>
      <c r="W29" s="272" t="n">
        <v>212.059</v>
      </c>
      <c r="X29" s="272" t="n">
        <v>159.393</v>
      </c>
      <c r="Y29" s="272" t="n">
        <v>158.69</v>
      </c>
      <c r="Z29" s="272" t="n">
        <v>162.004</v>
      </c>
      <c r="AA29" s="272" t="n">
        <v>160.682</v>
      </c>
      <c r="AB29" s="272" t="n">
        <v>213.638</v>
      </c>
      <c r="AC29" s="272" t="n">
        <v>221.373713</v>
      </c>
      <c r="AD29" s="272" t="n">
        <v>207.351412</v>
      </c>
      <c r="AE29" s="272" t="n">
        <v>147.155675</v>
      </c>
      <c r="AF29" s="275" t="n">
        <v>129.778558</v>
      </c>
    </row>
    <row r="30" customFormat="false" ht="14.65" hidden="false" customHeight="true" outlineLevel="0" collapsed="false">
      <c r="A30" s="256" t="s">
        <v>1474</v>
      </c>
      <c r="B30" s="272" t="n">
        <v>104.443</v>
      </c>
      <c r="C30" s="272" t="n">
        <v>17.559</v>
      </c>
      <c r="D30" s="272" t="n">
        <v>26.287</v>
      </c>
      <c r="E30" s="272" t="n">
        <v>32.553</v>
      </c>
      <c r="F30" s="272" t="n">
        <v>36.936</v>
      </c>
      <c r="G30" s="272" t="n">
        <v>36.357</v>
      </c>
      <c r="H30" s="272" t="n">
        <v>36.531</v>
      </c>
      <c r="I30" s="272" t="n">
        <v>74.342</v>
      </c>
      <c r="J30" s="272" t="n">
        <v>107.442</v>
      </c>
      <c r="K30" s="272" t="n">
        <v>125.826</v>
      </c>
      <c r="L30" s="272" t="n">
        <v>129.128</v>
      </c>
      <c r="M30" s="272" t="n">
        <v>128.164</v>
      </c>
      <c r="N30" s="272" t="n">
        <v>110.467</v>
      </c>
      <c r="O30" s="272" t="n">
        <v>76.915</v>
      </c>
      <c r="P30" s="272" t="n">
        <v>100.968</v>
      </c>
      <c r="Q30" s="272" t="n">
        <v>93.329</v>
      </c>
      <c r="R30" s="272" t="n">
        <v>97.187</v>
      </c>
      <c r="S30" s="272" t="n">
        <v>101.244</v>
      </c>
      <c r="T30" s="272" t="n">
        <v>112.192</v>
      </c>
      <c r="U30" s="272" t="n">
        <v>116.663</v>
      </c>
      <c r="V30" s="272" t="n">
        <v>117.266</v>
      </c>
      <c r="W30" s="272" t="n">
        <v>131.966</v>
      </c>
      <c r="X30" s="272" t="n">
        <v>147.098</v>
      </c>
      <c r="Y30" s="272" t="n">
        <v>147.309</v>
      </c>
      <c r="Z30" s="272" t="n">
        <v>154.866</v>
      </c>
      <c r="AA30" s="272" t="n">
        <v>173.311</v>
      </c>
      <c r="AB30" s="272" t="n">
        <v>219.239</v>
      </c>
      <c r="AC30" s="272" t="n">
        <v>221.597782</v>
      </c>
      <c r="AD30" s="272" t="n">
        <v>226.381506</v>
      </c>
      <c r="AE30" s="272" t="n">
        <v>233.495411</v>
      </c>
      <c r="AF30" s="275" t="n">
        <v>201.472282</v>
      </c>
    </row>
    <row r="31" customFormat="false" ht="14.65" hidden="false" customHeight="true" outlineLevel="0" collapsed="false">
      <c r="A31" s="256" t="s">
        <v>1475</v>
      </c>
      <c r="B31" s="272" t="n">
        <v>46.337</v>
      </c>
      <c r="C31" s="272" t="n">
        <v>9.219</v>
      </c>
      <c r="D31" s="272" t="n">
        <v>54.859</v>
      </c>
      <c r="E31" s="272" t="n">
        <v>97.868</v>
      </c>
      <c r="F31" s="272" t="n">
        <v>104.638</v>
      </c>
      <c r="G31" s="272" t="n">
        <v>105.616</v>
      </c>
      <c r="H31" s="272" t="n">
        <v>105.909</v>
      </c>
      <c r="I31" s="272" t="n">
        <v>105.862</v>
      </c>
      <c r="J31" s="272" t="n">
        <v>107.933</v>
      </c>
      <c r="K31" s="272" t="n">
        <v>98.982</v>
      </c>
      <c r="L31" s="272" t="n">
        <v>104.706</v>
      </c>
      <c r="M31" s="272" t="n">
        <v>102.508</v>
      </c>
      <c r="N31" s="272" t="n">
        <v>92.146</v>
      </c>
      <c r="O31" s="272" t="n">
        <v>110.943</v>
      </c>
      <c r="P31" s="272" t="n">
        <v>120.632</v>
      </c>
      <c r="Q31" s="272" t="n">
        <v>134.547</v>
      </c>
      <c r="R31" s="272" t="n">
        <v>138.506</v>
      </c>
      <c r="S31" s="272" t="n">
        <v>134.773</v>
      </c>
      <c r="T31" s="272" t="n">
        <v>140.427</v>
      </c>
      <c r="U31" s="272" t="n">
        <v>119.137</v>
      </c>
      <c r="V31" s="272" t="n">
        <v>122.993</v>
      </c>
      <c r="W31" s="272" t="n">
        <v>140.883</v>
      </c>
      <c r="X31" s="272" t="n">
        <v>157.898</v>
      </c>
      <c r="Y31" s="272" t="n">
        <v>154.531</v>
      </c>
      <c r="Z31" s="272" t="n">
        <v>151.916</v>
      </c>
      <c r="AA31" s="272" t="n">
        <v>151.819</v>
      </c>
      <c r="AB31" s="272" t="n">
        <v>157.781</v>
      </c>
      <c r="AC31" s="272" t="n">
        <v>145.93317</v>
      </c>
      <c r="AD31" s="272" t="n">
        <v>147.734607</v>
      </c>
      <c r="AE31" s="272" t="n">
        <v>143.767825</v>
      </c>
      <c r="AF31" s="275" t="n">
        <v>130.515883</v>
      </c>
    </row>
    <row r="32" customFormat="false" ht="14.65" hidden="false" customHeight="true" outlineLevel="0" collapsed="false">
      <c r="A32" s="256" t="s">
        <v>1476</v>
      </c>
      <c r="B32" s="272" t="n">
        <v>35.165</v>
      </c>
      <c r="C32" s="272" t="n">
        <v>36.268</v>
      </c>
      <c r="D32" s="272" t="n">
        <v>37.916</v>
      </c>
      <c r="E32" s="272" t="n">
        <v>39.812</v>
      </c>
      <c r="F32" s="272" t="n">
        <v>41.536</v>
      </c>
      <c r="G32" s="272" t="n">
        <v>43.925</v>
      </c>
      <c r="H32" s="272" t="n">
        <v>45.242</v>
      </c>
      <c r="I32" s="272" t="n">
        <v>45.938</v>
      </c>
      <c r="J32" s="272" t="n">
        <v>45.757</v>
      </c>
      <c r="K32" s="272" t="n">
        <v>47.49</v>
      </c>
      <c r="L32" s="272" t="n">
        <v>50.266</v>
      </c>
      <c r="M32" s="272" t="n">
        <v>50.289</v>
      </c>
      <c r="N32" s="272" t="n">
        <v>47.205</v>
      </c>
      <c r="O32" s="272" t="n">
        <v>43.174</v>
      </c>
      <c r="P32" s="272" t="n">
        <v>41.216</v>
      </c>
      <c r="Q32" s="272" t="n">
        <v>40.852</v>
      </c>
      <c r="R32" s="272" t="n">
        <v>38.955</v>
      </c>
      <c r="S32" s="272" t="n">
        <v>37.515</v>
      </c>
      <c r="T32" s="272" t="n">
        <v>37.371</v>
      </c>
      <c r="U32" s="272" t="n">
        <v>39.954</v>
      </c>
      <c r="V32" s="272" t="n">
        <v>42.487</v>
      </c>
      <c r="W32" s="272" t="n">
        <v>43.491</v>
      </c>
      <c r="X32" s="272" t="n">
        <v>45.318</v>
      </c>
      <c r="Y32" s="272" t="n">
        <v>46.416</v>
      </c>
      <c r="Z32" s="272" t="n">
        <v>46.536</v>
      </c>
      <c r="AA32" s="272" t="n">
        <v>48.308</v>
      </c>
      <c r="AB32" s="272" t="n">
        <v>49.663</v>
      </c>
      <c r="AC32" s="272" t="n">
        <v>47.917153</v>
      </c>
      <c r="AD32" s="272" t="n">
        <v>48.109531</v>
      </c>
      <c r="AE32" s="272" t="n">
        <v>47.723498</v>
      </c>
      <c r="AF32" s="275" t="n">
        <v>46.789276</v>
      </c>
    </row>
    <row r="33" customFormat="false" ht="14.65" hidden="false" customHeight="true" outlineLevel="0" collapsed="false">
      <c r="A33" s="256" t="s">
        <v>1417</v>
      </c>
      <c r="B33" s="272" t="n">
        <v>341.817</v>
      </c>
      <c r="C33" s="272" t="n">
        <v>435.055</v>
      </c>
      <c r="D33" s="272" t="n">
        <v>446.148</v>
      </c>
      <c r="E33" s="272" t="n">
        <v>439.821</v>
      </c>
      <c r="F33" s="272" t="n">
        <v>428.105</v>
      </c>
      <c r="G33" s="272" t="n">
        <v>430.44</v>
      </c>
      <c r="H33" s="272" t="n">
        <v>434.189</v>
      </c>
      <c r="I33" s="272" t="n">
        <v>428.858</v>
      </c>
      <c r="J33" s="272" t="n">
        <v>441.473</v>
      </c>
      <c r="K33" s="272" t="n">
        <v>405.851</v>
      </c>
      <c r="L33" s="272" t="n">
        <v>435.856</v>
      </c>
      <c r="M33" s="272" t="n">
        <v>423.089</v>
      </c>
      <c r="N33" s="272" t="n">
        <v>388.871</v>
      </c>
      <c r="O33" s="272" t="n">
        <v>458.376</v>
      </c>
      <c r="P33" s="272" t="n">
        <v>490.325</v>
      </c>
      <c r="Q33" s="272" t="n">
        <v>514.015</v>
      </c>
      <c r="R33" s="272" t="n">
        <v>506.247</v>
      </c>
      <c r="S33" s="272" t="n">
        <v>486.447</v>
      </c>
      <c r="T33" s="272" t="n">
        <v>507.439</v>
      </c>
      <c r="U33" s="272" t="n">
        <v>456.926</v>
      </c>
      <c r="V33" s="272" t="n">
        <v>461.099</v>
      </c>
      <c r="W33" s="272" t="n">
        <v>520.168</v>
      </c>
      <c r="X33" s="272" t="n">
        <v>546.685</v>
      </c>
      <c r="Y33" s="272" t="n">
        <v>535.818</v>
      </c>
      <c r="Z33" s="272" t="n">
        <v>541.003</v>
      </c>
      <c r="AA33" s="272" t="n">
        <v>565.062</v>
      </c>
      <c r="AB33" s="272" t="n">
        <v>583.614</v>
      </c>
      <c r="AC33" s="272" t="n">
        <v>556.404725</v>
      </c>
      <c r="AD33" s="272" t="n">
        <v>573.680589</v>
      </c>
      <c r="AE33" s="272" t="n">
        <v>547.65219</v>
      </c>
      <c r="AF33" s="275" t="n">
        <v>510.693594</v>
      </c>
    </row>
    <row r="34" customFormat="false" ht="14.65" hidden="false" customHeight="true" outlineLevel="0" collapsed="false">
      <c r="A34" s="256" t="s">
        <v>1477</v>
      </c>
      <c r="B34" s="272" t="n">
        <v>91.693</v>
      </c>
      <c r="C34" s="272" t="n">
        <v>105.433</v>
      </c>
      <c r="D34" s="272" t="n">
        <v>113.34</v>
      </c>
      <c r="E34" s="272" t="n">
        <v>110.037</v>
      </c>
      <c r="F34" s="272" t="n">
        <v>109.089</v>
      </c>
      <c r="G34" s="272" t="n">
        <v>108.821</v>
      </c>
      <c r="H34" s="272" t="n">
        <v>109.712</v>
      </c>
      <c r="I34" s="272" t="n">
        <v>114.746</v>
      </c>
      <c r="J34" s="272" t="n">
        <v>117.744</v>
      </c>
      <c r="K34" s="272" t="n">
        <v>110.536</v>
      </c>
      <c r="L34" s="272" t="n">
        <v>124.101</v>
      </c>
      <c r="M34" s="272" t="n">
        <v>120.74</v>
      </c>
      <c r="N34" s="272" t="n">
        <v>114.148</v>
      </c>
      <c r="O34" s="272" t="n">
        <v>127.351</v>
      </c>
      <c r="P34" s="272" t="n">
        <v>134.127</v>
      </c>
      <c r="Q34" s="272" t="n">
        <v>137.49</v>
      </c>
      <c r="R34" s="272" t="n">
        <v>146.188</v>
      </c>
      <c r="S34" s="272" t="n">
        <v>144.573</v>
      </c>
      <c r="T34" s="272" t="n">
        <v>146.834</v>
      </c>
      <c r="U34" s="272" t="n">
        <v>134.345</v>
      </c>
      <c r="V34" s="272" t="n">
        <v>141.802</v>
      </c>
      <c r="W34" s="272" t="n">
        <v>157.403</v>
      </c>
      <c r="X34" s="272" t="n">
        <v>165.908</v>
      </c>
      <c r="Y34" s="272" t="n">
        <v>174.459</v>
      </c>
      <c r="Z34" s="272" t="n">
        <v>169.589</v>
      </c>
      <c r="AA34" s="272" t="n">
        <v>184.646</v>
      </c>
      <c r="AB34" s="272" t="n">
        <v>191.001</v>
      </c>
      <c r="AC34" s="272" t="n">
        <v>182.655693</v>
      </c>
      <c r="AD34" s="272" t="n">
        <v>185.715695</v>
      </c>
      <c r="AE34" s="272" t="n">
        <v>189.141811</v>
      </c>
      <c r="AF34" s="275" t="n">
        <v>173.655773</v>
      </c>
    </row>
    <row r="35" s="2060" customFormat="true" ht="14.65" hidden="false" customHeight="true" outlineLevel="0" collapsed="false">
      <c r="A35" s="3113" t="s">
        <v>1478</v>
      </c>
      <c r="B35" s="3209" t="n">
        <v>207.273</v>
      </c>
      <c r="C35" s="3209" t="n">
        <v>219.688</v>
      </c>
      <c r="D35" s="3209" t="n">
        <v>235.879</v>
      </c>
      <c r="E35" s="3209" t="n">
        <v>248.742</v>
      </c>
      <c r="F35" s="3209" t="n">
        <v>291.238</v>
      </c>
      <c r="G35" s="3209" t="n">
        <v>303.755</v>
      </c>
      <c r="H35" s="3209" t="n">
        <v>321.727</v>
      </c>
      <c r="I35" s="3209" t="n">
        <v>320.638</v>
      </c>
      <c r="J35" s="3209" t="n">
        <v>317.42</v>
      </c>
      <c r="K35" s="3209" t="n">
        <v>322.998</v>
      </c>
      <c r="L35" s="3209" t="n">
        <v>327.465</v>
      </c>
      <c r="M35" s="3209" t="n">
        <v>317.665</v>
      </c>
      <c r="N35" s="3209" t="n">
        <v>316.13</v>
      </c>
      <c r="O35" s="3209" t="n">
        <v>302.626</v>
      </c>
      <c r="P35" s="3209" t="n">
        <v>291.406</v>
      </c>
      <c r="Q35" s="3209" t="n">
        <v>269.667</v>
      </c>
      <c r="R35" s="3209" t="n">
        <v>250.708</v>
      </c>
      <c r="S35" s="3209" t="n">
        <v>240.574</v>
      </c>
      <c r="T35" s="3209" t="n">
        <v>232.702</v>
      </c>
      <c r="U35" s="3209" t="n">
        <v>224.722</v>
      </c>
      <c r="V35" s="3209" t="n">
        <v>209.873</v>
      </c>
      <c r="W35" s="3209" t="n">
        <v>192.385</v>
      </c>
      <c r="X35" s="3209" t="n">
        <v>178.661</v>
      </c>
      <c r="Y35" s="3209" t="n">
        <v>168.759</v>
      </c>
      <c r="Z35" s="3209" t="n">
        <v>169.675</v>
      </c>
      <c r="AA35" s="3209" t="n">
        <v>178.018</v>
      </c>
      <c r="AB35" s="3209" t="n">
        <v>179.52</v>
      </c>
      <c r="AC35" s="3209" t="n">
        <v>179.361012</v>
      </c>
      <c r="AD35" s="3209" t="n">
        <v>180.549962</v>
      </c>
      <c r="AE35" s="3209" t="n">
        <v>176.614478</v>
      </c>
      <c r="AF35" s="3210" t="n">
        <v>186.253669</v>
      </c>
    </row>
    <row r="36" customFormat="false" ht="14.65" hidden="false" customHeight="true" outlineLevel="0" collapsed="false">
      <c r="A36" s="443" t="s">
        <v>626</v>
      </c>
      <c r="B36" s="272" t="n">
        <v>91.602</v>
      </c>
      <c r="C36" s="272" t="n">
        <v>91.261</v>
      </c>
      <c r="D36" s="272" t="n">
        <v>94.395</v>
      </c>
      <c r="E36" s="272" t="n">
        <v>100.233</v>
      </c>
      <c r="F36" s="272" t="n">
        <v>127.077</v>
      </c>
      <c r="G36" s="272" t="n">
        <v>130.456</v>
      </c>
      <c r="H36" s="272" t="n">
        <v>130.141</v>
      </c>
      <c r="I36" s="272" t="n">
        <v>128.368</v>
      </c>
      <c r="J36" s="272" t="n">
        <v>132.498</v>
      </c>
      <c r="K36" s="272" t="n">
        <v>137.228</v>
      </c>
      <c r="L36" s="272" t="n">
        <v>126.375</v>
      </c>
      <c r="M36" s="272" t="n">
        <v>116.805</v>
      </c>
      <c r="N36" s="272" t="n">
        <v>116.072</v>
      </c>
      <c r="O36" s="272" t="n">
        <v>106.21</v>
      </c>
      <c r="P36" s="272" t="n">
        <v>95.509</v>
      </c>
      <c r="Q36" s="272" t="n">
        <v>84.818</v>
      </c>
      <c r="R36" s="272" t="n">
        <v>76.802</v>
      </c>
      <c r="S36" s="272" t="n">
        <v>77.001</v>
      </c>
      <c r="T36" s="272" t="n">
        <v>72.609</v>
      </c>
      <c r="U36" s="272" t="n">
        <v>69.381</v>
      </c>
      <c r="V36" s="272" t="n">
        <v>64.397</v>
      </c>
      <c r="W36" s="272" t="n">
        <v>53.313</v>
      </c>
      <c r="X36" s="272" t="n">
        <v>45.739</v>
      </c>
      <c r="Y36" s="272" t="n">
        <v>42.065</v>
      </c>
      <c r="Z36" s="272" t="n">
        <v>41.512</v>
      </c>
      <c r="AA36" s="272" t="n">
        <v>46.547</v>
      </c>
      <c r="AB36" s="272" t="n">
        <v>48.678</v>
      </c>
      <c r="AC36" s="272" t="n">
        <v>47.848331</v>
      </c>
      <c r="AD36" s="272" t="n">
        <v>52.48839</v>
      </c>
      <c r="AE36" s="272" t="n">
        <v>53.836707</v>
      </c>
      <c r="AF36" s="275" t="n">
        <v>50.01591</v>
      </c>
    </row>
    <row r="37" customFormat="false" ht="14.65" hidden="false" customHeight="true" outlineLevel="0" collapsed="false">
      <c r="A37" s="256" t="s">
        <v>1426</v>
      </c>
      <c r="B37" s="272" t="n">
        <v>82.088</v>
      </c>
      <c r="C37" s="272" t="n">
        <v>93.716</v>
      </c>
      <c r="D37" s="272" t="n">
        <v>106.862</v>
      </c>
      <c r="E37" s="272" t="n">
        <v>114.471</v>
      </c>
      <c r="F37" s="272" t="n">
        <v>128.514</v>
      </c>
      <c r="G37" s="272" t="n">
        <v>138.5</v>
      </c>
      <c r="H37" s="272" t="n">
        <v>156.804</v>
      </c>
      <c r="I37" s="272" t="n">
        <v>156.502</v>
      </c>
      <c r="J37" s="272" t="n">
        <v>149.826</v>
      </c>
      <c r="K37" s="272" t="n">
        <v>149.35</v>
      </c>
      <c r="L37" s="272" t="n">
        <v>160.99</v>
      </c>
      <c r="M37" s="272" t="n">
        <v>162.592</v>
      </c>
      <c r="N37" s="272" t="n">
        <v>157.773</v>
      </c>
      <c r="O37" s="272" t="n">
        <v>153.748</v>
      </c>
      <c r="P37" s="272" t="n">
        <v>151.681</v>
      </c>
      <c r="Q37" s="272" t="n">
        <v>140.523</v>
      </c>
      <c r="R37" s="272" t="n">
        <v>130.998</v>
      </c>
      <c r="S37" s="272" t="n">
        <v>119.561</v>
      </c>
      <c r="T37" s="272" t="n">
        <v>114.717</v>
      </c>
      <c r="U37" s="272" t="n">
        <v>110.082</v>
      </c>
      <c r="V37" s="272" t="n">
        <v>99.782</v>
      </c>
      <c r="W37" s="272" t="n">
        <v>94.37</v>
      </c>
      <c r="X37" s="272" t="n">
        <v>87.803</v>
      </c>
      <c r="Y37" s="272" t="n">
        <v>83.603</v>
      </c>
      <c r="Z37" s="272" t="n">
        <v>84.412</v>
      </c>
      <c r="AA37" s="272" t="n">
        <v>87.986</v>
      </c>
      <c r="AB37" s="272" t="n">
        <v>90.586</v>
      </c>
      <c r="AC37" s="272" t="n">
        <v>89.562</v>
      </c>
      <c r="AD37" s="272" t="n">
        <v>84.228291</v>
      </c>
      <c r="AE37" s="272" t="n">
        <v>79.651489</v>
      </c>
      <c r="AF37" s="275" t="n">
        <v>93.80205</v>
      </c>
    </row>
    <row r="38" customFormat="false" ht="14.65" hidden="false" customHeight="true" outlineLevel="0" collapsed="false">
      <c r="A38" s="256" t="s">
        <v>624</v>
      </c>
      <c r="B38" s="272" t="n">
        <v>5.52</v>
      </c>
      <c r="C38" s="272" t="n">
        <v>4.62</v>
      </c>
      <c r="D38" s="272" t="n">
        <v>4.396</v>
      </c>
      <c r="E38" s="272" t="n">
        <v>4.174</v>
      </c>
      <c r="F38" s="272" t="n">
        <v>3.954</v>
      </c>
      <c r="G38" s="272" t="n">
        <v>3.918</v>
      </c>
      <c r="H38" s="272" t="n">
        <v>3.818</v>
      </c>
      <c r="I38" s="272" t="n">
        <v>3.764</v>
      </c>
      <c r="J38" s="272" t="n">
        <v>3.87</v>
      </c>
      <c r="K38" s="272" t="n">
        <v>3.85</v>
      </c>
      <c r="L38" s="272" t="n">
        <v>4.393</v>
      </c>
      <c r="M38" s="272" t="n">
        <v>4.347</v>
      </c>
      <c r="N38" s="272" t="n">
        <v>4.647</v>
      </c>
      <c r="O38" s="272" t="n">
        <v>4.807</v>
      </c>
      <c r="P38" s="272" t="n">
        <v>5.303</v>
      </c>
      <c r="Q38" s="272" t="n">
        <v>6.172</v>
      </c>
      <c r="R38" s="272" t="n">
        <v>6.74</v>
      </c>
      <c r="S38" s="272" t="n">
        <v>7.098</v>
      </c>
      <c r="T38" s="272" t="n">
        <v>7.237</v>
      </c>
      <c r="U38" s="272" t="n">
        <v>7.682</v>
      </c>
      <c r="V38" s="272" t="n">
        <v>7.23</v>
      </c>
      <c r="W38" s="272" t="n">
        <v>7.516</v>
      </c>
      <c r="X38" s="272" t="n">
        <v>7.477</v>
      </c>
      <c r="Y38" s="272" t="n">
        <v>7.27</v>
      </c>
      <c r="Z38" s="272" t="n">
        <v>7.084</v>
      </c>
      <c r="AA38" s="272" t="n">
        <v>7.037</v>
      </c>
      <c r="AB38" s="272" t="n">
        <v>7.164</v>
      </c>
      <c r="AC38" s="272" t="n">
        <v>7.107</v>
      </c>
      <c r="AD38" s="272" t="n">
        <v>7.245</v>
      </c>
      <c r="AE38" s="272" t="n">
        <v>6.941</v>
      </c>
      <c r="AF38" s="275" t="n">
        <v>7.35821</v>
      </c>
    </row>
    <row r="39" s="2060" customFormat="true" ht="14.65" hidden="false" customHeight="true" outlineLevel="0" collapsed="false">
      <c r="A39" s="3113" t="s">
        <v>1479</v>
      </c>
      <c r="B39" s="3211" t="n">
        <v>12.933</v>
      </c>
      <c r="C39" s="3211" t="n">
        <v>11.214</v>
      </c>
      <c r="D39" s="3211" t="n">
        <v>10.78</v>
      </c>
      <c r="E39" s="3211" t="n">
        <v>10.871</v>
      </c>
      <c r="F39" s="3211" t="n">
        <v>10.431</v>
      </c>
      <c r="G39" s="3211" t="n">
        <v>10.457</v>
      </c>
      <c r="H39" s="3211" t="n">
        <v>10.231</v>
      </c>
      <c r="I39" s="3211" t="n">
        <v>10.037</v>
      </c>
      <c r="J39" s="3211" t="n">
        <v>9.878</v>
      </c>
      <c r="K39" s="3211" t="n">
        <v>9.177</v>
      </c>
      <c r="L39" s="3211" t="n">
        <v>9.013</v>
      </c>
      <c r="M39" s="3211" t="n">
        <v>8.757</v>
      </c>
      <c r="N39" s="3211" t="n">
        <v>9.79</v>
      </c>
      <c r="O39" s="3211" t="n">
        <v>9.475</v>
      </c>
      <c r="P39" s="3211" t="n">
        <v>7.931</v>
      </c>
      <c r="Q39" s="3211" t="n">
        <v>8.201</v>
      </c>
      <c r="R39" s="3211" t="n">
        <v>7.859</v>
      </c>
      <c r="S39" s="3211" t="n">
        <v>7.172</v>
      </c>
      <c r="T39" s="3211" t="n">
        <v>7.128</v>
      </c>
      <c r="U39" s="3211" t="n">
        <v>6.89</v>
      </c>
      <c r="V39" s="3211" t="n">
        <v>6.89</v>
      </c>
      <c r="W39" s="3211" t="n">
        <v>7.228</v>
      </c>
      <c r="X39" s="3211" t="n">
        <v>7.291</v>
      </c>
      <c r="Y39" s="3211" t="n">
        <v>7.634</v>
      </c>
      <c r="Z39" s="3211" t="n">
        <v>7.648</v>
      </c>
      <c r="AA39" s="3211" t="n">
        <v>7.622</v>
      </c>
      <c r="AB39" s="3211" t="n">
        <v>7.302</v>
      </c>
      <c r="AC39" s="3211" t="n">
        <v>7.013121</v>
      </c>
      <c r="AD39" s="3211" t="n">
        <v>6.916581</v>
      </c>
      <c r="AE39" s="3211" t="n">
        <v>7.027104</v>
      </c>
      <c r="AF39" s="3212" t="n">
        <v>6.527371</v>
      </c>
    </row>
    <row r="40" s="2060" customFormat="true" ht="14.65" hidden="false" customHeight="true" outlineLevel="0" collapsed="false">
      <c r="A40" s="3113" t="s">
        <v>1384</v>
      </c>
      <c r="B40" s="3209" t="n">
        <v>523.679</v>
      </c>
      <c r="C40" s="3209" t="n">
        <v>469.569</v>
      </c>
      <c r="D40" s="3209" t="n">
        <v>397.633</v>
      </c>
      <c r="E40" s="3209" t="n">
        <v>352.887</v>
      </c>
      <c r="F40" s="3209" t="n">
        <v>317.576</v>
      </c>
      <c r="G40" s="3209" t="n">
        <v>305.107</v>
      </c>
      <c r="H40" s="3209" t="n">
        <v>305.107</v>
      </c>
      <c r="I40" s="3209" t="n">
        <v>303.886</v>
      </c>
      <c r="J40" s="3209" t="n">
        <v>301.405</v>
      </c>
      <c r="K40" s="3209" t="n">
        <v>303.239</v>
      </c>
      <c r="L40" s="3209" t="n">
        <v>321.692</v>
      </c>
      <c r="M40" s="3209" t="n">
        <v>345.841</v>
      </c>
      <c r="N40" s="3209" t="n">
        <v>377.173</v>
      </c>
      <c r="O40" s="3209" t="n">
        <v>418.582</v>
      </c>
      <c r="P40" s="3209" t="n">
        <v>456.253</v>
      </c>
      <c r="Q40" s="3209" t="n">
        <v>466.448</v>
      </c>
      <c r="R40" s="3209" t="n">
        <v>475.827</v>
      </c>
      <c r="S40" s="3209" t="n">
        <v>487.681</v>
      </c>
      <c r="T40" s="3209" t="n">
        <v>486.17</v>
      </c>
      <c r="U40" s="3209" t="n">
        <v>491.247</v>
      </c>
      <c r="V40" s="3209" t="n">
        <v>504.102</v>
      </c>
      <c r="W40" s="3209" t="n">
        <v>512.388</v>
      </c>
      <c r="X40" s="3209" t="n">
        <v>518.747</v>
      </c>
      <c r="Y40" s="3209" t="n">
        <v>521.688</v>
      </c>
      <c r="Z40" s="3209" t="n">
        <v>526.126</v>
      </c>
      <c r="AA40" s="3209" t="n">
        <v>533.713</v>
      </c>
      <c r="AB40" s="3209" t="n">
        <v>547.734</v>
      </c>
      <c r="AC40" s="3209" t="n">
        <v>546.398</v>
      </c>
      <c r="AD40" s="3209" t="n">
        <v>555.5206</v>
      </c>
      <c r="AE40" s="3209" t="n">
        <v>561.016627</v>
      </c>
      <c r="AF40" s="3210" t="n">
        <v>512.053764</v>
      </c>
    </row>
    <row r="41" s="2060" customFormat="true" ht="14.65" hidden="false" customHeight="true" outlineLevel="0" collapsed="false">
      <c r="A41" s="3147" t="s">
        <v>1453</v>
      </c>
      <c r="B41" s="3213" t="n">
        <v>159.216</v>
      </c>
      <c r="C41" s="3213" t="n">
        <v>168.087</v>
      </c>
      <c r="D41" s="3213" t="n">
        <v>164.94</v>
      </c>
      <c r="E41" s="3213" t="n">
        <v>166.364</v>
      </c>
      <c r="F41" s="3213" t="n">
        <v>178.169</v>
      </c>
      <c r="G41" s="3213" t="n">
        <v>183.842</v>
      </c>
      <c r="H41" s="3213" t="n">
        <v>183.233</v>
      </c>
      <c r="I41" s="3213" t="n">
        <v>183.505</v>
      </c>
      <c r="J41" s="3213" t="n">
        <v>183.66</v>
      </c>
      <c r="K41" s="3213" t="n">
        <v>183.029</v>
      </c>
      <c r="L41" s="3213" t="n">
        <v>179.33</v>
      </c>
      <c r="M41" s="3213" t="n">
        <v>179.055</v>
      </c>
      <c r="N41" s="3213" t="n">
        <v>179.271</v>
      </c>
      <c r="O41" s="3213" t="n">
        <v>177.468</v>
      </c>
      <c r="P41" s="3213" t="n">
        <v>181.158</v>
      </c>
      <c r="Q41" s="3213" t="n">
        <v>181.685</v>
      </c>
      <c r="R41" s="3213" t="n">
        <v>178.971</v>
      </c>
      <c r="S41" s="3213" t="n">
        <v>174.618</v>
      </c>
      <c r="T41" s="3213" t="n">
        <v>177.16</v>
      </c>
      <c r="U41" s="3213" t="n">
        <v>174.999</v>
      </c>
      <c r="V41" s="3213" t="n">
        <v>178.263</v>
      </c>
      <c r="W41" s="3213" t="n">
        <v>174.354</v>
      </c>
      <c r="X41" s="3213" t="n">
        <v>177.649</v>
      </c>
      <c r="Y41" s="3213" t="n">
        <v>172.648</v>
      </c>
      <c r="Z41" s="3213" t="n">
        <v>172.885</v>
      </c>
      <c r="AA41" s="3213" t="n">
        <v>174.626</v>
      </c>
      <c r="AB41" s="3213" t="n">
        <v>175.943</v>
      </c>
      <c r="AC41" s="3213" t="n">
        <v>170.835816</v>
      </c>
      <c r="AD41" s="3213" t="n">
        <v>167.720945</v>
      </c>
      <c r="AE41" s="3213" t="n">
        <v>164.841745</v>
      </c>
      <c r="AF41" s="3214" t="n">
        <v>155.927622</v>
      </c>
    </row>
    <row r="42" customFormat="false" ht="2.85" hidden="false" customHeight="true" outlineLevel="0" collapsed="false">
      <c r="A42" s="1927"/>
    </row>
    <row r="43" customFormat="false" ht="14.45" hidden="false" customHeight="true" outlineLevel="0" collapsed="false">
      <c r="A43" s="86" t="s">
        <v>1459</v>
      </c>
      <c r="B43" s="215"/>
      <c r="C43" s="3215"/>
      <c r="D43" s="3215"/>
      <c r="E43" s="215"/>
      <c r="F43" s="215"/>
      <c r="G43" s="215"/>
      <c r="H43" s="215"/>
      <c r="I43" s="215"/>
      <c r="J43" s="215"/>
      <c r="K43" s="215"/>
      <c r="L43" s="215"/>
      <c r="M43" s="215"/>
      <c r="N43" s="215"/>
      <c r="O43" s="215"/>
    </row>
    <row r="44" customFormat="false" ht="14.45" hidden="false" customHeight="true" outlineLevel="0" collapsed="false">
      <c r="A44" s="86" t="s">
        <v>1480</v>
      </c>
      <c r="B44" s="3196"/>
      <c r="C44" s="3196"/>
      <c r="D44" s="3196"/>
      <c r="E44" s="3196"/>
      <c r="F44" s="3196"/>
      <c r="G44" s="3196"/>
      <c r="H44" s="3196"/>
      <c r="I44" s="3196"/>
      <c r="J44" s="3196"/>
      <c r="K44" s="3196"/>
      <c r="L44" s="3196"/>
      <c r="M44" s="3196"/>
      <c r="N44" s="3196"/>
      <c r="O44" s="3196"/>
      <c r="P44" s="3196"/>
      <c r="Q44" s="3196"/>
      <c r="R44" s="3196"/>
      <c r="S44" s="3196"/>
      <c r="T44" s="3196"/>
      <c r="U44" s="3196"/>
      <c r="V44" s="3196"/>
      <c r="W44" s="3196"/>
      <c r="X44" s="3196"/>
      <c r="Y44" s="3196"/>
      <c r="Z44" s="3196"/>
      <c r="AA44" s="3196"/>
    </row>
    <row r="45" customFormat="false" ht="15.75" hidden="false" customHeight="false" outlineLevel="0" collapsed="false">
      <c r="B45" s="3196"/>
      <c r="C45" s="3196"/>
      <c r="D45" s="3196"/>
      <c r="E45" s="3196"/>
      <c r="F45" s="3196"/>
      <c r="G45" s="3196"/>
      <c r="H45" s="3196"/>
      <c r="I45" s="3196"/>
      <c r="J45" s="3196"/>
      <c r="K45" s="3196"/>
      <c r="L45" s="3196"/>
      <c r="M45" s="3196"/>
      <c r="N45" s="3196"/>
      <c r="O45" s="3196"/>
      <c r="P45" s="3196"/>
      <c r="Q45" s="3196"/>
      <c r="R45" s="3196"/>
      <c r="S45" s="3196"/>
      <c r="T45" s="3196"/>
      <c r="U45" s="3196"/>
      <c r="V45" s="3196"/>
      <c r="W45" s="3196"/>
      <c r="X45" s="3196"/>
      <c r="Y45" s="3196"/>
      <c r="Z45" s="3196"/>
      <c r="AA45" s="3196"/>
    </row>
    <row r="46" customFormat="false" ht="15.75" hidden="false" customHeight="false" outlineLevel="0" collapsed="false">
      <c r="B46" s="3196"/>
      <c r="C46" s="3196"/>
      <c r="D46" s="3196"/>
      <c r="E46" s="3196"/>
      <c r="F46" s="3196"/>
      <c r="G46" s="3196"/>
      <c r="H46" s="3196"/>
      <c r="I46" s="3196"/>
      <c r="J46" s="3196"/>
      <c r="K46" s="3196"/>
      <c r="L46" s="3196"/>
      <c r="M46" s="3196"/>
      <c r="N46" s="3196"/>
      <c r="O46" s="3196"/>
      <c r="P46" s="3196"/>
      <c r="Q46" s="3196"/>
      <c r="R46" s="3196"/>
      <c r="S46" s="3196"/>
      <c r="T46" s="3196"/>
      <c r="U46" s="3196"/>
      <c r="V46" s="3196"/>
      <c r="W46" s="3196"/>
      <c r="X46" s="3196"/>
      <c r="Y46" s="3196"/>
      <c r="Z46" s="3196"/>
      <c r="AA46" s="3196"/>
      <c r="AB46" s="3196"/>
      <c r="AC46" s="3196"/>
      <c r="AD46" s="3196"/>
    </row>
    <row r="47" s="215" customFormat="true" ht="10.5" hidden="false" customHeight="false" outlineLevel="0" collapsed="false">
      <c r="B47" s="3216"/>
      <c r="C47" s="3216"/>
      <c r="D47" s="3216"/>
      <c r="E47" s="3216"/>
      <c r="F47" s="3216"/>
      <c r="G47" s="3216"/>
      <c r="H47" s="3216"/>
      <c r="I47" s="3216"/>
      <c r="J47" s="3216"/>
      <c r="K47" s="3216"/>
      <c r="L47" s="3216"/>
      <c r="M47" s="3216"/>
      <c r="N47" s="3216"/>
      <c r="O47" s="3216"/>
      <c r="P47" s="3216"/>
      <c r="Q47" s="3216"/>
      <c r="R47" s="3216"/>
      <c r="S47" s="3216"/>
      <c r="T47" s="3216"/>
      <c r="U47" s="3216"/>
      <c r="V47" s="3216"/>
      <c r="W47" s="3216"/>
      <c r="X47" s="3216"/>
      <c r="Y47" s="3216"/>
      <c r="Z47" s="3216"/>
      <c r="AA47" s="3216"/>
      <c r="AB47" s="3216"/>
      <c r="AC47" s="3216"/>
      <c r="AD47" s="3216"/>
    </row>
    <row r="48" customFormat="false" ht="15.75" hidden="false" customHeight="false" outlineLevel="0" collapsed="false">
      <c r="B48" s="123" t="s">
        <v>4</v>
      </c>
    </row>
    <row r="50" customFormat="false" ht="15.75" hidden="false" customHeight="false" outlineLevel="0" collapsed="false">
      <c r="B50" s="123" t="s">
        <v>4</v>
      </c>
    </row>
  </sheetData>
  <mergeCells count="5">
    <mergeCell ref="B2:AD2"/>
    <mergeCell ref="AE2:AF2"/>
    <mergeCell ref="AE3:AF3"/>
    <mergeCell ref="AE4:AF4"/>
    <mergeCell ref="A7:P7"/>
  </mergeCells>
  <printOptions headings="false" gridLines="false" gridLinesSet="true" horizontalCentered="true" verticalCentered="true"/>
  <pageMargins left="0.590277777777778" right="0.590277777777778" top="0.551388888888889" bottom="0.551388888888889"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AF39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417" width="26"/>
    <col collapsed="false" customWidth="true" hidden="false" outlineLevel="0" max="16" min="2" style="1417" width="8.75"/>
    <col collapsed="false" customWidth="false" hidden="false" outlineLevel="0" max="26" min="17" style="1417" width="9"/>
    <col collapsed="false" customWidth="true" hidden="false" outlineLevel="0" max="27" min="27" style="1417" width="10.25"/>
    <col collapsed="false" customWidth="false" hidden="false" outlineLevel="0" max="1024" min="28" style="1417" width="9"/>
  </cols>
  <sheetData>
    <row r="1" customFormat="false" ht="13.15" hidden="false" customHeight="true" outlineLevel="0" collapsed="false">
      <c r="A1" s="3080"/>
      <c r="B1" s="3081"/>
      <c r="C1" s="3082"/>
      <c r="D1" s="3082"/>
      <c r="E1" s="3082"/>
      <c r="F1" s="3082"/>
      <c r="G1" s="3082"/>
      <c r="H1" s="3082"/>
      <c r="I1" s="3191"/>
      <c r="J1" s="3191"/>
      <c r="K1" s="3191"/>
      <c r="L1" s="3191"/>
      <c r="M1" s="3027"/>
      <c r="N1" s="3027"/>
      <c r="O1" s="3027"/>
      <c r="P1" s="3027"/>
      <c r="Q1" s="3027"/>
      <c r="R1" s="3027"/>
      <c r="S1" s="3027"/>
      <c r="T1" s="3027"/>
      <c r="U1" s="3027"/>
      <c r="V1" s="3027"/>
      <c r="W1" s="3027"/>
      <c r="X1" s="3027"/>
      <c r="Y1" s="3027"/>
      <c r="Z1" s="3027"/>
      <c r="AA1" s="3027"/>
      <c r="AB1" s="3027"/>
      <c r="AC1" s="3027"/>
      <c r="AD1" s="3217"/>
      <c r="AE1" s="3218"/>
      <c r="AF1" s="3085"/>
    </row>
    <row r="2" customFormat="false" ht="18" hidden="false" customHeight="true" outlineLevel="0" collapsed="false">
      <c r="A2" s="3086"/>
      <c r="B2" s="3030" t="s">
        <v>60</v>
      </c>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219" t="s">
        <v>75</v>
      </c>
      <c r="AF2" s="3219"/>
    </row>
    <row r="3" customFormat="false" ht="18" hidden="false" customHeight="true" outlineLevel="0" collapsed="false">
      <c r="A3" s="3086"/>
      <c r="B3" s="3220"/>
      <c r="C3" s="3221"/>
      <c r="D3" s="3221"/>
      <c r="E3" s="3221"/>
      <c r="F3" s="3221"/>
      <c r="G3" s="3221"/>
      <c r="H3" s="3088"/>
      <c r="I3" s="3088"/>
      <c r="J3" s="3088"/>
      <c r="K3" s="3088"/>
      <c r="L3" s="3088"/>
      <c r="M3" s="3130"/>
      <c r="N3" s="3130"/>
      <c r="O3" s="3130"/>
      <c r="P3" s="3130"/>
      <c r="Q3" s="3130"/>
      <c r="R3" s="3130"/>
      <c r="S3" s="3130"/>
      <c r="T3" s="3130"/>
      <c r="U3" s="3130"/>
      <c r="V3" s="3130"/>
      <c r="W3" s="3130"/>
      <c r="X3" s="3130"/>
      <c r="Y3" s="3130"/>
      <c r="Z3" s="3130"/>
      <c r="AA3" s="3130"/>
      <c r="AB3" s="3130"/>
      <c r="AC3" s="3130"/>
      <c r="AD3" s="3222"/>
      <c r="AE3" s="3219" t="s">
        <v>1481</v>
      </c>
      <c r="AF3" s="3219"/>
    </row>
    <row r="4" customFormat="false" ht="18" hidden="false" customHeight="true" outlineLevel="0" collapsed="false">
      <c r="A4" s="3086"/>
      <c r="B4" s="3223"/>
      <c r="C4" s="3192"/>
      <c r="D4" s="3192"/>
      <c r="E4" s="3192"/>
      <c r="F4" s="3192"/>
      <c r="G4" s="3192"/>
      <c r="H4" s="3192"/>
      <c r="I4" s="3192"/>
      <c r="J4" s="3192"/>
      <c r="K4" s="3192"/>
      <c r="L4" s="3192"/>
      <c r="M4" s="3130"/>
      <c r="N4" s="3130"/>
      <c r="O4" s="3130"/>
      <c r="P4" s="3130"/>
      <c r="Q4" s="3130"/>
      <c r="R4" s="3130"/>
      <c r="S4" s="3130"/>
      <c r="T4" s="3130"/>
      <c r="U4" s="3130"/>
      <c r="V4" s="3130"/>
      <c r="W4" s="3130"/>
      <c r="X4" s="3130"/>
      <c r="Y4" s="3130"/>
      <c r="Z4" s="3130"/>
      <c r="AA4" s="3130"/>
      <c r="AB4" s="3130"/>
      <c r="AC4" s="3130"/>
      <c r="AD4" s="3222"/>
      <c r="AE4" s="3224" t="s">
        <v>233</v>
      </c>
      <c r="AF4" s="3224"/>
    </row>
    <row r="5" customFormat="false" ht="13.15" hidden="false" customHeight="true" outlineLevel="0" collapsed="false">
      <c r="A5" s="3095"/>
      <c r="B5" s="3225"/>
      <c r="C5" s="3036"/>
      <c r="D5" s="3036"/>
      <c r="E5" s="3036"/>
      <c r="F5" s="3036"/>
      <c r="G5" s="3036"/>
      <c r="H5" s="3036"/>
      <c r="I5" s="3194"/>
      <c r="J5" s="3194"/>
      <c r="K5" s="3194"/>
      <c r="L5" s="3194"/>
      <c r="M5" s="3036"/>
      <c r="N5" s="3036"/>
      <c r="O5" s="3036"/>
      <c r="P5" s="3036"/>
      <c r="Q5" s="3036"/>
      <c r="R5" s="3036"/>
      <c r="S5" s="3036"/>
      <c r="T5" s="3036"/>
      <c r="U5" s="3036"/>
      <c r="V5" s="3036"/>
      <c r="W5" s="3036"/>
      <c r="X5" s="3036"/>
      <c r="Y5" s="3036"/>
      <c r="Z5" s="3036"/>
      <c r="AA5" s="3036"/>
      <c r="AB5" s="3036"/>
      <c r="AC5" s="3036"/>
      <c r="AD5" s="3226"/>
      <c r="AE5" s="3227"/>
      <c r="AF5" s="3100"/>
    </row>
    <row r="6" customFormat="false" ht="8.1" hidden="false" customHeight="true" outlineLevel="0" collapsed="false">
      <c r="B6" s="3228"/>
      <c r="C6" s="3228"/>
      <c r="D6" s="3228"/>
      <c r="E6" s="3228"/>
      <c r="F6" s="3228"/>
      <c r="G6" s="3228"/>
      <c r="H6" s="3228"/>
      <c r="I6" s="3228"/>
      <c r="J6" s="3228"/>
      <c r="K6" s="3228"/>
      <c r="L6" s="3228"/>
      <c r="M6" s="3228"/>
      <c r="N6" s="3228"/>
      <c r="O6" s="3228"/>
    </row>
    <row r="7" customFormat="false" ht="15" hidden="false" customHeight="true" outlineLevel="0" collapsed="false">
      <c r="A7" s="1975" t="s">
        <v>1482</v>
      </c>
      <c r="B7" s="1975"/>
      <c r="C7" s="1975"/>
      <c r="D7" s="1975"/>
      <c r="E7" s="1975"/>
      <c r="F7" s="1975"/>
      <c r="G7" s="1975"/>
      <c r="H7" s="1975"/>
      <c r="I7" s="1975"/>
      <c r="J7" s="1975"/>
      <c r="K7" s="1975"/>
      <c r="L7" s="1975"/>
      <c r="M7" s="1975"/>
      <c r="N7" s="1975"/>
    </row>
    <row r="8" customFormat="false" ht="18" hidden="false" customHeight="true" outlineLevel="0" collapsed="false">
      <c r="A8" s="3229" t="s">
        <v>4</v>
      </c>
      <c r="B8" s="2544" t="n">
        <v>1990</v>
      </c>
      <c r="C8" s="2544" t="n">
        <v>1991</v>
      </c>
      <c r="D8" s="2544" t="n">
        <v>1992</v>
      </c>
      <c r="E8" s="2544" t="n">
        <v>1993</v>
      </c>
      <c r="F8" s="2544" t="n">
        <v>1994</v>
      </c>
      <c r="G8" s="2544" t="n">
        <v>1995</v>
      </c>
      <c r="H8" s="2544" t="n">
        <v>1996</v>
      </c>
      <c r="I8" s="2544" t="n">
        <v>1997</v>
      </c>
      <c r="J8" s="2544" t="n">
        <v>1998</v>
      </c>
      <c r="K8" s="2544" t="n">
        <v>1999</v>
      </c>
      <c r="L8" s="2544" t="n">
        <v>2000</v>
      </c>
      <c r="M8" s="3230" t="n">
        <v>2001</v>
      </c>
      <c r="N8" s="2544" t="n">
        <v>2002</v>
      </c>
      <c r="O8" s="2544" t="n">
        <v>2003</v>
      </c>
      <c r="P8" s="2544" t="n">
        <v>2004</v>
      </c>
      <c r="Q8" s="2544" t="n">
        <v>2005</v>
      </c>
      <c r="R8" s="2544" t="n">
        <v>2006</v>
      </c>
      <c r="S8" s="2544" t="n">
        <v>2007</v>
      </c>
      <c r="T8" s="2544" t="n">
        <v>2008</v>
      </c>
      <c r="U8" s="2544" t="n">
        <v>2009</v>
      </c>
      <c r="V8" s="2544" t="n">
        <v>2010</v>
      </c>
      <c r="W8" s="2544" t="n">
        <v>2011</v>
      </c>
      <c r="X8" s="2544" t="n">
        <v>2012</v>
      </c>
      <c r="Y8" s="2544" t="n">
        <v>2013</v>
      </c>
      <c r="Z8" s="2544" t="n">
        <v>2014</v>
      </c>
      <c r="AA8" s="2544" t="n">
        <v>2015</v>
      </c>
      <c r="AB8" s="2544" t="n">
        <v>2016</v>
      </c>
      <c r="AC8" s="2544" t="n">
        <v>2017</v>
      </c>
      <c r="AD8" s="2544" t="n">
        <v>2018</v>
      </c>
      <c r="AE8" s="3103" t="n">
        <v>2019</v>
      </c>
      <c r="AF8" s="3231" t="n">
        <v>2020</v>
      </c>
    </row>
    <row r="9" customFormat="false" ht="16.15" hidden="false" customHeight="true" outlineLevel="0" collapsed="false">
      <c r="A9" s="3232" t="s">
        <v>1399</v>
      </c>
      <c r="B9" s="3233" t="n">
        <v>2056778</v>
      </c>
      <c r="C9" s="3233" t="n">
        <v>2099471</v>
      </c>
      <c r="D9" s="3233" t="n">
        <v>2099244</v>
      </c>
      <c r="E9" s="3233" t="n">
        <v>2147317</v>
      </c>
      <c r="F9" s="3233" t="n">
        <v>2165323</v>
      </c>
      <c r="G9" s="3233" t="n">
        <v>2197035</v>
      </c>
      <c r="H9" s="3233" t="n">
        <v>2287830</v>
      </c>
      <c r="I9" s="3233" t="n">
        <v>2290521</v>
      </c>
      <c r="J9" s="3233" t="n">
        <v>2339072</v>
      </c>
      <c r="K9" s="3233" t="n">
        <v>2412346</v>
      </c>
      <c r="L9" s="3233" t="n">
        <v>2496629</v>
      </c>
      <c r="M9" s="3233" t="n">
        <v>2540396</v>
      </c>
      <c r="N9" s="3233" t="n">
        <v>2602942</v>
      </c>
      <c r="O9" s="3233" t="n">
        <v>2698167</v>
      </c>
      <c r="P9" s="3233" t="n">
        <v>2782327</v>
      </c>
      <c r="Q9" s="3233" t="n">
        <v>2861100</v>
      </c>
      <c r="R9" s="3233" t="n">
        <v>2953703</v>
      </c>
      <c r="S9" s="3233" t="n">
        <v>3029621</v>
      </c>
      <c r="T9" s="3233" t="n">
        <v>3150177</v>
      </c>
      <c r="U9" s="3233" t="n">
        <v>3055322</v>
      </c>
      <c r="V9" s="3233" t="n">
        <v>3274744</v>
      </c>
      <c r="W9" s="3233" t="n">
        <v>3370006</v>
      </c>
      <c r="X9" s="3233" t="n">
        <v>3429112</v>
      </c>
      <c r="Y9" s="3233" t="n">
        <v>3488977</v>
      </c>
      <c r="Z9" s="3234" t="n">
        <v>3536955</v>
      </c>
      <c r="AA9" s="3234" t="n">
        <v>3570864</v>
      </c>
      <c r="AB9" s="3234" t="n">
        <v>3625360</v>
      </c>
      <c r="AC9" s="3234" t="n">
        <v>3761590.372</v>
      </c>
      <c r="AD9" s="3234" t="n">
        <v>3973127.021</v>
      </c>
      <c r="AE9" s="3234" t="n">
        <v>4115246.604</v>
      </c>
      <c r="AF9" s="3235" t="n">
        <v>4013926.978</v>
      </c>
    </row>
    <row r="10" s="2060" customFormat="true" ht="16.15" hidden="false" customHeight="true" outlineLevel="0" collapsed="false">
      <c r="A10" s="3113" t="s">
        <v>644</v>
      </c>
      <c r="B10" s="3209" t="n">
        <v>67031</v>
      </c>
      <c r="C10" s="3209" t="n">
        <v>72908</v>
      </c>
      <c r="D10" s="3209" t="n">
        <v>76185</v>
      </c>
      <c r="E10" s="3209" t="n">
        <v>78894</v>
      </c>
      <c r="F10" s="3209" t="n">
        <v>75062</v>
      </c>
      <c r="G10" s="3209" t="n">
        <v>82240</v>
      </c>
      <c r="H10" s="3209" t="n">
        <v>87029</v>
      </c>
      <c r="I10" s="3209" t="n">
        <v>97600</v>
      </c>
      <c r="J10" s="3209" t="n">
        <v>102765</v>
      </c>
      <c r="K10" s="3209" t="n">
        <v>115936</v>
      </c>
      <c r="L10" s="3209" t="n">
        <v>124189</v>
      </c>
      <c r="M10" s="3209" t="n">
        <v>128366</v>
      </c>
      <c r="N10" s="3209" t="n">
        <v>132436</v>
      </c>
      <c r="O10" s="3209" t="n">
        <v>145932</v>
      </c>
      <c r="P10" s="3209" t="n">
        <v>154736</v>
      </c>
      <c r="Q10" s="3209" t="n">
        <v>185864</v>
      </c>
      <c r="R10" s="3209" t="n">
        <v>194600</v>
      </c>
      <c r="S10" s="3209" t="n">
        <v>207193</v>
      </c>
      <c r="T10" s="3209" t="n">
        <v>209502</v>
      </c>
      <c r="U10" s="3209" t="n">
        <v>195735</v>
      </c>
      <c r="V10" s="3209" t="n">
        <v>203023</v>
      </c>
      <c r="W10" s="3209" t="n">
        <v>196544</v>
      </c>
      <c r="X10" s="3209" t="n">
        <v>205371</v>
      </c>
      <c r="Y10" s="3209" t="n">
        <v>192734</v>
      </c>
      <c r="Z10" s="3236" t="n">
        <v>202220</v>
      </c>
      <c r="AA10" s="3236" t="n">
        <v>203821</v>
      </c>
      <c r="AB10" s="3236" t="n">
        <v>218513</v>
      </c>
      <c r="AC10" s="3236" t="n">
        <v>236579.667</v>
      </c>
      <c r="AD10" s="3236" t="n">
        <v>247639.303</v>
      </c>
      <c r="AE10" s="3236" t="n">
        <v>249190.078</v>
      </c>
      <c r="AF10" s="3210" t="n">
        <v>244231.017</v>
      </c>
    </row>
    <row r="11" customFormat="false" ht="16.15" hidden="false" customHeight="true" outlineLevel="0" collapsed="false">
      <c r="A11" s="499" t="s">
        <v>1483</v>
      </c>
      <c r="B11" s="3207" t="n">
        <v>45684</v>
      </c>
      <c r="C11" s="3207" t="n">
        <v>49532</v>
      </c>
      <c r="D11" s="3207" t="n">
        <v>51670</v>
      </c>
      <c r="E11" s="3207" t="n">
        <v>52386</v>
      </c>
      <c r="F11" s="3207" t="n">
        <v>48206</v>
      </c>
      <c r="G11" s="3207" t="n">
        <v>54851</v>
      </c>
      <c r="H11" s="3207" t="n">
        <v>58187</v>
      </c>
      <c r="I11" s="3207" t="n">
        <v>67076</v>
      </c>
      <c r="J11" s="3207" t="n">
        <v>71711</v>
      </c>
      <c r="K11" s="3207" t="n">
        <v>80548</v>
      </c>
      <c r="L11" s="3207" t="n">
        <v>82132</v>
      </c>
      <c r="M11" s="3207" t="n">
        <v>77267</v>
      </c>
      <c r="N11" s="3207" t="n">
        <v>79515</v>
      </c>
      <c r="O11" s="3207" t="n">
        <v>84001</v>
      </c>
      <c r="P11" s="3207" t="n">
        <v>82809</v>
      </c>
      <c r="Q11" s="3207" t="n">
        <v>88902</v>
      </c>
      <c r="R11" s="3207" t="n">
        <v>87444</v>
      </c>
      <c r="S11" s="3207" t="n">
        <v>86541</v>
      </c>
      <c r="T11" s="3207" t="n">
        <v>86761</v>
      </c>
      <c r="U11" s="3207" t="n">
        <v>83371</v>
      </c>
      <c r="V11" s="3207" t="n">
        <v>84620</v>
      </c>
      <c r="W11" s="3207" t="n">
        <v>81830</v>
      </c>
      <c r="X11" s="3207" t="n">
        <v>85280</v>
      </c>
      <c r="Y11" s="3207" t="n">
        <v>81019</v>
      </c>
      <c r="Z11" s="3237" t="n">
        <v>82556</v>
      </c>
      <c r="AA11" s="3237" t="n">
        <v>83977</v>
      </c>
      <c r="AB11" s="3237" t="n">
        <v>94722</v>
      </c>
      <c r="AC11" s="3237" t="n">
        <v>96218.622</v>
      </c>
      <c r="AD11" s="3237" t="n">
        <v>97154.078</v>
      </c>
      <c r="AE11" s="3237" t="n">
        <v>89962.496</v>
      </c>
      <c r="AF11" s="3208" t="n">
        <v>91672</v>
      </c>
    </row>
    <row r="12" customFormat="false" ht="16.15" hidden="false" customHeight="true" outlineLevel="0" collapsed="false">
      <c r="A12" s="499" t="s">
        <v>1471</v>
      </c>
      <c r="B12" s="3207" t="n">
        <v>6200</v>
      </c>
      <c r="C12" s="3207" t="n">
        <v>6540</v>
      </c>
      <c r="D12" s="3207" t="n">
        <v>6770</v>
      </c>
      <c r="E12" s="3207" t="n">
        <v>6360</v>
      </c>
      <c r="F12" s="3207" t="n">
        <v>6390</v>
      </c>
      <c r="G12" s="3207" t="n">
        <v>6340</v>
      </c>
      <c r="H12" s="3207" t="n">
        <v>6420</v>
      </c>
      <c r="I12" s="3207" t="n">
        <v>6570</v>
      </c>
      <c r="J12" s="3207" t="n">
        <v>6360</v>
      </c>
      <c r="K12" s="3207" t="n">
        <v>5020</v>
      </c>
      <c r="L12" s="3207" t="n">
        <v>5880</v>
      </c>
      <c r="M12" s="3207" t="n">
        <v>6180</v>
      </c>
      <c r="N12" s="3207" t="n">
        <v>5900</v>
      </c>
      <c r="O12" s="3207" t="n">
        <v>5500</v>
      </c>
      <c r="P12" s="3207" t="n">
        <v>8060</v>
      </c>
      <c r="Q12" s="3207" t="n">
        <v>11300</v>
      </c>
      <c r="R12" s="3207" t="n">
        <v>13190</v>
      </c>
      <c r="S12" s="3207" t="n">
        <v>15280</v>
      </c>
      <c r="T12" s="3207" t="n">
        <v>15900</v>
      </c>
      <c r="U12" s="3207" t="n">
        <v>15900</v>
      </c>
      <c r="V12" s="3207" t="n">
        <v>16810</v>
      </c>
      <c r="W12" s="3207" t="n">
        <v>7860</v>
      </c>
      <c r="X12" s="3207" t="n">
        <v>12200</v>
      </c>
      <c r="Y12" s="3207" t="n">
        <v>12800</v>
      </c>
      <c r="Z12" s="3237" t="n">
        <v>12450</v>
      </c>
      <c r="AA12" s="3237" t="n">
        <v>15493</v>
      </c>
      <c r="AB12" s="3237" t="n">
        <v>15570</v>
      </c>
      <c r="AC12" s="3237" t="n">
        <v>14309.257</v>
      </c>
      <c r="AD12" s="3237" t="n">
        <v>13879.98</v>
      </c>
      <c r="AE12" s="3237" t="n">
        <v>14189.67</v>
      </c>
      <c r="AF12" s="3208" t="n">
        <v>10564</v>
      </c>
    </row>
    <row r="13" customFormat="false" ht="16.15" hidden="false" customHeight="true" outlineLevel="0" collapsed="false">
      <c r="A13" s="2202" t="s">
        <v>1400</v>
      </c>
      <c r="B13" s="3238" t="n">
        <v>4000</v>
      </c>
      <c r="C13" s="3238" t="n">
        <v>4878</v>
      </c>
      <c r="D13" s="3238" t="n">
        <v>5132</v>
      </c>
      <c r="E13" s="3238" t="n">
        <v>5605</v>
      </c>
      <c r="F13" s="3238" t="n">
        <v>5493</v>
      </c>
      <c r="G13" s="3238" t="n">
        <v>5385</v>
      </c>
      <c r="H13" s="3238" t="n">
        <v>5457</v>
      </c>
      <c r="I13" s="3238" t="n">
        <v>5706</v>
      </c>
      <c r="J13" s="3238" t="n">
        <v>5900</v>
      </c>
      <c r="K13" s="3238" t="n">
        <v>6950</v>
      </c>
      <c r="L13" s="3238" t="n">
        <v>12460</v>
      </c>
      <c r="M13" s="3238" t="n">
        <v>14900</v>
      </c>
      <c r="N13" s="3238" t="n">
        <v>14200</v>
      </c>
      <c r="O13" s="3238" t="n">
        <v>22030</v>
      </c>
      <c r="P13" s="3238" t="n">
        <v>24069</v>
      </c>
      <c r="Q13" s="3238" t="n">
        <v>24211</v>
      </c>
      <c r="R13" s="3238" t="n">
        <v>28288</v>
      </c>
      <c r="S13" s="3238" t="n">
        <v>35396</v>
      </c>
      <c r="T13" s="3238" t="n">
        <v>34518</v>
      </c>
      <c r="U13" s="3238" t="n">
        <v>24409</v>
      </c>
      <c r="V13" s="3238" t="n">
        <v>32540</v>
      </c>
      <c r="W13" s="3238" t="n">
        <v>38341</v>
      </c>
      <c r="X13" s="3238" t="n">
        <v>41201</v>
      </c>
      <c r="Y13" s="3238" t="n">
        <v>37166</v>
      </c>
      <c r="Z13" s="3239" t="n">
        <v>42420</v>
      </c>
      <c r="AA13" s="3239" t="n">
        <v>43688</v>
      </c>
      <c r="AB13" s="3239" t="n">
        <v>42200</v>
      </c>
      <c r="AC13" s="3239" t="n">
        <v>45100</v>
      </c>
      <c r="AD13" s="3239" t="n">
        <v>45700</v>
      </c>
      <c r="AE13" s="3239" t="n">
        <v>46180</v>
      </c>
      <c r="AF13" s="3240" t="n">
        <v>47136</v>
      </c>
    </row>
    <row r="14" s="2060" customFormat="true" ht="16.15" hidden="false" customHeight="true" outlineLevel="0" collapsed="false">
      <c r="A14" s="3113" t="s">
        <v>1375</v>
      </c>
      <c r="B14" s="3209" t="n">
        <v>647470</v>
      </c>
      <c r="C14" s="3209" t="n">
        <v>649656</v>
      </c>
      <c r="D14" s="3209" t="n">
        <v>664570</v>
      </c>
      <c r="E14" s="3209" t="n">
        <v>685266</v>
      </c>
      <c r="F14" s="3209" t="n">
        <v>718029</v>
      </c>
      <c r="G14" s="3209" t="n">
        <v>720579</v>
      </c>
      <c r="H14" s="3209" t="n">
        <v>735598</v>
      </c>
      <c r="I14" s="3209" t="n">
        <v>745824</v>
      </c>
      <c r="J14" s="3209" t="n">
        <v>753037</v>
      </c>
      <c r="K14" s="3209" t="n">
        <v>754868</v>
      </c>
      <c r="L14" s="3209" t="n">
        <v>771968</v>
      </c>
      <c r="M14" s="3209" t="n">
        <v>788606</v>
      </c>
      <c r="N14" s="3209" t="n">
        <v>770774</v>
      </c>
      <c r="O14" s="3209" t="n">
        <v>773603</v>
      </c>
      <c r="P14" s="3209" t="n">
        <v>760938</v>
      </c>
      <c r="Q14" s="3209" t="n">
        <v>752447</v>
      </c>
      <c r="R14" s="3209" t="n">
        <v>770222</v>
      </c>
      <c r="S14" s="3209" t="n">
        <v>789374</v>
      </c>
      <c r="T14" s="3209" t="n">
        <v>805969</v>
      </c>
      <c r="U14" s="3209" t="n">
        <v>810847</v>
      </c>
      <c r="V14" s="3209" t="n">
        <v>825637</v>
      </c>
      <c r="W14" s="3209" t="n">
        <v>869238</v>
      </c>
      <c r="X14" s="3209" t="n">
        <v>897931</v>
      </c>
      <c r="Y14" s="3209" t="n">
        <v>905179</v>
      </c>
      <c r="Z14" s="3236" t="n">
        <v>957950</v>
      </c>
      <c r="AA14" s="3236" t="n">
        <v>988012</v>
      </c>
      <c r="AB14" s="3236" t="n">
        <v>989867</v>
      </c>
      <c r="AC14" s="3236" t="n">
        <v>1009905.644</v>
      </c>
      <c r="AD14" s="3236" t="n">
        <v>1115137.671</v>
      </c>
      <c r="AE14" s="3236" t="n">
        <v>1197298.922</v>
      </c>
      <c r="AF14" s="3210" t="n">
        <v>1176648.575</v>
      </c>
    </row>
    <row r="15" customFormat="false" ht="16.15" hidden="false" customHeight="true" outlineLevel="0" collapsed="false">
      <c r="A15" s="499" t="s">
        <v>1403</v>
      </c>
      <c r="B15" s="3207" t="n">
        <v>109071</v>
      </c>
      <c r="C15" s="3207" t="n">
        <v>115051</v>
      </c>
      <c r="D15" s="3207" t="n">
        <v>126196</v>
      </c>
      <c r="E15" s="3207" t="n">
        <v>138646</v>
      </c>
      <c r="F15" s="3207" t="n">
        <v>150050</v>
      </c>
      <c r="G15" s="3207" t="n">
        <v>159205</v>
      </c>
      <c r="H15" s="3207" t="n">
        <v>165114</v>
      </c>
      <c r="I15" s="3207" t="n">
        <v>168016</v>
      </c>
      <c r="J15" s="3207" t="n">
        <v>173026</v>
      </c>
      <c r="K15" s="3207" t="n">
        <v>176241</v>
      </c>
      <c r="L15" s="3207" t="n">
        <v>181673</v>
      </c>
      <c r="M15" s="3207" t="n">
        <v>186003</v>
      </c>
      <c r="N15" s="3207" t="n">
        <v>187279</v>
      </c>
      <c r="O15" s="3207" t="n">
        <v>184088</v>
      </c>
      <c r="P15" s="3207" t="n">
        <v>183635</v>
      </c>
      <c r="Q15" s="3207" t="n">
        <v>187990</v>
      </c>
      <c r="R15" s="3207" t="n">
        <v>188324</v>
      </c>
      <c r="S15" s="3207" t="n">
        <v>183032</v>
      </c>
      <c r="T15" s="3207" t="n">
        <v>174082</v>
      </c>
      <c r="U15" s="3207" t="n">
        <v>162094</v>
      </c>
      <c r="V15" s="3207" t="n">
        <v>156304</v>
      </c>
      <c r="W15" s="3207" t="n">
        <v>157737</v>
      </c>
      <c r="X15" s="3207" t="n">
        <v>156282</v>
      </c>
      <c r="Y15" s="3207" t="n">
        <v>157456</v>
      </c>
      <c r="Z15" s="3237" t="n">
        <v>164102</v>
      </c>
      <c r="AA15" s="3237" t="n">
        <v>164966</v>
      </c>
      <c r="AB15" s="3237" t="n">
        <v>183820</v>
      </c>
      <c r="AC15" s="3237" t="n">
        <v>190626</v>
      </c>
      <c r="AD15" s="3237" t="n">
        <v>195471</v>
      </c>
      <c r="AE15" s="3237" t="n">
        <v>188022</v>
      </c>
      <c r="AF15" s="3208" t="n">
        <v>184088</v>
      </c>
    </row>
    <row r="16" customFormat="false" ht="16.15" hidden="false" customHeight="true" outlineLevel="0" collapsed="false">
      <c r="A16" s="499" t="s">
        <v>1404</v>
      </c>
      <c r="B16" s="3207" t="n">
        <v>25579</v>
      </c>
      <c r="C16" s="3207" t="n">
        <v>25459</v>
      </c>
      <c r="D16" s="3207" t="n">
        <v>24880</v>
      </c>
      <c r="E16" s="3207" t="n">
        <v>26149</v>
      </c>
      <c r="F16" s="3207" t="n">
        <v>26945</v>
      </c>
      <c r="G16" s="3207" t="n">
        <v>26522</v>
      </c>
      <c r="H16" s="3207" t="n">
        <v>29838</v>
      </c>
      <c r="I16" s="3207" t="n">
        <v>32878</v>
      </c>
      <c r="J16" s="3207" t="n">
        <v>35296</v>
      </c>
      <c r="K16" s="3207" t="n">
        <v>35740</v>
      </c>
      <c r="L16" s="3207" t="n">
        <v>36720</v>
      </c>
      <c r="M16" s="3207" t="n">
        <v>36320</v>
      </c>
      <c r="N16" s="3207" t="n">
        <v>37343</v>
      </c>
      <c r="O16" s="3207" t="n">
        <v>39193</v>
      </c>
      <c r="P16" s="3207" t="n">
        <v>41021</v>
      </c>
      <c r="Q16" s="3207" t="n">
        <v>42831</v>
      </c>
      <c r="R16" s="3207" t="n">
        <v>47513</v>
      </c>
      <c r="S16" s="3207" t="n">
        <v>50439</v>
      </c>
      <c r="T16" s="3207" t="n">
        <v>50193</v>
      </c>
      <c r="U16" s="3207" t="n">
        <v>50614</v>
      </c>
      <c r="V16" s="3207" t="n">
        <v>50955</v>
      </c>
      <c r="W16" s="3207" t="n">
        <v>48960</v>
      </c>
      <c r="X16" s="3207" t="n">
        <v>47042</v>
      </c>
      <c r="Y16" s="3207" t="n">
        <v>45798</v>
      </c>
      <c r="Z16" s="3237" t="n">
        <v>44795</v>
      </c>
      <c r="AA16" s="3237" t="n">
        <v>41560</v>
      </c>
      <c r="AB16" s="3237" t="n">
        <v>36699</v>
      </c>
      <c r="AC16" s="3237" t="n">
        <v>31567</v>
      </c>
      <c r="AD16" s="3237" t="n">
        <v>32927</v>
      </c>
      <c r="AE16" s="3237" t="n">
        <v>31956</v>
      </c>
      <c r="AF16" s="3208" t="n">
        <v>31764</v>
      </c>
    </row>
    <row r="17" customFormat="false" ht="16.15" hidden="false" customHeight="true" outlineLevel="0" collapsed="false">
      <c r="A17" s="2202" t="s">
        <v>618</v>
      </c>
      <c r="B17" s="3238" t="n">
        <v>506604</v>
      </c>
      <c r="C17" s="3238" t="n">
        <v>503180</v>
      </c>
      <c r="D17" s="3238" t="n">
        <v>507206</v>
      </c>
      <c r="E17" s="3238" t="n">
        <v>514353</v>
      </c>
      <c r="F17" s="3238" t="n">
        <v>534618</v>
      </c>
      <c r="G17" s="3238" t="n">
        <v>528275</v>
      </c>
      <c r="H17" s="3238" t="n">
        <v>533665</v>
      </c>
      <c r="I17" s="3238" t="n">
        <v>536669</v>
      </c>
      <c r="J17" s="3238" t="n">
        <v>535711</v>
      </c>
      <c r="K17" s="3238" t="n">
        <v>534546</v>
      </c>
      <c r="L17" s="3238" t="n">
        <v>544335</v>
      </c>
      <c r="M17" s="3238" t="n">
        <v>556472</v>
      </c>
      <c r="N17" s="3238" t="n">
        <v>536394</v>
      </c>
      <c r="O17" s="3238" t="n">
        <v>541222</v>
      </c>
      <c r="P17" s="3238" t="n">
        <v>526804</v>
      </c>
      <c r="Q17" s="3238" t="n">
        <v>511486</v>
      </c>
      <c r="R17" s="3238" t="n">
        <v>524295</v>
      </c>
      <c r="S17" s="3238" t="n">
        <v>545880</v>
      </c>
      <c r="T17" s="3238" t="n">
        <v>571121</v>
      </c>
      <c r="U17" s="3238" t="n">
        <v>584336</v>
      </c>
      <c r="V17" s="3238" t="n">
        <v>603857</v>
      </c>
      <c r="W17" s="3238" t="n">
        <v>648758</v>
      </c>
      <c r="X17" s="3238" t="n">
        <v>680796</v>
      </c>
      <c r="Y17" s="3238" t="n">
        <v>685677</v>
      </c>
      <c r="Z17" s="3239" t="n">
        <v>733431</v>
      </c>
      <c r="AA17" s="3239" t="n">
        <v>766524</v>
      </c>
      <c r="AB17" s="3239" t="n">
        <v>755264</v>
      </c>
      <c r="AC17" s="3239" t="n">
        <v>773301</v>
      </c>
      <c r="AD17" s="3239" t="n">
        <v>871728.46</v>
      </c>
      <c r="AE17" s="3239" t="n">
        <v>962159</v>
      </c>
      <c r="AF17" s="3240" t="n">
        <v>948597</v>
      </c>
    </row>
    <row r="18" s="2060" customFormat="true" ht="16.15" hidden="false" customHeight="true" outlineLevel="0" collapsed="false">
      <c r="A18" s="3113" t="s">
        <v>1472</v>
      </c>
      <c r="B18" s="3209" t="n">
        <v>49653</v>
      </c>
      <c r="C18" s="3209" t="n">
        <v>50792</v>
      </c>
      <c r="D18" s="3209" t="n">
        <v>51574</v>
      </c>
      <c r="E18" s="3209" t="n">
        <v>54731</v>
      </c>
      <c r="F18" s="3209" t="n">
        <v>57303</v>
      </c>
      <c r="G18" s="3209" t="n">
        <v>60755</v>
      </c>
      <c r="H18" s="3209" t="n">
        <v>67044</v>
      </c>
      <c r="I18" s="3209" t="n">
        <v>69752</v>
      </c>
      <c r="J18" s="3209" t="n">
        <v>76253</v>
      </c>
      <c r="K18" s="3209" t="n">
        <v>80506</v>
      </c>
      <c r="L18" s="3209" t="n">
        <v>90674</v>
      </c>
      <c r="M18" s="3209" t="n">
        <v>91798</v>
      </c>
      <c r="N18" s="3209" t="n">
        <v>101556</v>
      </c>
      <c r="O18" s="3209" t="n">
        <v>114440</v>
      </c>
      <c r="P18" s="3209" t="n">
        <v>124071</v>
      </c>
      <c r="Q18" s="3209" t="n">
        <v>126106</v>
      </c>
      <c r="R18" s="3209" t="n">
        <v>134945</v>
      </c>
      <c r="S18" s="3209" t="n">
        <v>136919</v>
      </c>
      <c r="T18" s="3209" t="n">
        <v>139323</v>
      </c>
      <c r="U18" s="3209" t="n">
        <v>133148</v>
      </c>
      <c r="V18" s="3209" t="n">
        <v>145911</v>
      </c>
      <c r="W18" s="3209" t="n">
        <v>150025</v>
      </c>
      <c r="X18" s="3209" t="n">
        <v>157898</v>
      </c>
      <c r="Y18" s="3209" t="n">
        <v>160478</v>
      </c>
      <c r="Z18" s="3236" t="n">
        <v>163081</v>
      </c>
      <c r="AA18" s="3236" t="n">
        <v>162689</v>
      </c>
      <c r="AB18" s="3236" t="n">
        <v>161030</v>
      </c>
      <c r="AC18" s="3236" t="n">
        <v>162163.264</v>
      </c>
      <c r="AD18" s="3236" t="n">
        <v>160938.005</v>
      </c>
      <c r="AE18" s="3236" t="n">
        <v>158707.022</v>
      </c>
      <c r="AF18" s="3210" t="n">
        <v>139088.021</v>
      </c>
    </row>
    <row r="19" customFormat="false" ht="16.15" hidden="false" customHeight="true" outlineLevel="0" collapsed="false">
      <c r="A19" s="499" t="s">
        <v>1406</v>
      </c>
      <c r="B19" s="3207" t="n">
        <v>18628</v>
      </c>
      <c r="C19" s="3207" t="n">
        <v>19358</v>
      </c>
      <c r="D19" s="3207" t="n">
        <v>19739</v>
      </c>
      <c r="E19" s="3207" t="n">
        <v>21870</v>
      </c>
      <c r="F19" s="3207" t="n">
        <v>22680</v>
      </c>
      <c r="G19" s="3207" t="n">
        <v>24325</v>
      </c>
      <c r="H19" s="3207" t="n">
        <v>26436</v>
      </c>
      <c r="I19" s="3207" t="n">
        <v>27914</v>
      </c>
      <c r="J19" s="3207" t="n">
        <v>32197</v>
      </c>
      <c r="K19" s="3207" t="n">
        <v>36742</v>
      </c>
      <c r="L19" s="3207" t="n">
        <v>40997</v>
      </c>
      <c r="M19" s="3207" t="n">
        <v>40883</v>
      </c>
      <c r="N19" s="3207" t="n">
        <v>40269</v>
      </c>
      <c r="O19" s="3207" t="n">
        <v>44937</v>
      </c>
      <c r="P19" s="3207" t="n">
        <v>47914</v>
      </c>
      <c r="Q19" s="3207" t="n">
        <v>47691</v>
      </c>
      <c r="R19" s="3207" t="n">
        <v>48053</v>
      </c>
      <c r="S19" s="3207" t="n">
        <v>45363</v>
      </c>
      <c r="T19" s="3207" t="n">
        <v>45466</v>
      </c>
      <c r="U19" s="3207" t="n">
        <v>42644</v>
      </c>
      <c r="V19" s="3207" t="n">
        <v>41341</v>
      </c>
      <c r="W19" s="3207" t="n">
        <v>39795</v>
      </c>
      <c r="X19" s="3207" t="n">
        <v>40794</v>
      </c>
      <c r="Y19" s="3207" t="n">
        <v>38842</v>
      </c>
      <c r="Z19" s="3237" t="n">
        <v>37890</v>
      </c>
      <c r="AA19" s="3237" t="n">
        <v>39926</v>
      </c>
      <c r="AB19" s="3237" t="n">
        <v>40997</v>
      </c>
      <c r="AC19" s="3237" t="n">
        <v>41651.479</v>
      </c>
      <c r="AD19" s="3237" t="n">
        <v>42710.588</v>
      </c>
      <c r="AE19" s="3237" t="n">
        <v>44511.76</v>
      </c>
      <c r="AF19" s="3208" t="n">
        <v>40823.323</v>
      </c>
    </row>
    <row r="20" customFormat="false" ht="16.15" hidden="false" customHeight="true" outlineLevel="0" collapsed="false">
      <c r="A20" s="2202" t="s">
        <v>1409</v>
      </c>
      <c r="B20" s="3238" t="n">
        <v>17556</v>
      </c>
      <c r="C20" s="3238" t="n">
        <v>18029</v>
      </c>
      <c r="D20" s="3238" t="n">
        <v>17950</v>
      </c>
      <c r="E20" s="3238" t="n">
        <v>18762</v>
      </c>
      <c r="F20" s="3238" t="n">
        <v>19792</v>
      </c>
      <c r="G20" s="3238" t="n">
        <v>21131</v>
      </c>
      <c r="H20" s="3238" t="n">
        <v>23794</v>
      </c>
      <c r="I20" s="3238" t="n">
        <v>24275</v>
      </c>
      <c r="J20" s="3238" t="n">
        <v>25040</v>
      </c>
      <c r="K20" s="3238" t="n">
        <v>21953</v>
      </c>
      <c r="L20" s="3238" t="n">
        <v>22905</v>
      </c>
      <c r="M20" s="3238" t="n">
        <v>21396</v>
      </c>
      <c r="N20" s="3238" t="n">
        <v>25518</v>
      </c>
      <c r="O20" s="3238" t="n">
        <v>23738</v>
      </c>
      <c r="P20" s="3238" t="n">
        <v>23407</v>
      </c>
      <c r="Q20" s="3238" t="n">
        <v>20303</v>
      </c>
      <c r="R20" s="3238" t="n">
        <v>20947</v>
      </c>
      <c r="S20" s="3238" t="n">
        <v>21326</v>
      </c>
      <c r="T20" s="3238" t="n">
        <v>19416</v>
      </c>
      <c r="U20" s="3238" t="n">
        <v>18579</v>
      </c>
      <c r="V20" s="3238" t="n">
        <v>22012</v>
      </c>
      <c r="W20" s="3238" t="n">
        <v>22171</v>
      </c>
      <c r="X20" s="3238" t="n">
        <v>23345</v>
      </c>
      <c r="Y20" s="3238" t="n">
        <v>22498</v>
      </c>
      <c r="Z20" s="3239" t="n">
        <v>22577</v>
      </c>
      <c r="AA20" s="3239" t="n">
        <v>22957</v>
      </c>
      <c r="AB20" s="3239" t="n">
        <v>24476</v>
      </c>
      <c r="AC20" s="3239" t="n">
        <v>24007.553</v>
      </c>
      <c r="AD20" s="3239" t="n">
        <v>23710</v>
      </c>
      <c r="AE20" s="3239" t="n">
        <v>19600</v>
      </c>
      <c r="AF20" s="3240" t="n">
        <v>15911</v>
      </c>
    </row>
    <row r="21" s="2060" customFormat="true" ht="16.15" hidden="false" customHeight="true" outlineLevel="0" collapsed="false">
      <c r="A21" s="3113" t="s">
        <v>1473</v>
      </c>
      <c r="B21" s="3209" t="n">
        <v>132004</v>
      </c>
      <c r="C21" s="3209" t="n">
        <v>146151</v>
      </c>
      <c r="D21" s="3209" t="n">
        <v>153673</v>
      </c>
      <c r="E21" s="3209" t="n">
        <v>161617</v>
      </c>
      <c r="F21" s="3209" t="n">
        <v>173016</v>
      </c>
      <c r="G21" s="3209" t="n">
        <v>184260</v>
      </c>
      <c r="H21" s="3209" t="n">
        <v>200753</v>
      </c>
      <c r="I21" s="3209" t="n">
        <v>217364</v>
      </c>
      <c r="J21" s="3209" t="n">
        <v>221595</v>
      </c>
      <c r="K21" s="3209" t="n">
        <v>238663</v>
      </c>
      <c r="L21" s="3209" t="n">
        <v>248376</v>
      </c>
      <c r="M21" s="3209" t="n">
        <v>250140</v>
      </c>
      <c r="N21" s="3209" t="n">
        <v>269228</v>
      </c>
      <c r="O21" s="3209" t="n">
        <v>289271</v>
      </c>
      <c r="P21" s="3209" t="n">
        <v>309402</v>
      </c>
      <c r="Q21" s="3209" t="n">
        <v>330991</v>
      </c>
      <c r="R21" s="3209" t="n">
        <v>345826</v>
      </c>
      <c r="S21" s="3209" t="n">
        <v>361695</v>
      </c>
      <c r="T21" s="3209" t="n">
        <v>381918</v>
      </c>
      <c r="U21" s="3209" t="n">
        <v>398243</v>
      </c>
      <c r="V21" s="3209" t="n">
        <v>427870</v>
      </c>
      <c r="W21" s="3209" t="n">
        <v>427099</v>
      </c>
      <c r="X21" s="3209" t="n">
        <v>426835</v>
      </c>
      <c r="Y21" s="3209" t="n">
        <v>443618</v>
      </c>
      <c r="Z21" s="3236" t="n">
        <v>456353</v>
      </c>
      <c r="AA21" s="3236" t="n">
        <v>456697</v>
      </c>
      <c r="AB21" s="3236" t="n">
        <v>456687</v>
      </c>
      <c r="AC21" s="3236" t="n">
        <v>457335.324</v>
      </c>
      <c r="AD21" s="3236" t="n">
        <v>478971.282</v>
      </c>
      <c r="AE21" s="3236" t="n">
        <v>490661.972</v>
      </c>
      <c r="AF21" s="3210" t="n">
        <v>487591.339999999</v>
      </c>
    </row>
    <row r="22" customFormat="false" ht="16.15" hidden="false" customHeight="true" outlineLevel="0" collapsed="false">
      <c r="A22" s="499" t="s">
        <v>621</v>
      </c>
      <c r="B22" s="3207" t="n">
        <v>15300</v>
      </c>
      <c r="C22" s="3207" t="n">
        <v>16070</v>
      </c>
      <c r="D22" s="3207" t="n">
        <v>15790</v>
      </c>
      <c r="E22" s="3207" t="n">
        <v>16766</v>
      </c>
      <c r="F22" s="3207" t="n">
        <v>17559</v>
      </c>
      <c r="G22" s="3207" t="n">
        <v>17947</v>
      </c>
      <c r="H22" s="3207" t="n">
        <v>20114</v>
      </c>
      <c r="I22" s="3207" t="n">
        <v>22703</v>
      </c>
      <c r="J22" s="3207" t="n">
        <v>23279</v>
      </c>
      <c r="K22" s="3207" t="n">
        <v>25198</v>
      </c>
      <c r="L22" s="3207" t="n">
        <v>27200</v>
      </c>
      <c r="M22" s="3207" t="n">
        <v>30329</v>
      </c>
      <c r="N22" s="3207" t="n">
        <v>32661</v>
      </c>
      <c r="O22" s="3207" t="n">
        <v>35015</v>
      </c>
      <c r="P22" s="3207" t="n">
        <v>41460</v>
      </c>
      <c r="Q22" s="3207" t="n">
        <v>49320</v>
      </c>
      <c r="R22" s="3207" t="n">
        <v>58553</v>
      </c>
      <c r="S22" s="3207" t="n">
        <v>69240</v>
      </c>
      <c r="T22" s="3207" t="n">
        <v>80300</v>
      </c>
      <c r="U22" s="3207" t="n">
        <v>85269</v>
      </c>
      <c r="V22" s="3207" t="n">
        <v>95791</v>
      </c>
      <c r="W22" s="3207" t="n">
        <v>105337</v>
      </c>
      <c r="X22" s="3207" t="n">
        <v>110608</v>
      </c>
      <c r="Y22" s="3207" t="n">
        <v>120860</v>
      </c>
      <c r="Z22" s="3237" t="n">
        <v>130157</v>
      </c>
      <c r="AA22" s="3237" t="n">
        <v>134610</v>
      </c>
      <c r="AB22" s="3237" t="n">
        <v>136865</v>
      </c>
      <c r="AC22" s="3237" t="n">
        <v>148035</v>
      </c>
      <c r="AD22" s="3237" t="n">
        <v>160159</v>
      </c>
      <c r="AE22" s="3237" t="n">
        <v>176174</v>
      </c>
      <c r="AF22" s="3208" t="n">
        <v>191159</v>
      </c>
    </row>
    <row r="23" customFormat="false" ht="16.15" hidden="false" customHeight="true" outlineLevel="0" collapsed="false">
      <c r="A23" s="499" t="s">
        <v>1378</v>
      </c>
      <c r="B23" s="3207" t="n">
        <v>12766</v>
      </c>
      <c r="C23" s="3207" t="n">
        <v>14441</v>
      </c>
      <c r="D23" s="3207" t="n">
        <v>16116</v>
      </c>
      <c r="E23" s="3207" t="n">
        <v>16340</v>
      </c>
      <c r="F23" s="3207" t="n">
        <v>17338</v>
      </c>
      <c r="G23" s="3207" t="n">
        <v>20932</v>
      </c>
      <c r="H23" s="3207" t="n">
        <v>21324</v>
      </c>
      <c r="I23" s="3207" t="n">
        <v>24545</v>
      </c>
      <c r="J23" s="3207" t="n">
        <v>25706</v>
      </c>
      <c r="K23" s="3207" t="n">
        <v>27769</v>
      </c>
      <c r="L23" s="3207" t="n">
        <v>27860</v>
      </c>
      <c r="M23" s="3207" t="n">
        <v>28037</v>
      </c>
      <c r="N23" s="3207" t="n">
        <v>30402</v>
      </c>
      <c r="O23" s="3207" t="n">
        <v>30906</v>
      </c>
      <c r="P23" s="3207" t="n">
        <v>30775</v>
      </c>
      <c r="Q23" s="3207" t="n">
        <v>31325</v>
      </c>
      <c r="R23" s="3207" t="n">
        <v>30791</v>
      </c>
      <c r="S23" s="3207" t="n">
        <v>31479</v>
      </c>
      <c r="T23" s="3207" t="n">
        <v>31746</v>
      </c>
      <c r="U23" s="3207" t="n">
        <v>46521</v>
      </c>
      <c r="V23" s="3207" t="n">
        <v>51249</v>
      </c>
      <c r="W23" s="3207" t="n">
        <v>46453</v>
      </c>
      <c r="X23" s="3207" t="n">
        <v>39751</v>
      </c>
      <c r="Y23" s="3207" t="n">
        <v>34571</v>
      </c>
      <c r="Z23" s="3237" t="n">
        <v>32691</v>
      </c>
      <c r="AA23" s="3237" t="n">
        <v>31126</v>
      </c>
      <c r="AB23" s="3237" t="n">
        <v>30848</v>
      </c>
      <c r="AC23" s="3237" t="n">
        <v>31730.95</v>
      </c>
      <c r="AD23" s="3237" t="n">
        <v>32053.85</v>
      </c>
      <c r="AE23" s="3237" t="n">
        <v>30256.3</v>
      </c>
      <c r="AF23" s="3208" t="n">
        <v>28493</v>
      </c>
    </row>
    <row r="24" customFormat="false" ht="16.15" hidden="false" customHeight="true" outlineLevel="0" collapsed="false">
      <c r="A24" s="499" t="s">
        <v>1412</v>
      </c>
      <c r="B24" s="3207" t="n">
        <v>48280</v>
      </c>
      <c r="C24" s="3207" t="n">
        <v>54523</v>
      </c>
      <c r="D24" s="3207" t="n">
        <v>57312</v>
      </c>
      <c r="E24" s="3207" t="n">
        <v>59010</v>
      </c>
      <c r="F24" s="3207" t="n">
        <v>65600</v>
      </c>
      <c r="G24" s="3207" t="n">
        <v>65479</v>
      </c>
      <c r="H24" s="3207" t="n">
        <v>68952</v>
      </c>
      <c r="I24" s="3207" t="n">
        <v>71707</v>
      </c>
      <c r="J24" s="3207" t="n">
        <v>70114</v>
      </c>
      <c r="K24" s="3207" t="n">
        <v>74977</v>
      </c>
      <c r="L24" s="3207" t="n">
        <v>70083</v>
      </c>
      <c r="M24" s="3207" t="n">
        <v>67612</v>
      </c>
      <c r="N24" s="3207" t="n">
        <v>74473</v>
      </c>
      <c r="O24" s="3207" t="n">
        <v>77987</v>
      </c>
      <c r="P24" s="3207" t="n">
        <v>74576</v>
      </c>
      <c r="Q24" s="3207" t="n">
        <v>75143</v>
      </c>
      <c r="R24" s="3207" t="n">
        <v>74283</v>
      </c>
      <c r="S24" s="3207" t="n">
        <v>71507</v>
      </c>
      <c r="T24" s="3207" t="n">
        <v>73724</v>
      </c>
      <c r="U24" s="3207" t="n">
        <v>76891</v>
      </c>
      <c r="V24" s="3207" t="n">
        <v>85715</v>
      </c>
      <c r="W24" s="3207" t="n">
        <v>81457</v>
      </c>
      <c r="X24" s="3207" t="n">
        <v>77142</v>
      </c>
      <c r="Y24" s="3207" t="n">
        <v>76477</v>
      </c>
      <c r="Z24" s="3237" t="n">
        <v>75271</v>
      </c>
      <c r="AA24" s="3237" t="n">
        <v>75037</v>
      </c>
      <c r="AB24" s="3237" t="n">
        <v>73970</v>
      </c>
      <c r="AC24" s="3237" t="n">
        <v>71630.522</v>
      </c>
      <c r="AD24" s="3237" t="n">
        <v>71725.78</v>
      </c>
      <c r="AE24" s="3237" t="n">
        <v>66584.658</v>
      </c>
      <c r="AF24" s="3208" t="n">
        <v>60607</v>
      </c>
    </row>
    <row r="25" customFormat="false" ht="16.15" hidden="false" customHeight="true" outlineLevel="0" collapsed="false">
      <c r="A25" s="499" t="s">
        <v>1484</v>
      </c>
      <c r="B25" s="3207" t="n">
        <v>18356</v>
      </c>
      <c r="C25" s="3207" t="n">
        <v>21797</v>
      </c>
      <c r="D25" s="3207" t="n">
        <v>22592</v>
      </c>
      <c r="E25" s="3207" t="n">
        <v>24586</v>
      </c>
      <c r="F25" s="3207" t="n">
        <v>25469</v>
      </c>
      <c r="G25" s="3207" t="n">
        <v>29179</v>
      </c>
      <c r="H25" s="3207" t="n">
        <v>36383</v>
      </c>
      <c r="I25" s="3207" t="n">
        <v>41431</v>
      </c>
      <c r="J25" s="3207" t="n">
        <v>41881</v>
      </c>
      <c r="K25" s="3207" t="n">
        <v>43424</v>
      </c>
      <c r="L25" s="3207" t="n">
        <v>50444</v>
      </c>
      <c r="M25" s="3207" t="n">
        <v>49092</v>
      </c>
      <c r="N25" s="3207" t="n">
        <v>50634</v>
      </c>
      <c r="O25" s="3207" t="n">
        <v>52994</v>
      </c>
      <c r="P25" s="3207" t="n">
        <v>60457</v>
      </c>
      <c r="Q25" s="3207" t="n">
        <v>65628</v>
      </c>
      <c r="R25" s="3207" t="n">
        <v>64696</v>
      </c>
      <c r="S25" s="3207" t="n">
        <v>64361</v>
      </c>
      <c r="T25" s="3207" t="n">
        <v>67652</v>
      </c>
      <c r="U25" s="3207" t="n">
        <v>61583</v>
      </c>
      <c r="V25" s="3207" t="n">
        <v>60459</v>
      </c>
      <c r="W25" s="3207" t="n">
        <v>62442</v>
      </c>
      <c r="X25" s="3207" t="n">
        <v>60994</v>
      </c>
      <c r="Y25" s="3207" t="n">
        <v>68960</v>
      </c>
      <c r="Z25" s="3237" t="n">
        <v>69736</v>
      </c>
      <c r="AA25" s="3237" t="n">
        <v>68559</v>
      </c>
      <c r="AB25" s="3237" t="n">
        <v>67831</v>
      </c>
      <c r="AC25" s="3237" t="n">
        <v>66482.915</v>
      </c>
      <c r="AD25" s="3237" t="n">
        <v>70113.413</v>
      </c>
      <c r="AE25" s="3237" t="n">
        <v>72006.084</v>
      </c>
      <c r="AF25" s="3208" t="n">
        <v>66508</v>
      </c>
    </row>
    <row r="26" customFormat="false" ht="16.15" hidden="false" customHeight="true" outlineLevel="0" collapsed="false">
      <c r="A26" s="2202" t="s">
        <v>1413</v>
      </c>
      <c r="B26" s="3238" t="n">
        <v>14105</v>
      </c>
      <c r="C26" s="3238" t="n">
        <v>14874</v>
      </c>
      <c r="D26" s="3238" t="n">
        <v>16177</v>
      </c>
      <c r="E26" s="3238" t="n">
        <v>17392</v>
      </c>
      <c r="F26" s="3238" t="n">
        <v>17464</v>
      </c>
      <c r="G26" s="3238" t="n">
        <v>18551</v>
      </c>
      <c r="H26" s="3238" t="n">
        <v>19223</v>
      </c>
      <c r="I26" s="3238" t="n">
        <v>19116</v>
      </c>
      <c r="J26" s="3238" t="n">
        <v>19900</v>
      </c>
      <c r="K26" s="3238" t="n">
        <v>21917</v>
      </c>
      <c r="L26" s="3238" t="n">
        <v>23626</v>
      </c>
      <c r="M26" s="3238" t="n">
        <v>24900</v>
      </c>
      <c r="N26" s="3238" t="n">
        <v>25628</v>
      </c>
      <c r="O26" s="3238" t="n">
        <v>31436</v>
      </c>
      <c r="P26" s="3238" t="n">
        <v>34784</v>
      </c>
      <c r="Q26" s="3238" t="n">
        <v>36638</v>
      </c>
      <c r="R26" s="3238" t="n">
        <v>36933</v>
      </c>
      <c r="S26" s="3238" t="n">
        <v>39396</v>
      </c>
      <c r="T26" s="3238" t="n">
        <v>38066</v>
      </c>
      <c r="U26" s="3238" t="n">
        <v>39158</v>
      </c>
      <c r="V26" s="3238" t="n">
        <v>38594</v>
      </c>
      <c r="W26" s="3238" t="n">
        <v>39076</v>
      </c>
      <c r="X26" s="3238" t="n">
        <v>39093</v>
      </c>
      <c r="Y26" s="3238" t="n">
        <v>38216</v>
      </c>
      <c r="Z26" s="3239" t="n">
        <v>37896</v>
      </c>
      <c r="AA26" s="3239" t="n">
        <v>34947</v>
      </c>
      <c r="AB26" s="3239" t="n">
        <v>32397</v>
      </c>
      <c r="AC26" s="3239" t="n">
        <v>27283.792</v>
      </c>
      <c r="AD26" s="3239" t="n">
        <v>35143.861</v>
      </c>
      <c r="AE26" s="3239" t="n">
        <v>34498.173</v>
      </c>
      <c r="AF26" s="3240" t="n">
        <v>33791</v>
      </c>
    </row>
    <row r="27" s="2060" customFormat="true" ht="16.15" hidden="false" customHeight="true" outlineLevel="0" collapsed="false">
      <c r="A27" s="3113" t="s">
        <v>1448</v>
      </c>
      <c r="B27" s="3209" t="n">
        <v>91106</v>
      </c>
      <c r="C27" s="3209" t="n">
        <v>96244</v>
      </c>
      <c r="D27" s="3209" t="n">
        <v>103116</v>
      </c>
      <c r="E27" s="3209" t="n">
        <v>114492</v>
      </c>
      <c r="F27" s="3209" t="n">
        <v>129543</v>
      </c>
      <c r="G27" s="3209" t="n">
        <v>139028</v>
      </c>
      <c r="H27" s="3209" t="n">
        <v>143507</v>
      </c>
      <c r="I27" s="3209" t="n">
        <v>157831</v>
      </c>
      <c r="J27" s="3209" t="n">
        <v>166836</v>
      </c>
      <c r="K27" s="3209" t="n">
        <v>183097</v>
      </c>
      <c r="L27" s="3209" t="n">
        <v>196247</v>
      </c>
      <c r="M27" s="3209" t="n">
        <v>213309</v>
      </c>
      <c r="N27" s="3209" t="n">
        <v>232234</v>
      </c>
      <c r="O27" s="3209" t="n">
        <v>248660</v>
      </c>
      <c r="P27" s="3209" t="n">
        <v>274383</v>
      </c>
      <c r="Q27" s="3209" t="n">
        <v>300350</v>
      </c>
      <c r="R27" s="3209" t="n">
        <v>326168</v>
      </c>
      <c r="S27" s="3209" t="n">
        <v>351112</v>
      </c>
      <c r="T27" s="3209" t="n">
        <v>381770</v>
      </c>
      <c r="U27" s="3209" t="n">
        <v>401024</v>
      </c>
      <c r="V27" s="3209" t="n">
        <v>463345</v>
      </c>
      <c r="W27" s="3209" t="n">
        <v>504975</v>
      </c>
      <c r="X27" s="3209" t="n">
        <v>530824</v>
      </c>
      <c r="Y27" s="3209" t="n">
        <v>545647</v>
      </c>
      <c r="Z27" s="3236" t="n">
        <v>560395</v>
      </c>
      <c r="AA27" s="3236" t="n">
        <v>577295</v>
      </c>
      <c r="AB27" s="3236" t="n">
        <v>598139</v>
      </c>
      <c r="AC27" s="3236" t="n">
        <v>614366.773</v>
      </c>
      <c r="AD27" s="3236" t="n">
        <v>627027.54</v>
      </c>
      <c r="AE27" s="3236" t="n">
        <v>646255.441</v>
      </c>
      <c r="AF27" s="3210" t="n">
        <v>644541</v>
      </c>
    </row>
    <row r="28" customFormat="false" ht="16.15" hidden="false" customHeight="true" outlineLevel="0" collapsed="false">
      <c r="A28" s="499" t="s">
        <v>1485</v>
      </c>
      <c r="B28" s="3207" t="n">
        <v>5437</v>
      </c>
      <c r="C28" s="3207" t="n">
        <v>5071</v>
      </c>
      <c r="D28" s="3207" t="n">
        <v>5941</v>
      </c>
      <c r="E28" s="3207" t="n">
        <v>6422</v>
      </c>
      <c r="F28" s="3207" t="n">
        <v>6585</v>
      </c>
      <c r="G28" s="3207" t="n">
        <v>6714</v>
      </c>
      <c r="H28" s="3207" t="n">
        <v>6956</v>
      </c>
      <c r="I28" s="3207" t="n">
        <v>7612</v>
      </c>
      <c r="J28" s="3207" t="n">
        <v>8005</v>
      </c>
      <c r="K28" s="3207" t="n">
        <v>8264</v>
      </c>
      <c r="L28" s="3207" t="n">
        <v>8381</v>
      </c>
      <c r="M28" s="3207" t="n">
        <v>8712</v>
      </c>
      <c r="N28" s="3207" t="n">
        <v>9015</v>
      </c>
      <c r="O28" s="3207" t="n">
        <v>9218</v>
      </c>
      <c r="P28" s="3207" t="n">
        <v>9071</v>
      </c>
      <c r="Q28" s="3207" t="n">
        <v>10226</v>
      </c>
      <c r="R28" s="3207" t="n">
        <v>10860</v>
      </c>
      <c r="S28" s="3207" t="n">
        <v>11336</v>
      </c>
      <c r="T28" s="3207" t="n">
        <v>12203</v>
      </c>
      <c r="U28" s="3207" t="n">
        <v>12311</v>
      </c>
      <c r="V28" s="3207" t="n">
        <v>12939</v>
      </c>
      <c r="W28" s="3207" t="n">
        <v>12975</v>
      </c>
      <c r="X28" s="3207" t="n">
        <v>13061</v>
      </c>
      <c r="Y28" s="3207" t="n">
        <v>14246</v>
      </c>
      <c r="Z28" s="3237" t="n">
        <v>14934</v>
      </c>
      <c r="AA28" s="3237" t="n">
        <v>14890</v>
      </c>
      <c r="AB28" s="3237" t="n">
        <v>14729</v>
      </c>
      <c r="AC28" s="3237" t="n">
        <v>14747.47</v>
      </c>
      <c r="AD28" s="3237" t="n">
        <v>14921.902</v>
      </c>
      <c r="AE28" s="3237" t="n">
        <v>16487.342</v>
      </c>
      <c r="AF28" s="3208" t="n">
        <v>16652</v>
      </c>
    </row>
    <row r="29" customFormat="false" ht="16.15" hidden="false" customHeight="true" outlineLevel="0" collapsed="false">
      <c r="A29" s="499" t="s">
        <v>1474</v>
      </c>
      <c r="B29" s="3207" t="n">
        <v>3980</v>
      </c>
      <c r="C29" s="3207" t="n">
        <v>1740</v>
      </c>
      <c r="D29" s="3207" t="n">
        <v>2270</v>
      </c>
      <c r="E29" s="3207" t="n">
        <v>2550</v>
      </c>
      <c r="F29" s="3207" t="n">
        <v>3170</v>
      </c>
      <c r="G29" s="3207" t="n">
        <v>3170</v>
      </c>
      <c r="H29" s="3207" t="n">
        <v>3240</v>
      </c>
      <c r="I29" s="3207" t="n">
        <v>3050</v>
      </c>
      <c r="J29" s="3207" t="n">
        <v>2950</v>
      </c>
      <c r="K29" s="3207" t="n">
        <v>3180</v>
      </c>
      <c r="L29" s="3207" t="n">
        <v>3150</v>
      </c>
      <c r="M29" s="3207" t="n">
        <v>2760</v>
      </c>
      <c r="N29" s="3207" t="n">
        <v>2360</v>
      </c>
      <c r="O29" s="3207" t="n">
        <v>1560</v>
      </c>
      <c r="P29" s="3207" t="n">
        <v>1000</v>
      </c>
      <c r="Q29" s="3207" t="n">
        <v>1820</v>
      </c>
      <c r="R29" s="3207" t="n">
        <v>2581</v>
      </c>
      <c r="S29" s="3207" t="n">
        <v>2354</v>
      </c>
      <c r="T29" s="3207" t="n">
        <v>3313</v>
      </c>
      <c r="U29" s="3207" t="n">
        <v>4725</v>
      </c>
      <c r="V29" s="3207" t="n">
        <v>5129</v>
      </c>
      <c r="W29" s="3207" t="n">
        <v>7441</v>
      </c>
      <c r="X29" s="3207" t="n">
        <v>7036</v>
      </c>
      <c r="Y29" s="3207" t="n">
        <v>6985</v>
      </c>
      <c r="Z29" s="3237" t="n">
        <v>6758</v>
      </c>
      <c r="AA29" s="3237" t="n">
        <v>6947</v>
      </c>
      <c r="AB29" s="3237" t="n">
        <v>7642</v>
      </c>
      <c r="AC29" s="3237" t="n">
        <v>8684.121</v>
      </c>
      <c r="AD29" s="3237" t="n">
        <v>11810.404</v>
      </c>
      <c r="AE29" s="3237" t="n">
        <v>12227.242</v>
      </c>
      <c r="AF29" s="3208" t="n">
        <v>12973</v>
      </c>
    </row>
    <row r="30" customFormat="false" ht="16.15" hidden="false" customHeight="true" outlineLevel="0" collapsed="false">
      <c r="A30" s="499" t="s">
        <v>1416</v>
      </c>
      <c r="B30" s="3207" t="n">
        <v>22602</v>
      </c>
      <c r="C30" s="3207" t="n">
        <v>28271</v>
      </c>
      <c r="D30" s="3207" t="n">
        <v>27577</v>
      </c>
      <c r="E30" s="3207" t="n">
        <v>31347</v>
      </c>
      <c r="F30" s="3207" t="n">
        <v>37989</v>
      </c>
      <c r="G30" s="3207" t="n">
        <v>42135</v>
      </c>
      <c r="H30" s="3207" t="n">
        <v>41965</v>
      </c>
      <c r="I30" s="3207" t="n">
        <v>46565</v>
      </c>
      <c r="J30" s="3207" t="n">
        <v>49093</v>
      </c>
      <c r="K30" s="3207" t="n">
        <v>56921</v>
      </c>
      <c r="L30" s="3207" t="n">
        <v>58927</v>
      </c>
      <c r="M30" s="3207" t="n">
        <v>61778</v>
      </c>
      <c r="N30" s="3207" t="n">
        <v>70289</v>
      </c>
      <c r="O30" s="3207" t="n">
        <v>79535</v>
      </c>
      <c r="P30" s="3207" t="n">
        <v>90059</v>
      </c>
      <c r="Q30" s="3207" t="n">
        <v>98657</v>
      </c>
      <c r="R30" s="3207" t="n">
        <v>108591</v>
      </c>
      <c r="S30" s="3207" t="n">
        <v>122632</v>
      </c>
      <c r="T30" s="3207" t="n">
        <v>127684</v>
      </c>
      <c r="U30" s="3207" t="n">
        <v>137414</v>
      </c>
      <c r="V30" s="3207" t="n">
        <v>143877</v>
      </c>
      <c r="W30" s="3207" t="n">
        <v>150386</v>
      </c>
      <c r="X30" s="3207" t="n">
        <v>156365</v>
      </c>
      <c r="Y30" s="3207" t="n">
        <v>156746</v>
      </c>
      <c r="Z30" s="3237" t="n">
        <v>174631</v>
      </c>
      <c r="AA30" s="3237" t="n">
        <v>184080</v>
      </c>
      <c r="AB30" s="3237" t="n">
        <v>199841</v>
      </c>
      <c r="AC30" s="3237" t="n">
        <v>218201.474</v>
      </c>
      <c r="AD30" s="3237" t="n">
        <v>227847.407</v>
      </c>
      <c r="AE30" s="3237" t="n">
        <v>232659.544</v>
      </c>
      <c r="AF30" s="3208" t="n">
        <v>235245</v>
      </c>
    </row>
    <row r="31" customFormat="false" ht="16.15" hidden="false" customHeight="true" outlineLevel="0" collapsed="false">
      <c r="A31" s="499" t="s">
        <v>1475</v>
      </c>
      <c r="B31" s="3207" t="n">
        <v>4028</v>
      </c>
      <c r="C31" s="3207" t="n">
        <v>834</v>
      </c>
      <c r="D31" s="3207" t="n">
        <v>4908</v>
      </c>
      <c r="E31" s="3207" t="n">
        <v>8696</v>
      </c>
      <c r="F31" s="3207" t="n">
        <v>9278</v>
      </c>
      <c r="G31" s="3207" t="n">
        <v>9278</v>
      </c>
      <c r="H31" s="3207" t="n">
        <v>9302</v>
      </c>
      <c r="I31" s="3207" t="n">
        <v>9270</v>
      </c>
      <c r="J31" s="3207" t="n">
        <v>9491</v>
      </c>
      <c r="K31" s="3207" t="n">
        <v>8688</v>
      </c>
      <c r="L31" s="3207" t="n">
        <v>9600</v>
      </c>
      <c r="M31" s="3207" t="n">
        <v>9500</v>
      </c>
      <c r="N31" s="3207" t="n">
        <v>8710</v>
      </c>
      <c r="O31" s="3207" t="n">
        <v>10000</v>
      </c>
      <c r="P31" s="3207" t="n">
        <v>10900</v>
      </c>
      <c r="Q31" s="3207" t="n">
        <v>12300</v>
      </c>
      <c r="R31" s="3207" t="n">
        <v>12410</v>
      </c>
      <c r="S31" s="3207" t="n">
        <v>11260</v>
      </c>
      <c r="T31" s="3207" t="n">
        <v>12700</v>
      </c>
      <c r="U31" s="3207" t="n">
        <v>11490</v>
      </c>
      <c r="V31" s="3207" t="n">
        <v>11730</v>
      </c>
      <c r="W31" s="3207" t="n">
        <v>13530</v>
      </c>
      <c r="X31" s="3207" t="n">
        <v>15510</v>
      </c>
      <c r="Y31" s="3207" t="n">
        <v>16310</v>
      </c>
      <c r="Z31" s="3237" t="n">
        <v>15030</v>
      </c>
      <c r="AA31" s="3237" t="n">
        <v>16910</v>
      </c>
      <c r="AB31" s="3237" t="n">
        <v>17100</v>
      </c>
      <c r="AC31" s="3237" t="n">
        <v>16900</v>
      </c>
      <c r="AD31" s="3237" t="n">
        <v>17900</v>
      </c>
      <c r="AE31" s="3237" t="n">
        <v>19550</v>
      </c>
      <c r="AF31" s="3208" t="n">
        <v>18246</v>
      </c>
    </row>
    <row r="32" customFormat="false" ht="16.15" hidden="false" customHeight="true" outlineLevel="0" collapsed="false">
      <c r="A32" s="499" t="s">
        <v>1486</v>
      </c>
      <c r="B32" s="3207" t="n">
        <v>6245</v>
      </c>
      <c r="C32" s="3207" t="n">
        <v>6948</v>
      </c>
      <c r="D32" s="3207" t="n">
        <v>7275</v>
      </c>
      <c r="E32" s="3207" t="n">
        <v>7602</v>
      </c>
      <c r="F32" s="3207" t="n">
        <v>7929</v>
      </c>
      <c r="G32" s="3207" t="n">
        <v>8255</v>
      </c>
      <c r="H32" s="3207" t="n">
        <v>8582</v>
      </c>
      <c r="I32" s="3207" t="n">
        <v>11869</v>
      </c>
      <c r="J32" s="3207" t="n">
        <v>14195</v>
      </c>
      <c r="K32" s="3207" t="n">
        <v>21515</v>
      </c>
      <c r="L32" s="3207" t="n">
        <v>24479</v>
      </c>
      <c r="M32" s="3207" t="n">
        <v>26197</v>
      </c>
      <c r="N32" s="3207" t="n">
        <v>29168</v>
      </c>
      <c r="O32" s="3207" t="n">
        <v>31032</v>
      </c>
      <c r="P32" s="3207" t="n">
        <v>40684</v>
      </c>
      <c r="Q32" s="3207" t="n">
        <v>44795</v>
      </c>
      <c r="R32" s="3207" t="n">
        <v>51556</v>
      </c>
      <c r="S32" s="3207" t="n">
        <v>61878</v>
      </c>
      <c r="T32" s="3207" t="n">
        <v>78306</v>
      </c>
      <c r="U32" s="3207" t="n">
        <v>89389</v>
      </c>
      <c r="V32" s="3207" t="n">
        <v>120568</v>
      </c>
      <c r="W32" s="3207" t="n">
        <v>145270</v>
      </c>
      <c r="X32" s="3207" t="n">
        <v>157050</v>
      </c>
      <c r="Y32" s="3207" t="n">
        <v>164220</v>
      </c>
      <c r="Z32" s="3237" t="n">
        <v>161600</v>
      </c>
      <c r="AA32" s="3237" t="n">
        <v>164990</v>
      </c>
      <c r="AB32" s="3237" t="n">
        <v>167100</v>
      </c>
      <c r="AC32" s="3237" t="n">
        <v>166500</v>
      </c>
      <c r="AD32" s="3237" t="n">
        <v>165600</v>
      </c>
      <c r="AE32" s="3237" t="n">
        <v>167610</v>
      </c>
      <c r="AF32" s="3208" t="n">
        <v>167435</v>
      </c>
    </row>
    <row r="33" customFormat="false" ht="16.15" hidden="false" customHeight="true" outlineLevel="0" collapsed="false">
      <c r="A33" s="499" t="s">
        <v>1417</v>
      </c>
      <c r="B33" s="3207" t="n">
        <v>23856</v>
      </c>
      <c r="C33" s="3207" t="n">
        <v>24362</v>
      </c>
      <c r="D33" s="3207" t="n">
        <v>27000</v>
      </c>
      <c r="E33" s="3207" t="n">
        <v>28092</v>
      </c>
      <c r="F33" s="3207" t="n">
        <v>30453</v>
      </c>
      <c r="G33" s="3207" t="n">
        <v>30331</v>
      </c>
      <c r="H33" s="3207" t="n">
        <v>31471</v>
      </c>
      <c r="I33" s="3207" t="n">
        <v>32510</v>
      </c>
      <c r="J33" s="3207" t="n">
        <v>34192</v>
      </c>
      <c r="K33" s="3207" t="n">
        <v>34121</v>
      </c>
      <c r="L33" s="3207" t="n">
        <v>37680</v>
      </c>
      <c r="M33" s="3207" t="n">
        <v>39107</v>
      </c>
      <c r="N33" s="3207" t="n">
        <v>45695</v>
      </c>
      <c r="O33" s="3207" t="n">
        <v>47134</v>
      </c>
      <c r="P33" s="3207" t="n">
        <v>51206</v>
      </c>
      <c r="Q33" s="3207" t="n">
        <v>56275</v>
      </c>
      <c r="R33" s="3207" t="n">
        <v>59080</v>
      </c>
      <c r="S33" s="3207" t="n">
        <v>60703</v>
      </c>
      <c r="T33" s="3207" t="n">
        <v>66946</v>
      </c>
      <c r="U33" s="3207" t="n">
        <v>63977</v>
      </c>
      <c r="V33" s="3207" t="n">
        <v>73330</v>
      </c>
      <c r="W33" s="3207" t="n">
        <v>74688</v>
      </c>
      <c r="X33" s="3207" t="n">
        <v>81092</v>
      </c>
      <c r="Y33" s="3207" t="n">
        <v>81954</v>
      </c>
      <c r="Z33" s="3237" t="n">
        <v>85126</v>
      </c>
      <c r="AA33" s="3237" t="n">
        <v>87255</v>
      </c>
      <c r="AB33" s="3237" t="n">
        <v>90794</v>
      </c>
      <c r="AC33" s="3237" t="n">
        <v>95499.888</v>
      </c>
      <c r="AD33" s="3237" t="n">
        <v>96844.957</v>
      </c>
      <c r="AE33" s="3237" t="n">
        <v>98179.091</v>
      </c>
      <c r="AF33" s="3208" t="n">
        <v>98806</v>
      </c>
    </row>
    <row r="34" customFormat="false" ht="16.15" hidden="false" customHeight="true" outlineLevel="0" collapsed="false">
      <c r="A34" s="2202" t="s">
        <v>1477</v>
      </c>
      <c r="B34" s="3238" t="n">
        <v>20110</v>
      </c>
      <c r="C34" s="3238" t="n">
        <v>23810</v>
      </c>
      <c r="D34" s="3238" t="n">
        <v>22170</v>
      </c>
      <c r="E34" s="3238" t="n">
        <v>22990</v>
      </c>
      <c r="F34" s="3238" t="n">
        <v>26860</v>
      </c>
      <c r="G34" s="3238" t="n">
        <v>31320</v>
      </c>
      <c r="H34" s="3238" t="n">
        <v>33800</v>
      </c>
      <c r="I34" s="3238" t="n">
        <v>36310</v>
      </c>
      <c r="J34" s="3238" t="n">
        <v>36550</v>
      </c>
      <c r="K34" s="3238" t="n">
        <v>37540</v>
      </c>
      <c r="L34" s="3238" t="n">
        <v>36830</v>
      </c>
      <c r="M34" s="3238" t="n">
        <v>42740</v>
      </c>
      <c r="N34" s="3238" t="n">
        <v>42540</v>
      </c>
      <c r="O34" s="3238" t="n">
        <v>43560</v>
      </c>
      <c r="P34" s="3238" t="n">
        <v>45040</v>
      </c>
      <c r="Q34" s="3238" t="n">
        <v>47790</v>
      </c>
      <c r="R34" s="3238" t="n">
        <v>48790</v>
      </c>
      <c r="S34" s="3238" t="n">
        <v>48596</v>
      </c>
      <c r="T34" s="3238" t="n">
        <v>48500</v>
      </c>
      <c r="U34" s="3238" t="n">
        <v>47186</v>
      </c>
      <c r="V34" s="3238" t="n">
        <v>51282</v>
      </c>
      <c r="W34" s="3238" t="n">
        <v>52308</v>
      </c>
      <c r="X34" s="3238" t="n">
        <v>54300</v>
      </c>
      <c r="Y34" s="3238" t="n">
        <v>54600</v>
      </c>
      <c r="Z34" s="3239" t="n">
        <v>54245</v>
      </c>
      <c r="AA34" s="3239" t="n">
        <v>60181</v>
      </c>
      <c r="AB34" s="3239" t="n">
        <v>61084</v>
      </c>
      <c r="AC34" s="3239" t="n">
        <v>54086</v>
      </c>
      <c r="AD34" s="3239" t="n">
        <v>47969</v>
      </c>
      <c r="AE34" s="3239" t="n">
        <v>55097</v>
      </c>
      <c r="AF34" s="3240" t="n">
        <v>52165</v>
      </c>
    </row>
    <row r="35" s="2060" customFormat="true" ht="16.15" hidden="false" customHeight="true" outlineLevel="0" collapsed="false">
      <c r="A35" s="3113" t="s">
        <v>1418</v>
      </c>
      <c r="B35" s="3209" t="n">
        <v>210802</v>
      </c>
      <c r="C35" s="3209" t="n">
        <v>229155</v>
      </c>
      <c r="D35" s="3209" t="n">
        <v>230904</v>
      </c>
      <c r="E35" s="3209" t="n">
        <v>245037</v>
      </c>
      <c r="F35" s="3209" t="n">
        <v>247954</v>
      </c>
      <c r="G35" s="3209" t="n">
        <v>257569</v>
      </c>
      <c r="H35" s="3209" t="n">
        <v>294785</v>
      </c>
      <c r="I35" s="3209" t="n">
        <v>289938</v>
      </c>
      <c r="J35" s="3209" t="n">
        <v>288652</v>
      </c>
      <c r="K35" s="3209" t="n">
        <v>295135</v>
      </c>
      <c r="L35" s="3209" t="n">
        <v>303768</v>
      </c>
      <c r="M35" s="3209" t="n">
        <v>306812</v>
      </c>
      <c r="N35" s="3209" t="n">
        <v>314620</v>
      </c>
      <c r="O35" s="3209" t="n">
        <v>316012</v>
      </c>
      <c r="P35" s="3209" t="n">
        <v>325353</v>
      </c>
      <c r="Q35" s="3209" t="n">
        <v>314067</v>
      </c>
      <c r="R35" s="3209" t="n">
        <v>306404</v>
      </c>
      <c r="S35" s="3209" t="n">
        <v>294458</v>
      </c>
      <c r="T35" s="3209" t="n">
        <v>313032</v>
      </c>
      <c r="U35" s="3209" t="n">
        <v>295587</v>
      </c>
      <c r="V35" s="3209" t="n">
        <v>303136</v>
      </c>
      <c r="W35" s="3209" t="n">
        <v>278029</v>
      </c>
      <c r="X35" s="3209" t="n">
        <v>280526</v>
      </c>
      <c r="Y35" s="3209" t="n">
        <v>273302</v>
      </c>
      <c r="Z35" s="3236" t="n">
        <v>255635</v>
      </c>
      <c r="AA35" s="3236" t="n">
        <v>246976</v>
      </c>
      <c r="AB35" s="3236" t="n">
        <v>247415</v>
      </c>
      <c r="AC35" s="3236" t="n">
        <v>247585.775</v>
      </c>
      <c r="AD35" s="3236" t="n">
        <v>235012.894</v>
      </c>
      <c r="AE35" s="3236" t="n">
        <v>217953.071</v>
      </c>
      <c r="AF35" s="3210" t="n">
        <v>200933.961</v>
      </c>
    </row>
    <row r="36" customFormat="false" ht="16.15" hidden="false" customHeight="true" outlineLevel="0" collapsed="false">
      <c r="A36" s="499" t="s">
        <v>1487</v>
      </c>
      <c r="B36" s="3207" t="n">
        <v>18919</v>
      </c>
      <c r="C36" s="3207" t="n">
        <v>18919</v>
      </c>
      <c r="D36" s="3207" t="n">
        <v>19184</v>
      </c>
      <c r="E36" s="3207" t="n">
        <v>19189</v>
      </c>
      <c r="F36" s="3207" t="n">
        <v>19906</v>
      </c>
      <c r="G36" s="3207" t="n">
        <v>21069</v>
      </c>
      <c r="H36" s="3207" t="n">
        <v>22775</v>
      </c>
      <c r="I36" s="3207" t="n">
        <v>22436</v>
      </c>
      <c r="J36" s="3207" t="n">
        <v>21867</v>
      </c>
      <c r="K36" s="3207" t="n">
        <v>23315</v>
      </c>
      <c r="L36" s="3207" t="n">
        <v>22049</v>
      </c>
      <c r="M36" s="3207" t="n">
        <v>22232</v>
      </c>
      <c r="N36" s="3207" t="n">
        <v>22310</v>
      </c>
      <c r="O36" s="3207" t="n">
        <v>21632</v>
      </c>
      <c r="P36" s="3207" t="n">
        <v>19774</v>
      </c>
      <c r="Q36" s="3207" t="n">
        <v>19508</v>
      </c>
      <c r="R36" s="3207" t="n">
        <v>20332</v>
      </c>
      <c r="S36" s="3207" t="n">
        <v>20229</v>
      </c>
      <c r="T36" s="3207" t="n">
        <v>17884</v>
      </c>
      <c r="U36" s="3207" t="n">
        <v>17642</v>
      </c>
      <c r="V36" s="3207" t="n">
        <v>15069</v>
      </c>
      <c r="W36" s="3207" t="n">
        <v>14829</v>
      </c>
      <c r="X36" s="3207" t="n">
        <v>13088</v>
      </c>
      <c r="Y36" s="3207" t="n">
        <v>12220</v>
      </c>
      <c r="Z36" s="3237" t="n">
        <v>9469</v>
      </c>
      <c r="AA36" s="3237" t="n">
        <v>8730</v>
      </c>
      <c r="AB36" s="3237" t="n">
        <v>9033</v>
      </c>
      <c r="AC36" s="3237" t="n">
        <v>8247.525</v>
      </c>
      <c r="AD36" s="3237" t="n">
        <v>6509.316</v>
      </c>
      <c r="AE36" s="3237" t="n">
        <v>5995.841</v>
      </c>
      <c r="AF36" s="3208" t="n">
        <v>5051.181</v>
      </c>
    </row>
    <row r="37" customFormat="false" ht="16.15" hidden="false" customHeight="true" outlineLevel="0" collapsed="false">
      <c r="A37" s="499" t="s">
        <v>1488</v>
      </c>
      <c r="B37" s="3207" t="n">
        <v>4874</v>
      </c>
      <c r="C37" s="3207" t="n">
        <v>4976</v>
      </c>
      <c r="D37" s="3207" t="n">
        <v>4753</v>
      </c>
      <c r="E37" s="3207" t="n">
        <v>5042</v>
      </c>
      <c r="F37" s="3207" t="n">
        <v>4851</v>
      </c>
      <c r="G37" s="3207" t="n">
        <v>4886</v>
      </c>
      <c r="H37" s="3207" t="n">
        <v>4668</v>
      </c>
      <c r="I37" s="3207" t="n">
        <v>4369</v>
      </c>
      <c r="J37" s="3207" t="n">
        <v>3877</v>
      </c>
      <c r="K37" s="3207" t="n">
        <v>3401</v>
      </c>
      <c r="L37" s="3207" t="n">
        <v>3194</v>
      </c>
      <c r="M37" s="3207" t="n">
        <v>3231</v>
      </c>
      <c r="N37" s="3207" t="n">
        <v>3106</v>
      </c>
      <c r="O37" s="3207" t="n">
        <v>2945</v>
      </c>
      <c r="P37" s="3207" t="n">
        <v>3051</v>
      </c>
      <c r="Q37" s="3207" t="n">
        <v>3028</v>
      </c>
      <c r="R37" s="3207" t="n">
        <v>3095</v>
      </c>
      <c r="S37" s="3207" t="n">
        <v>2615</v>
      </c>
      <c r="T37" s="3207" t="n">
        <v>2643</v>
      </c>
      <c r="U37" s="3207" t="n">
        <v>2968</v>
      </c>
      <c r="V37" s="3207" t="n">
        <v>2900</v>
      </c>
      <c r="W37" s="3207" t="n">
        <v>2766</v>
      </c>
      <c r="X37" s="3207" t="n">
        <v>2234</v>
      </c>
      <c r="Y37" s="3207" t="n">
        <v>1960</v>
      </c>
      <c r="Z37" s="3237" t="n">
        <v>1858</v>
      </c>
      <c r="AA37" s="3237" t="n">
        <v>1772</v>
      </c>
      <c r="AB37" s="3237" t="n">
        <v>1841</v>
      </c>
      <c r="AC37" s="3237" t="n">
        <v>1821</v>
      </c>
      <c r="AD37" s="3237" t="n">
        <v>1905</v>
      </c>
      <c r="AE37" s="3237" t="n">
        <v>1716</v>
      </c>
      <c r="AF37" s="3208" t="n">
        <v>1685</v>
      </c>
    </row>
    <row r="38" customFormat="false" ht="16.15" hidden="false" customHeight="true" outlineLevel="0" collapsed="false">
      <c r="A38" s="499" t="s">
        <v>627</v>
      </c>
      <c r="B38" s="3207" t="n">
        <v>17296</v>
      </c>
      <c r="C38" s="3207" t="n">
        <v>17400</v>
      </c>
      <c r="D38" s="3207" t="n">
        <v>18150</v>
      </c>
      <c r="E38" s="3207" t="n">
        <v>19559</v>
      </c>
      <c r="F38" s="3207" t="n">
        <v>20637</v>
      </c>
      <c r="G38" s="3207" t="n">
        <v>20384</v>
      </c>
      <c r="H38" s="3207" t="n">
        <v>20034</v>
      </c>
      <c r="I38" s="3207" t="n">
        <v>19267</v>
      </c>
      <c r="J38" s="3207" t="n">
        <v>19009</v>
      </c>
      <c r="K38" s="3207" t="n">
        <v>17476</v>
      </c>
      <c r="L38" s="3207" t="n">
        <v>16633</v>
      </c>
      <c r="M38" s="3207" t="n">
        <v>15242</v>
      </c>
      <c r="N38" s="3207" t="n">
        <v>14623</v>
      </c>
      <c r="O38" s="3207" t="n">
        <v>13885</v>
      </c>
      <c r="P38" s="3207" t="n">
        <v>12961</v>
      </c>
      <c r="Q38" s="3207" t="n">
        <v>12071</v>
      </c>
      <c r="R38" s="3207" t="n">
        <v>10979</v>
      </c>
      <c r="S38" s="3207" t="n">
        <v>9706</v>
      </c>
      <c r="T38" s="3207" t="n">
        <v>9255</v>
      </c>
      <c r="U38" s="3207" t="n">
        <v>8013</v>
      </c>
      <c r="V38" s="3207" t="n">
        <v>8406</v>
      </c>
      <c r="W38" s="3207" t="n">
        <v>8449</v>
      </c>
      <c r="X38" s="3207" t="n">
        <v>8605</v>
      </c>
      <c r="Y38" s="3207" t="n">
        <v>7735</v>
      </c>
      <c r="Z38" s="3237" t="n">
        <v>7149</v>
      </c>
      <c r="AA38" s="3237" t="n">
        <v>6771</v>
      </c>
      <c r="AB38" s="3237" t="n">
        <v>5785</v>
      </c>
      <c r="AC38" s="3237" t="n">
        <v>5538.353</v>
      </c>
      <c r="AD38" s="3237" t="n">
        <v>5447.976</v>
      </c>
      <c r="AE38" s="3237" t="n">
        <v>4799.916</v>
      </c>
      <c r="AF38" s="3208" t="n">
        <v>4254.648</v>
      </c>
    </row>
    <row r="39" customFormat="false" ht="16.15" hidden="false" customHeight="true" outlineLevel="0" collapsed="false">
      <c r="A39" s="499" t="s">
        <v>629</v>
      </c>
      <c r="B39" s="3207" t="n">
        <v>76087</v>
      </c>
      <c r="C39" s="3207" t="n">
        <v>86025</v>
      </c>
      <c r="D39" s="3207" t="n">
        <v>86392</v>
      </c>
      <c r="E39" s="3207" t="n">
        <v>88065</v>
      </c>
      <c r="F39" s="3207" t="n">
        <v>83539</v>
      </c>
      <c r="G39" s="3207" t="n">
        <v>84926</v>
      </c>
      <c r="H39" s="3207" t="n">
        <v>96114</v>
      </c>
      <c r="I39" s="3207" t="n">
        <v>85126</v>
      </c>
      <c r="J39" s="3207" t="n">
        <v>81200</v>
      </c>
      <c r="K39" s="3207" t="n">
        <v>75507</v>
      </c>
      <c r="L39" s="3207" t="n">
        <v>73621</v>
      </c>
      <c r="M39" s="3207" t="n">
        <v>77563</v>
      </c>
      <c r="N39" s="3207" t="n">
        <v>76210</v>
      </c>
      <c r="O39" s="3207" t="n">
        <v>72848</v>
      </c>
      <c r="P39" s="3207" t="n">
        <v>85925</v>
      </c>
      <c r="Q39" s="3207" t="n">
        <v>78387</v>
      </c>
      <c r="R39" s="3207" t="n">
        <v>77390</v>
      </c>
      <c r="S39" s="3207" t="n">
        <v>74391</v>
      </c>
      <c r="T39" s="3207" t="n">
        <v>85076</v>
      </c>
      <c r="U39" s="3207" t="n">
        <v>78587</v>
      </c>
      <c r="V39" s="3207" t="n">
        <v>90305</v>
      </c>
      <c r="W39" s="3207" t="n">
        <v>83382</v>
      </c>
      <c r="X39" s="3207" t="n">
        <v>82069</v>
      </c>
      <c r="Y39" s="3207" t="n">
        <v>86872</v>
      </c>
      <c r="Z39" s="3237" t="n">
        <v>72451</v>
      </c>
      <c r="AA39" s="3237" t="n">
        <v>55043</v>
      </c>
      <c r="AB39" s="3237" t="n">
        <v>53139</v>
      </c>
      <c r="AC39" s="3237" t="n">
        <v>45513.013</v>
      </c>
      <c r="AD39" s="3237" t="n">
        <v>38787.403</v>
      </c>
      <c r="AE39" s="3237" t="n">
        <v>33410.052</v>
      </c>
      <c r="AF39" s="3208" t="n">
        <v>24084.966</v>
      </c>
    </row>
    <row r="40" customFormat="false" ht="16.15" hidden="false" customHeight="true" outlineLevel="0" collapsed="false">
      <c r="A40" s="499" t="s">
        <v>1426</v>
      </c>
      <c r="B40" s="3207" t="n">
        <v>27642</v>
      </c>
      <c r="C40" s="3207" t="n">
        <v>27425</v>
      </c>
      <c r="D40" s="3207" t="n">
        <v>29419</v>
      </c>
      <c r="E40" s="3207" t="n">
        <v>28867</v>
      </c>
      <c r="F40" s="3207" t="n">
        <v>30927</v>
      </c>
      <c r="G40" s="3207" t="n">
        <v>31449</v>
      </c>
      <c r="H40" s="3207" t="n">
        <v>41294</v>
      </c>
      <c r="I40" s="3207" t="n">
        <v>46727</v>
      </c>
      <c r="J40" s="3207" t="n">
        <v>47598</v>
      </c>
      <c r="K40" s="3207" t="n">
        <v>50990</v>
      </c>
      <c r="L40" s="3207" t="n">
        <v>53293</v>
      </c>
      <c r="M40" s="3207" t="n">
        <v>57664</v>
      </c>
      <c r="N40" s="3207" t="n">
        <v>69358</v>
      </c>
      <c r="O40" s="3207" t="n">
        <v>77115</v>
      </c>
      <c r="P40" s="3207" t="n">
        <v>80958</v>
      </c>
      <c r="Q40" s="3207" t="n">
        <v>86946</v>
      </c>
      <c r="R40" s="3207" t="n">
        <v>89276</v>
      </c>
      <c r="S40" s="3207" t="n">
        <v>91574</v>
      </c>
      <c r="T40" s="3207" t="n">
        <v>104660</v>
      </c>
      <c r="U40" s="3207" t="n">
        <v>108863</v>
      </c>
      <c r="V40" s="3207" t="n">
        <v>110353</v>
      </c>
      <c r="W40" s="3207" t="n">
        <v>105750</v>
      </c>
      <c r="X40" s="3207" t="n">
        <v>119164</v>
      </c>
      <c r="Y40" s="3207" t="n">
        <v>113155</v>
      </c>
      <c r="Z40" s="3237" t="n">
        <v>112877</v>
      </c>
      <c r="AA40" s="3237" t="n">
        <v>121278</v>
      </c>
      <c r="AB40" s="3237" t="n">
        <v>120598</v>
      </c>
      <c r="AC40" s="3237" t="n">
        <v>128216</v>
      </c>
      <c r="AD40" s="3237" t="n">
        <v>126228.985</v>
      </c>
      <c r="AE40" s="3237" t="n">
        <v>119010.577</v>
      </c>
      <c r="AF40" s="3208" t="n">
        <v>115916.409</v>
      </c>
    </row>
    <row r="41" s="3241" customFormat="true" ht="16.15" hidden="false" customHeight="true" outlineLevel="0" collapsed="false">
      <c r="A41" s="2491" t="s">
        <v>626</v>
      </c>
      <c r="B41" s="3207" t="n">
        <v>49672</v>
      </c>
      <c r="C41" s="3207" t="n">
        <v>56783</v>
      </c>
      <c r="D41" s="3207" t="n">
        <v>55627</v>
      </c>
      <c r="E41" s="3207" t="n">
        <v>65514</v>
      </c>
      <c r="F41" s="3207" t="n">
        <v>69652</v>
      </c>
      <c r="G41" s="3207" t="n">
        <v>75539</v>
      </c>
      <c r="H41" s="3207" t="n">
        <v>90000</v>
      </c>
      <c r="I41" s="3207" t="n">
        <v>91605</v>
      </c>
      <c r="J41" s="3207" t="n">
        <v>95549</v>
      </c>
      <c r="K41" s="3207" t="n">
        <v>105115</v>
      </c>
      <c r="L41" s="3207" t="n">
        <v>115386</v>
      </c>
      <c r="M41" s="3207" t="n">
        <v>111277</v>
      </c>
      <c r="N41" s="3207" t="n">
        <v>109211</v>
      </c>
      <c r="O41" s="3207" t="n">
        <v>108520</v>
      </c>
      <c r="P41" s="3207" t="n">
        <v>101655</v>
      </c>
      <c r="Q41" s="3207" t="n">
        <v>92805</v>
      </c>
      <c r="R41" s="3207" t="n">
        <v>83889</v>
      </c>
      <c r="S41" s="3207" t="n">
        <v>76074</v>
      </c>
      <c r="T41" s="3207" t="n">
        <v>73393</v>
      </c>
      <c r="U41" s="3207" t="n">
        <v>61323</v>
      </c>
      <c r="V41" s="3207" t="n">
        <v>57941</v>
      </c>
      <c r="W41" s="3207" t="n">
        <v>46364</v>
      </c>
      <c r="X41" s="3207" t="n">
        <v>39647</v>
      </c>
      <c r="Y41" s="3207" t="n">
        <v>37350</v>
      </c>
      <c r="Z41" s="3237" t="n">
        <v>38766</v>
      </c>
      <c r="AA41" s="3237" t="n">
        <v>40480</v>
      </c>
      <c r="AB41" s="3237" t="n">
        <v>41694</v>
      </c>
      <c r="AC41" s="3237" t="n">
        <v>42100.344</v>
      </c>
      <c r="AD41" s="3237" t="n">
        <v>41034.052</v>
      </c>
      <c r="AE41" s="3237" t="n">
        <v>39672.721</v>
      </c>
      <c r="AF41" s="3208" t="n">
        <v>39342.563</v>
      </c>
    </row>
    <row r="42" s="2060" customFormat="true" ht="16.15" hidden="false" customHeight="true" outlineLevel="0" collapsed="false">
      <c r="A42" s="3113" t="s">
        <v>1458</v>
      </c>
      <c r="B42" s="3209" t="n">
        <v>31227</v>
      </c>
      <c r="C42" s="3209" t="n">
        <v>27531</v>
      </c>
      <c r="D42" s="3209" t="n">
        <v>24570</v>
      </c>
      <c r="E42" s="3209" t="n">
        <v>23781</v>
      </c>
      <c r="F42" s="3209" t="n">
        <v>21211</v>
      </c>
      <c r="G42" s="3209" t="n">
        <v>20924</v>
      </c>
      <c r="H42" s="3209" t="n">
        <v>19649</v>
      </c>
      <c r="I42" s="3209" t="n">
        <v>17324</v>
      </c>
      <c r="J42" s="3209" t="n">
        <v>16297</v>
      </c>
      <c r="K42" s="3209" t="n">
        <v>16337</v>
      </c>
      <c r="L42" s="3209" t="n">
        <v>16204</v>
      </c>
      <c r="M42" s="3209" t="n">
        <v>16171</v>
      </c>
      <c r="N42" s="3209" t="n">
        <v>16047</v>
      </c>
      <c r="O42" s="3209" t="n">
        <v>15612</v>
      </c>
      <c r="P42" s="3209" t="n">
        <v>15820</v>
      </c>
      <c r="Q42" s="3209" t="n">
        <v>15223</v>
      </c>
      <c r="R42" s="3209" t="n">
        <v>15468</v>
      </c>
      <c r="S42" s="3209" t="n">
        <v>14966</v>
      </c>
      <c r="T42" s="3209" t="n">
        <v>14606</v>
      </c>
      <c r="U42" s="3209" t="n">
        <v>14246</v>
      </c>
      <c r="V42" s="3209" t="n">
        <v>14056</v>
      </c>
      <c r="W42" s="3209" t="n">
        <v>14332</v>
      </c>
      <c r="X42" s="3209" t="n">
        <v>13881</v>
      </c>
      <c r="Y42" s="3209" t="n">
        <v>13550</v>
      </c>
      <c r="Z42" s="3236" t="n">
        <v>13589</v>
      </c>
      <c r="AA42" s="3236" t="n">
        <v>13583</v>
      </c>
      <c r="AB42" s="3236" t="n">
        <v>12123</v>
      </c>
      <c r="AC42" s="3236" t="n">
        <v>12686.683</v>
      </c>
      <c r="AD42" s="3236" t="n">
        <v>12035.277</v>
      </c>
      <c r="AE42" s="3236" t="n">
        <v>11545.528</v>
      </c>
      <c r="AF42" s="3210" t="n">
        <v>10491.999</v>
      </c>
    </row>
    <row r="43" s="2060" customFormat="true" ht="16.15" hidden="false" customHeight="true" outlineLevel="0" collapsed="false">
      <c r="A43" s="3113" t="s">
        <v>1384</v>
      </c>
      <c r="B43" s="3209" t="n">
        <v>799939</v>
      </c>
      <c r="C43" s="3209" t="n">
        <v>798057</v>
      </c>
      <c r="D43" s="3209" t="n">
        <v>764065</v>
      </c>
      <c r="E43" s="3209" t="n">
        <v>751358</v>
      </c>
      <c r="F43" s="3209" t="n">
        <v>709496</v>
      </c>
      <c r="G43" s="3209" t="n">
        <v>695438</v>
      </c>
      <c r="H43" s="3209" t="n">
        <v>701602</v>
      </c>
      <c r="I43" s="3209" t="n">
        <v>656759</v>
      </c>
      <c r="J43" s="3209" t="n">
        <v>674960</v>
      </c>
      <c r="K43" s="3209" t="n">
        <v>687856</v>
      </c>
      <c r="L43" s="3209" t="n">
        <v>703557</v>
      </c>
      <c r="M43" s="3209" t="n">
        <v>702796</v>
      </c>
      <c r="N43" s="3209" t="n">
        <v>722309</v>
      </c>
      <c r="O43" s="3209" t="n">
        <v>753067</v>
      </c>
      <c r="P43" s="3209" t="n">
        <v>774945</v>
      </c>
      <c r="Q43" s="3209" t="n">
        <v>790818</v>
      </c>
      <c r="R43" s="3209" t="n">
        <v>807272</v>
      </c>
      <c r="S43" s="3209" t="n">
        <v>817389</v>
      </c>
      <c r="T43" s="3209" t="n">
        <v>845219</v>
      </c>
      <c r="U43" s="3209" t="n">
        <v>745813</v>
      </c>
      <c r="V43" s="3209" t="n">
        <v>827166</v>
      </c>
      <c r="W43" s="3209" t="n">
        <v>860967</v>
      </c>
      <c r="X43" s="3209" t="n">
        <v>851085</v>
      </c>
      <c r="Y43" s="3209" t="n">
        <v>877705</v>
      </c>
      <c r="Z43" s="3236" t="n">
        <v>848032</v>
      </c>
      <c r="AA43" s="3236" t="n">
        <v>838745</v>
      </c>
      <c r="AB43" s="3236" t="n">
        <v>844099</v>
      </c>
      <c r="AC43" s="3236" t="n">
        <v>900552.925</v>
      </c>
      <c r="AD43" s="3236" t="n">
        <v>962750.267</v>
      </c>
      <c r="AE43" s="3236" t="n">
        <v>990871.396</v>
      </c>
      <c r="AF43" s="3210" t="n">
        <v>946073.56</v>
      </c>
    </row>
    <row r="44" s="3243" customFormat="true" ht="16.15" hidden="false" customHeight="true" outlineLevel="0" collapsed="false">
      <c r="A44" s="3147" t="s">
        <v>1453</v>
      </c>
      <c r="B44" s="3213" t="n">
        <v>27546</v>
      </c>
      <c r="C44" s="3213" t="n">
        <v>28977</v>
      </c>
      <c r="D44" s="3213" t="n">
        <v>30587</v>
      </c>
      <c r="E44" s="3213" t="n">
        <v>32141</v>
      </c>
      <c r="F44" s="3213" t="n">
        <v>33709</v>
      </c>
      <c r="G44" s="3213" t="n">
        <v>36242</v>
      </c>
      <c r="H44" s="3213" t="n">
        <v>37863</v>
      </c>
      <c r="I44" s="3213" t="n">
        <v>38129</v>
      </c>
      <c r="J44" s="3213" t="n">
        <v>38677</v>
      </c>
      <c r="K44" s="3213" t="n">
        <v>39948</v>
      </c>
      <c r="L44" s="3213" t="n">
        <v>41646</v>
      </c>
      <c r="M44" s="3213" t="n">
        <v>42398</v>
      </c>
      <c r="N44" s="3213" t="n">
        <v>43738</v>
      </c>
      <c r="O44" s="3213" t="n">
        <v>41570</v>
      </c>
      <c r="P44" s="3213" t="n">
        <v>42679</v>
      </c>
      <c r="Q44" s="3213" t="n">
        <v>45234</v>
      </c>
      <c r="R44" s="3213" t="n">
        <v>52798</v>
      </c>
      <c r="S44" s="3213" t="n">
        <v>56515</v>
      </c>
      <c r="T44" s="3213" t="n">
        <v>58838</v>
      </c>
      <c r="U44" s="3213" t="n">
        <v>60679</v>
      </c>
      <c r="V44" s="3213" t="n">
        <v>64600</v>
      </c>
      <c r="W44" s="3213" t="n">
        <v>68797</v>
      </c>
      <c r="X44" s="3213" t="n">
        <v>64761</v>
      </c>
      <c r="Y44" s="3213" t="n">
        <v>76764</v>
      </c>
      <c r="Z44" s="3242" t="n">
        <v>79700</v>
      </c>
      <c r="AA44" s="3242" t="n">
        <v>83046</v>
      </c>
      <c r="AB44" s="3242" t="n">
        <v>97487</v>
      </c>
      <c r="AC44" s="3242" t="n">
        <v>120414.317</v>
      </c>
      <c r="AD44" s="3242" t="n">
        <v>133614.782</v>
      </c>
      <c r="AE44" s="3242" t="n">
        <v>152763.174</v>
      </c>
      <c r="AF44" s="3214" t="n">
        <v>164327.505</v>
      </c>
    </row>
    <row r="45" customFormat="false" ht="2.85" hidden="false" customHeight="true" outlineLevel="0" collapsed="false">
      <c r="A45" s="3244" t="s">
        <v>4</v>
      </c>
      <c r="K45" s="3245"/>
      <c r="L45" s="3245"/>
      <c r="M45" s="3245"/>
    </row>
    <row r="46" s="2072" customFormat="true" ht="15" hidden="false" customHeight="true" outlineLevel="0" collapsed="false">
      <c r="A46" s="418" t="s">
        <v>1459</v>
      </c>
      <c r="K46" s="3246"/>
      <c r="L46" s="3246"/>
      <c r="M46" s="3246"/>
    </row>
    <row r="47" s="2072" customFormat="true" ht="15" hidden="false" customHeight="true" outlineLevel="0" collapsed="false">
      <c r="A47" s="418" t="s">
        <v>1489</v>
      </c>
      <c r="B47" s="3228"/>
      <c r="C47" s="3228"/>
      <c r="D47" s="3228"/>
      <c r="E47" s="3228"/>
      <c r="F47" s="3228"/>
      <c r="G47" s="3228"/>
      <c r="H47" s="3228"/>
      <c r="I47" s="3228"/>
      <c r="J47" s="3228"/>
      <c r="K47" s="3228"/>
      <c r="L47" s="3228"/>
      <c r="M47" s="3228"/>
      <c r="N47" s="3228"/>
      <c r="O47" s="3228"/>
      <c r="P47" s="3228"/>
      <c r="Q47" s="3228"/>
      <c r="R47" s="3228"/>
      <c r="S47" s="3228"/>
      <c r="T47" s="3228"/>
      <c r="U47" s="3228"/>
      <c r="V47" s="3228"/>
      <c r="W47" s="3228"/>
      <c r="X47" s="3228"/>
      <c r="Y47" s="3228"/>
      <c r="Z47" s="3228"/>
      <c r="AA47" s="3228"/>
      <c r="AB47" s="3228"/>
      <c r="AC47" s="3228"/>
    </row>
    <row r="48" s="3249" customFormat="true" ht="11.85" hidden="false" customHeight="true" outlineLevel="0" collapsed="false">
      <c r="A48" s="3247"/>
      <c r="B48" s="3248"/>
      <c r="C48" s="3248"/>
      <c r="D48" s="3248"/>
      <c r="E48" s="3248"/>
      <c r="F48" s="3248"/>
      <c r="G48" s="3248"/>
      <c r="H48" s="3248"/>
      <c r="I48" s="3248"/>
      <c r="J48" s="3248"/>
      <c r="K48" s="3248"/>
      <c r="L48" s="3248"/>
      <c r="M48" s="3248"/>
      <c r="N48" s="3248"/>
      <c r="O48" s="3248"/>
      <c r="P48" s="3248"/>
      <c r="Q48" s="3248"/>
      <c r="R48" s="3248"/>
      <c r="S48" s="3248"/>
      <c r="T48" s="3248"/>
      <c r="U48" s="3248"/>
      <c r="V48" s="3248"/>
      <c r="W48" s="3248"/>
      <c r="X48" s="3248"/>
      <c r="Y48" s="3248"/>
      <c r="Z48" s="3248"/>
      <c r="AA48" s="3248"/>
      <c r="AB48" s="3248"/>
      <c r="AC48" s="3248"/>
    </row>
    <row r="49" customFormat="false" ht="14.1" hidden="false" customHeight="true" outlineLevel="0" collapsed="false">
      <c r="B49" s="3250"/>
      <c r="C49" s="3250"/>
      <c r="D49" s="3250"/>
      <c r="E49" s="3250"/>
      <c r="F49" s="3250"/>
      <c r="G49" s="3250"/>
      <c r="H49" s="3250"/>
      <c r="I49" s="3250"/>
      <c r="J49" s="3250"/>
      <c r="K49" s="3250"/>
      <c r="L49" s="3250"/>
      <c r="M49" s="3250"/>
      <c r="N49" s="3250"/>
      <c r="O49" s="3250"/>
      <c r="P49" s="3250"/>
      <c r="Q49" s="3250"/>
      <c r="R49" s="3250"/>
      <c r="S49" s="3250"/>
      <c r="T49" s="3250"/>
      <c r="U49" s="3250"/>
      <c r="V49" s="3250"/>
      <c r="W49" s="3250"/>
      <c r="X49" s="3250"/>
    </row>
    <row r="50" customFormat="false" ht="14.1" hidden="false" customHeight="true" outlineLevel="0" collapsed="false">
      <c r="B50" s="3251"/>
      <c r="C50" s="3251"/>
      <c r="D50" s="3251"/>
      <c r="E50" s="3251"/>
      <c r="F50" s="3251"/>
      <c r="G50" s="3251"/>
      <c r="H50" s="3251"/>
      <c r="I50" s="3251"/>
      <c r="J50" s="3251"/>
      <c r="K50" s="3251"/>
      <c r="L50" s="3251"/>
      <c r="M50" s="3251"/>
      <c r="N50" s="3251"/>
      <c r="O50" s="3251"/>
      <c r="P50" s="3251"/>
      <c r="Q50" s="3251"/>
      <c r="R50" s="3251"/>
      <c r="S50" s="3251"/>
      <c r="T50" s="3251"/>
      <c r="U50" s="3251"/>
      <c r="V50" s="3251"/>
      <c r="W50" s="3251"/>
      <c r="X50" s="3251"/>
      <c r="Y50" s="3251"/>
      <c r="Z50" s="3251"/>
      <c r="AA50" s="3251"/>
      <c r="AB50" s="3251"/>
      <c r="AC50" s="3251"/>
      <c r="AD50" s="3251"/>
    </row>
    <row r="51" customFormat="false" ht="15.75" hidden="false" customHeight="false" outlineLevel="0" collapsed="false">
      <c r="B51" s="3252"/>
      <c r="C51" s="3252"/>
      <c r="D51" s="3252"/>
      <c r="E51" s="3252"/>
      <c r="F51" s="3252"/>
      <c r="G51" s="3252"/>
      <c r="H51" s="3252"/>
      <c r="I51" s="3252"/>
      <c r="J51" s="3252"/>
      <c r="K51" s="3252"/>
      <c r="L51" s="3252"/>
      <c r="M51" s="3252"/>
      <c r="N51" s="3252"/>
      <c r="O51" s="3252"/>
      <c r="P51" s="3252"/>
      <c r="Q51" s="3252"/>
      <c r="R51" s="3252"/>
      <c r="S51" s="3252"/>
      <c r="T51" s="3252"/>
      <c r="U51" s="3252"/>
      <c r="V51" s="3252"/>
      <c r="W51" s="3252"/>
      <c r="X51" s="3252"/>
      <c r="Y51" s="3252"/>
      <c r="Z51" s="3252"/>
      <c r="AA51" s="3252"/>
      <c r="AB51" s="3252"/>
      <c r="AC51" s="3252"/>
      <c r="AD51" s="3252"/>
    </row>
    <row r="52" customFormat="false" ht="15.75" hidden="false" customHeight="false" outlineLevel="0" collapsed="false">
      <c r="B52" s="3252"/>
      <c r="C52" s="3252"/>
      <c r="D52" s="3252"/>
      <c r="E52" s="3252"/>
      <c r="F52" s="3252"/>
      <c r="G52" s="3252"/>
      <c r="H52" s="3252"/>
      <c r="I52" s="3252"/>
      <c r="J52" s="3252"/>
      <c r="K52" s="3252"/>
      <c r="L52" s="3252"/>
      <c r="M52" s="3252"/>
      <c r="N52" s="3252"/>
      <c r="O52" s="3252"/>
      <c r="P52" s="3252"/>
      <c r="Q52" s="3252"/>
      <c r="R52" s="3252"/>
      <c r="S52" s="3252"/>
      <c r="T52" s="3252"/>
      <c r="U52" s="3252"/>
      <c r="V52" s="3252"/>
      <c r="W52" s="3252"/>
      <c r="X52" s="3252"/>
      <c r="Y52" s="3252"/>
      <c r="Z52" s="3252"/>
      <c r="AA52" s="3252"/>
      <c r="AB52" s="3252"/>
      <c r="AC52" s="3252"/>
      <c r="AD52" s="3252"/>
    </row>
    <row r="53" customFormat="false" ht="15.75" hidden="false" customHeight="false" outlineLevel="0" collapsed="false">
      <c r="K53" s="3245"/>
      <c r="L53" s="3245"/>
      <c r="M53" s="3245"/>
    </row>
    <row r="54" customFormat="false" ht="15.75" hidden="false" customHeight="false" outlineLevel="0" collapsed="false">
      <c r="K54" s="3245"/>
      <c r="L54" s="3245"/>
      <c r="M54" s="3245"/>
    </row>
    <row r="55" customFormat="false" ht="15.75" hidden="false" customHeight="false" outlineLevel="0" collapsed="false">
      <c r="K55" s="3245"/>
      <c r="L55" s="3245"/>
      <c r="M55" s="3245"/>
    </row>
    <row r="56" customFormat="false" ht="15.75" hidden="false" customHeight="false" outlineLevel="0" collapsed="false">
      <c r="K56" s="3245"/>
      <c r="L56" s="3245"/>
      <c r="M56" s="3245"/>
    </row>
    <row r="57" customFormat="false" ht="15.75" hidden="false" customHeight="false" outlineLevel="0" collapsed="false">
      <c r="K57" s="3245"/>
      <c r="L57" s="3245"/>
      <c r="M57" s="3245"/>
    </row>
    <row r="58" customFormat="false" ht="15.75" hidden="false" customHeight="false" outlineLevel="0" collapsed="false">
      <c r="K58" s="3245"/>
      <c r="L58" s="3245"/>
      <c r="M58" s="3245"/>
    </row>
    <row r="59" customFormat="false" ht="15.75" hidden="false" customHeight="false" outlineLevel="0" collapsed="false">
      <c r="K59" s="3245"/>
      <c r="L59" s="3245"/>
      <c r="M59" s="3245"/>
    </row>
    <row r="60" customFormat="false" ht="15.75" hidden="false" customHeight="false" outlineLevel="0" collapsed="false">
      <c r="K60" s="3245"/>
      <c r="L60" s="3245"/>
      <c r="M60" s="3245"/>
    </row>
    <row r="61" customFormat="false" ht="15.75" hidden="false" customHeight="false" outlineLevel="0" collapsed="false">
      <c r="K61" s="3245"/>
      <c r="L61" s="3245"/>
      <c r="M61" s="3245"/>
    </row>
    <row r="62" customFormat="false" ht="15.75" hidden="false" customHeight="false" outlineLevel="0" collapsed="false">
      <c r="K62" s="3245"/>
      <c r="L62" s="3245"/>
      <c r="M62" s="3245"/>
    </row>
    <row r="63" customFormat="false" ht="15.75" hidden="false" customHeight="false" outlineLevel="0" collapsed="false">
      <c r="K63" s="3245"/>
      <c r="L63" s="3245"/>
      <c r="M63" s="3245"/>
    </row>
    <row r="64" customFormat="false" ht="15.75" hidden="false" customHeight="false" outlineLevel="0" collapsed="false">
      <c r="K64" s="3245"/>
      <c r="L64" s="3245"/>
      <c r="M64" s="3245"/>
    </row>
    <row r="65" customFormat="false" ht="15.75" hidden="false" customHeight="false" outlineLevel="0" collapsed="false">
      <c r="K65" s="3245"/>
      <c r="L65" s="3245"/>
      <c r="M65" s="3245"/>
    </row>
    <row r="66" customFormat="false" ht="15.75" hidden="false" customHeight="false" outlineLevel="0" collapsed="false">
      <c r="K66" s="3245"/>
      <c r="L66" s="3245"/>
      <c r="M66" s="3245"/>
    </row>
    <row r="67" customFormat="false" ht="15.75" hidden="false" customHeight="false" outlineLevel="0" collapsed="false">
      <c r="K67" s="3245"/>
      <c r="L67" s="3245"/>
      <c r="M67" s="3245"/>
    </row>
    <row r="68" customFormat="false" ht="15.75" hidden="false" customHeight="false" outlineLevel="0" collapsed="false">
      <c r="K68" s="3245"/>
      <c r="L68" s="3245"/>
      <c r="M68" s="3245"/>
    </row>
    <row r="69" customFormat="false" ht="15.75" hidden="false" customHeight="false" outlineLevel="0" collapsed="false">
      <c r="K69" s="3245"/>
      <c r="L69" s="3245"/>
      <c r="M69" s="3245"/>
    </row>
    <row r="70" customFormat="false" ht="15.75" hidden="false" customHeight="false" outlineLevel="0" collapsed="false">
      <c r="K70" s="3245"/>
      <c r="L70" s="3245"/>
      <c r="M70" s="3245"/>
    </row>
    <row r="71" customFormat="false" ht="15.75" hidden="false" customHeight="false" outlineLevel="0" collapsed="false">
      <c r="K71" s="3245"/>
      <c r="L71" s="3245"/>
      <c r="M71" s="3245"/>
    </row>
    <row r="72" customFormat="false" ht="15.75" hidden="false" customHeight="false" outlineLevel="0" collapsed="false">
      <c r="K72" s="3245"/>
      <c r="L72" s="3245"/>
      <c r="M72" s="3245"/>
    </row>
    <row r="73" customFormat="false" ht="15.75" hidden="false" customHeight="false" outlineLevel="0" collapsed="false">
      <c r="K73" s="3245"/>
      <c r="L73" s="3245"/>
      <c r="M73" s="3245"/>
    </row>
    <row r="74" customFormat="false" ht="15.75" hidden="false" customHeight="false" outlineLevel="0" collapsed="false">
      <c r="K74" s="3245"/>
      <c r="L74" s="3245"/>
      <c r="M74" s="3245"/>
    </row>
    <row r="75" customFormat="false" ht="15.75" hidden="false" customHeight="false" outlineLevel="0" collapsed="false">
      <c r="K75" s="3245"/>
      <c r="L75" s="3245"/>
      <c r="M75" s="3245"/>
    </row>
    <row r="76" customFormat="false" ht="15.75" hidden="false" customHeight="false" outlineLevel="0" collapsed="false">
      <c r="K76" s="3245"/>
      <c r="L76" s="3245"/>
      <c r="M76" s="3245"/>
    </row>
    <row r="77" customFormat="false" ht="15.75" hidden="false" customHeight="false" outlineLevel="0" collapsed="false">
      <c r="K77" s="3245"/>
      <c r="L77" s="3245"/>
      <c r="M77" s="3245"/>
    </row>
    <row r="78" customFormat="false" ht="15.75" hidden="false" customHeight="false" outlineLevel="0" collapsed="false">
      <c r="K78" s="3245"/>
      <c r="L78" s="3245"/>
      <c r="M78" s="3245"/>
    </row>
    <row r="79" customFormat="false" ht="15.75" hidden="false" customHeight="false" outlineLevel="0" collapsed="false">
      <c r="K79" s="3245"/>
      <c r="L79" s="3245"/>
      <c r="M79" s="3245"/>
    </row>
    <row r="80" customFormat="false" ht="15.75" hidden="false" customHeight="false" outlineLevel="0" collapsed="false">
      <c r="K80" s="3245"/>
      <c r="L80" s="3245"/>
      <c r="M80" s="3245"/>
    </row>
    <row r="81" customFormat="false" ht="15.75" hidden="false" customHeight="false" outlineLevel="0" collapsed="false">
      <c r="K81" s="3245"/>
      <c r="L81" s="3245"/>
      <c r="M81" s="3245"/>
    </row>
    <row r="82" customFormat="false" ht="15.75" hidden="false" customHeight="false" outlineLevel="0" collapsed="false">
      <c r="K82" s="3245"/>
      <c r="L82" s="3245"/>
      <c r="M82" s="3245"/>
    </row>
    <row r="83" customFormat="false" ht="15.75" hidden="false" customHeight="false" outlineLevel="0" collapsed="false">
      <c r="K83" s="3245"/>
      <c r="L83" s="3245"/>
      <c r="M83" s="3245"/>
    </row>
    <row r="84" customFormat="false" ht="15.75" hidden="false" customHeight="false" outlineLevel="0" collapsed="false">
      <c r="K84" s="3245"/>
      <c r="L84" s="3245"/>
      <c r="M84" s="3245"/>
    </row>
    <row r="85" customFormat="false" ht="15.75" hidden="false" customHeight="false" outlineLevel="0" collapsed="false">
      <c r="K85" s="3245"/>
      <c r="L85" s="3245"/>
      <c r="M85" s="3245"/>
    </row>
    <row r="86" customFormat="false" ht="15.75" hidden="false" customHeight="false" outlineLevel="0" collapsed="false">
      <c r="K86" s="3245"/>
      <c r="L86" s="3245"/>
      <c r="M86" s="3245"/>
    </row>
    <row r="87" customFormat="false" ht="15.75" hidden="false" customHeight="false" outlineLevel="0" collapsed="false">
      <c r="K87" s="3245"/>
      <c r="L87" s="3245"/>
      <c r="M87" s="3245"/>
    </row>
    <row r="88" customFormat="false" ht="15.75" hidden="false" customHeight="false" outlineLevel="0" collapsed="false">
      <c r="K88" s="3245"/>
      <c r="L88" s="3245"/>
      <c r="M88" s="3245"/>
    </row>
    <row r="89" customFormat="false" ht="15.75" hidden="false" customHeight="false" outlineLevel="0" collapsed="false">
      <c r="K89" s="3245"/>
      <c r="L89" s="3245"/>
      <c r="M89" s="3245"/>
    </row>
    <row r="90" customFormat="false" ht="15.75" hidden="false" customHeight="false" outlineLevel="0" collapsed="false">
      <c r="K90" s="3245"/>
      <c r="L90" s="3245"/>
      <c r="M90" s="3245"/>
    </row>
    <row r="91" customFormat="false" ht="15.75" hidden="false" customHeight="false" outlineLevel="0" collapsed="false">
      <c r="K91" s="3245"/>
      <c r="L91" s="3245"/>
      <c r="M91" s="3245"/>
    </row>
    <row r="92" customFormat="false" ht="15.75" hidden="false" customHeight="false" outlineLevel="0" collapsed="false">
      <c r="K92" s="3245"/>
      <c r="L92" s="3245"/>
      <c r="M92" s="3245"/>
    </row>
    <row r="93" customFormat="false" ht="15.75" hidden="false" customHeight="false" outlineLevel="0" collapsed="false">
      <c r="K93" s="3245"/>
      <c r="L93" s="3245"/>
      <c r="M93" s="3245"/>
    </row>
    <row r="94" customFormat="false" ht="15.75" hidden="false" customHeight="false" outlineLevel="0" collapsed="false">
      <c r="K94" s="3245"/>
      <c r="L94" s="3245"/>
      <c r="M94" s="3245"/>
    </row>
    <row r="95" customFormat="false" ht="15.75" hidden="false" customHeight="false" outlineLevel="0" collapsed="false">
      <c r="K95" s="3245"/>
      <c r="L95" s="3245"/>
      <c r="M95" s="3245"/>
    </row>
    <row r="96" customFormat="false" ht="15.75" hidden="false" customHeight="false" outlineLevel="0" collapsed="false">
      <c r="K96" s="3245"/>
      <c r="L96" s="3245"/>
      <c r="M96" s="3245"/>
    </row>
    <row r="97" customFormat="false" ht="15.75" hidden="false" customHeight="false" outlineLevel="0" collapsed="false">
      <c r="K97" s="3245"/>
      <c r="L97" s="3245"/>
      <c r="M97" s="3245"/>
    </row>
    <row r="98" customFormat="false" ht="15.75" hidden="false" customHeight="false" outlineLevel="0" collapsed="false">
      <c r="K98" s="3245"/>
      <c r="L98" s="3245"/>
      <c r="M98" s="3245"/>
    </row>
    <row r="99" customFormat="false" ht="15.75" hidden="false" customHeight="false" outlineLevel="0" collapsed="false">
      <c r="K99" s="3245"/>
      <c r="L99" s="3245"/>
      <c r="M99" s="3245"/>
    </row>
    <row r="100" customFormat="false" ht="15.75" hidden="false" customHeight="false" outlineLevel="0" collapsed="false">
      <c r="K100" s="3245"/>
      <c r="L100" s="3245"/>
      <c r="M100" s="3245"/>
    </row>
    <row r="101" customFormat="false" ht="15.75" hidden="false" customHeight="false" outlineLevel="0" collapsed="false">
      <c r="K101" s="3245"/>
      <c r="L101" s="3245"/>
      <c r="M101" s="3245"/>
    </row>
    <row r="102" customFormat="false" ht="15.75" hidden="false" customHeight="false" outlineLevel="0" collapsed="false">
      <c r="K102" s="3245"/>
      <c r="L102" s="3245"/>
      <c r="M102" s="3245"/>
    </row>
    <row r="103" customFormat="false" ht="15.75" hidden="false" customHeight="false" outlineLevel="0" collapsed="false">
      <c r="K103" s="3245"/>
      <c r="L103" s="3245"/>
      <c r="M103" s="3245"/>
    </row>
    <row r="104" customFormat="false" ht="15.75" hidden="false" customHeight="false" outlineLevel="0" collapsed="false">
      <c r="K104" s="3245"/>
      <c r="L104" s="3245"/>
      <c r="M104" s="3245"/>
    </row>
    <row r="105" customFormat="false" ht="15.75" hidden="false" customHeight="false" outlineLevel="0" collapsed="false">
      <c r="K105" s="3245"/>
      <c r="L105" s="3245"/>
      <c r="M105" s="3245"/>
    </row>
    <row r="106" customFormat="false" ht="15.75" hidden="false" customHeight="false" outlineLevel="0" collapsed="false">
      <c r="K106" s="3245"/>
      <c r="L106" s="3245"/>
      <c r="M106" s="3245"/>
    </row>
    <row r="107" customFormat="false" ht="15.75" hidden="false" customHeight="false" outlineLevel="0" collapsed="false">
      <c r="K107" s="3245"/>
      <c r="L107" s="3245"/>
      <c r="M107" s="3245"/>
    </row>
    <row r="108" customFormat="false" ht="15.75" hidden="false" customHeight="false" outlineLevel="0" collapsed="false">
      <c r="K108" s="3245"/>
      <c r="L108" s="3245"/>
      <c r="M108" s="3245"/>
    </row>
    <row r="109" customFormat="false" ht="15.75" hidden="false" customHeight="false" outlineLevel="0" collapsed="false">
      <c r="K109" s="3245"/>
      <c r="L109" s="3245"/>
      <c r="M109" s="3245"/>
    </row>
    <row r="110" customFormat="false" ht="15.75" hidden="false" customHeight="false" outlineLevel="0" collapsed="false">
      <c r="K110" s="3245"/>
      <c r="L110" s="3245"/>
      <c r="M110" s="3245"/>
    </row>
    <row r="111" customFormat="false" ht="15.75" hidden="false" customHeight="false" outlineLevel="0" collapsed="false">
      <c r="K111" s="3245"/>
      <c r="L111" s="3245"/>
      <c r="M111" s="3245"/>
    </row>
    <row r="112" customFormat="false" ht="15.75" hidden="false" customHeight="false" outlineLevel="0" collapsed="false">
      <c r="K112" s="3245"/>
      <c r="L112" s="3245"/>
      <c r="M112" s="3245"/>
    </row>
    <row r="113" customFormat="false" ht="15.75" hidden="false" customHeight="false" outlineLevel="0" collapsed="false">
      <c r="K113" s="3245"/>
      <c r="L113" s="3245"/>
      <c r="M113" s="3245"/>
    </row>
    <row r="114" customFormat="false" ht="15.75" hidden="false" customHeight="false" outlineLevel="0" collapsed="false">
      <c r="K114" s="3245"/>
      <c r="L114" s="3245"/>
      <c r="M114" s="3245"/>
    </row>
    <row r="115" customFormat="false" ht="15.75" hidden="false" customHeight="false" outlineLevel="0" collapsed="false">
      <c r="K115" s="3245"/>
      <c r="L115" s="3245"/>
      <c r="M115" s="3245"/>
    </row>
    <row r="116" customFormat="false" ht="15.75" hidden="false" customHeight="false" outlineLevel="0" collapsed="false">
      <c r="K116" s="3245"/>
      <c r="L116" s="3245"/>
      <c r="M116" s="3245"/>
    </row>
    <row r="117" customFormat="false" ht="15.75" hidden="false" customHeight="false" outlineLevel="0" collapsed="false">
      <c r="K117" s="3245"/>
      <c r="L117" s="3245"/>
      <c r="M117" s="3245"/>
    </row>
    <row r="118" customFormat="false" ht="15.75" hidden="false" customHeight="false" outlineLevel="0" collapsed="false">
      <c r="K118" s="3245"/>
      <c r="L118" s="3245"/>
      <c r="M118" s="3245"/>
    </row>
    <row r="119" customFormat="false" ht="15.75" hidden="false" customHeight="false" outlineLevel="0" collapsed="false">
      <c r="K119" s="3245"/>
      <c r="L119" s="3245"/>
      <c r="M119" s="3245"/>
    </row>
    <row r="120" customFormat="false" ht="15.75" hidden="false" customHeight="false" outlineLevel="0" collapsed="false">
      <c r="K120" s="3245"/>
      <c r="L120" s="3245"/>
      <c r="M120" s="3245"/>
    </row>
    <row r="121" customFormat="false" ht="15.75" hidden="false" customHeight="false" outlineLevel="0" collapsed="false">
      <c r="K121" s="3245"/>
      <c r="L121" s="3245"/>
      <c r="M121" s="3245"/>
    </row>
    <row r="122" customFormat="false" ht="15.75" hidden="false" customHeight="false" outlineLevel="0" collapsed="false">
      <c r="K122" s="3245"/>
      <c r="L122" s="3245"/>
      <c r="M122" s="3245"/>
    </row>
    <row r="123" customFormat="false" ht="15.75" hidden="false" customHeight="false" outlineLevel="0" collapsed="false">
      <c r="K123" s="3245"/>
      <c r="L123" s="3245"/>
      <c r="M123" s="3245"/>
    </row>
    <row r="124" customFormat="false" ht="15.75" hidden="false" customHeight="false" outlineLevel="0" collapsed="false">
      <c r="K124" s="3245"/>
      <c r="L124" s="3245"/>
      <c r="M124" s="3245"/>
    </row>
    <row r="125" customFormat="false" ht="15.75" hidden="false" customHeight="false" outlineLevel="0" collapsed="false">
      <c r="K125" s="3245"/>
      <c r="L125" s="3245"/>
      <c r="M125" s="3245"/>
    </row>
    <row r="126" customFormat="false" ht="15.75" hidden="false" customHeight="false" outlineLevel="0" collapsed="false">
      <c r="K126" s="3245"/>
      <c r="L126" s="3245"/>
      <c r="M126" s="3245"/>
    </row>
    <row r="127" customFormat="false" ht="15.75" hidden="false" customHeight="false" outlineLevel="0" collapsed="false">
      <c r="K127" s="3245"/>
      <c r="L127" s="3245"/>
      <c r="M127" s="3245"/>
    </row>
    <row r="128" customFormat="false" ht="15.75" hidden="false" customHeight="false" outlineLevel="0" collapsed="false">
      <c r="K128" s="3245"/>
      <c r="L128" s="3245"/>
      <c r="M128" s="3245"/>
    </row>
    <row r="129" customFormat="false" ht="15.75" hidden="false" customHeight="false" outlineLevel="0" collapsed="false">
      <c r="K129" s="3245"/>
      <c r="L129" s="3245"/>
      <c r="M129" s="3245"/>
    </row>
    <row r="130" customFormat="false" ht="15.75" hidden="false" customHeight="false" outlineLevel="0" collapsed="false">
      <c r="K130" s="3245"/>
      <c r="L130" s="3245"/>
      <c r="M130" s="3245"/>
    </row>
    <row r="131" customFormat="false" ht="15.75" hidden="false" customHeight="false" outlineLevel="0" collapsed="false">
      <c r="K131" s="3245"/>
      <c r="L131" s="3245"/>
      <c r="M131" s="3245"/>
    </row>
    <row r="132" customFormat="false" ht="15.75" hidden="false" customHeight="false" outlineLevel="0" collapsed="false">
      <c r="K132" s="3245"/>
      <c r="L132" s="3245"/>
      <c r="M132" s="3245"/>
    </row>
    <row r="133" customFormat="false" ht="15.75" hidden="false" customHeight="false" outlineLevel="0" collapsed="false">
      <c r="K133" s="3245"/>
      <c r="L133" s="3245"/>
      <c r="M133" s="3245"/>
    </row>
    <row r="134" customFormat="false" ht="15.75" hidden="false" customHeight="false" outlineLevel="0" collapsed="false">
      <c r="K134" s="3245"/>
      <c r="L134" s="3245"/>
      <c r="M134" s="3245"/>
    </row>
    <row r="135" customFormat="false" ht="15.75" hidden="false" customHeight="false" outlineLevel="0" collapsed="false">
      <c r="K135" s="3245"/>
      <c r="L135" s="3245"/>
      <c r="M135" s="3245"/>
    </row>
    <row r="136" customFormat="false" ht="15.75" hidden="false" customHeight="false" outlineLevel="0" collapsed="false">
      <c r="K136" s="3245"/>
      <c r="L136" s="3245"/>
      <c r="M136" s="3245"/>
    </row>
    <row r="137" customFormat="false" ht="15.75" hidden="false" customHeight="false" outlineLevel="0" collapsed="false">
      <c r="K137" s="3245"/>
      <c r="L137" s="3245"/>
      <c r="M137" s="3245"/>
    </row>
    <row r="138" customFormat="false" ht="15.75" hidden="false" customHeight="false" outlineLevel="0" collapsed="false">
      <c r="K138" s="3245"/>
      <c r="L138" s="3245"/>
      <c r="M138" s="3245"/>
    </row>
    <row r="139" customFormat="false" ht="15.75" hidden="false" customHeight="false" outlineLevel="0" collapsed="false">
      <c r="K139" s="3245"/>
      <c r="L139" s="3245"/>
      <c r="M139" s="3245"/>
    </row>
    <row r="140" customFormat="false" ht="15.75" hidden="false" customHeight="false" outlineLevel="0" collapsed="false">
      <c r="K140" s="3245"/>
      <c r="L140" s="3245"/>
      <c r="M140" s="3245"/>
    </row>
    <row r="141" customFormat="false" ht="15.75" hidden="false" customHeight="false" outlineLevel="0" collapsed="false">
      <c r="K141" s="3245"/>
      <c r="L141" s="3245"/>
      <c r="M141" s="3245"/>
    </row>
    <row r="142" customFormat="false" ht="15.75" hidden="false" customHeight="false" outlineLevel="0" collapsed="false">
      <c r="K142" s="3245"/>
      <c r="L142" s="3245"/>
      <c r="M142" s="3245"/>
    </row>
    <row r="143" customFormat="false" ht="15.75" hidden="false" customHeight="false" outlineLevel="0" collapsed="false">
      <c r="K143" s="3245"/>
      <c r="L143" s="3245"/>
      <c r="M143" s="3245"/>
    </row>
    <row r="144" customFormat="false" ht="15.75" hidden="false" customHeight="false" outlineLevel="0" collapsed="false">
      <c r="K144" s="3245"/>
      <c r="L144" s="3245"/>
      <c r="M144" s="3245"/>
    </row>
    <row r="145" customFormat="false" ht="15.75" hidden="false" customHeight="false" outlineLevel="0" collapsed="false">
      <c r="K145" s="3245"/>
      <c r="L145" s="3245"/>
      <c r="M145" s="3245"/>
    </row>
    <row r="146" customFormat="false" ht="15.75" hidden="false" customHeight="false" outlineLevel="0" collapsed="false">
      <c r="K146" s="3245"/>
      <c r="L146" s="3245"/>
      <c r="M146" s="3245"/>
    </row>
    <row r="147" customFormat="false" ht="15.75" hidden="false" customHeight="false" outlineLevel="0" collapsed="false">
      <c r="K147" s="3245"/>
      <c r="L147" s="3245"/>
      <c r="M147" s="3245"/>
    </row>
    <row r="148" customFormat="false" ht="15.75" hidden="false" customHeight="false" outlineLevel="0" collapsed="false">
      <c r="K148" s="3245"/>
      <c r="L148" s="3245"/>
      <c r="M148" s="3245"/>
    </row>
    <row r="149" customFormat="false" ht="15.75" hidden="false" customHeight="false" outlineLevel="0" collapsed="false">
      <c r="K149" s="3245"/>
      <c r="L149" s="3245"/>
      <c r="M149" s="3245"/>
    </row>
    <row r="150" customFormat="false" ht="15.75" hidden="false" customHeight="false" outlineLevel="0" collapsed="false">
      <c r="K150" s="3245"/>
      <c r="L150" s="3245"/>
      <c r="M150" s="3245"/>
    </row>
    <row r="151" customFormat="false" ht="15.75" hidden="false" customHeight="false" outlineLevel="0" collapsed="false">
      <c r="K151" s="3245"/>
      <c r="L151" s="3245"/>
      <c r="M151" s="3245"/>
    </row>
    <row r="152" customFormat="false" ht="15.75" hidden="false" customHeight="false" outlineLevel="0" collapsed="false">
      <c r="K152" s="3245"/>
      <c r="L152" s="3245"/>
      <c r="M152" s="3245"/>
    </row>
    <row r="153" customFormat="false" ht="15.75" hidden="false" customHeight="false" outlineLevel="0" collapsed="false">
      <c r="K153" s="3245"/>
      <c r="L153" s="3245"/>
      <c r="M153" s="3245"/>
    </row>
    <row r="154" customFormat="false" ht="15.75" hidden="false" customHeight="false" outlineLevel="0" collapsed="false">
      <c r="K154" s="3245"/>
      <c r="L154" s="3245"/>
      <c r="M154" s="3245"/>
    </row>
    <row r="155" customFormat="false" ht="15.75" hidden="false" customHeight="false" outlineLevel="0" collapsed="false">
      <c r="K155" s="3245"/>
      <c r="L155" s="3245"/>
      <c r="M155" s="3245"/>
    </row>
    <row r="156" customFormat="false" ht="15.75" hidden="false" customHeight="false" outlineLevel="0" collapsed="false">
      <c r="K156" s="3245"/>
      <c r="L156" s="3245"/>
      <c r="M156" s="3245"/>
    </row>
    <row r="157" customFormat="false" ht="15.75" hidden="false" customHeight="false" outlineLevel="0" collapsed="false">
      <c r="K157" s="3245"/>
      <c r="L157" s="3245"/>
      <c r="M157" s="3245"/>
    </row>
    <row r="158" customFormat="false" ht="15.75" hidden="false" customHeight="false" outlineLevel="0" collapsed="false">
      <c r="K158" s="3245"/>
      <c r="L158" s="3245"/>
      <c r="M158" s="3245"/>
    </row>
    <row r="159" customFormat="false" ht="15.75" hidden="false" customHeight="false" outlineLevel="0" collapsed="false">
      <c r="K159" s="3245"/>
      <c r="L159" s="3245"/>
      <c r="M159" s="3245"/>
    </row>
    <row r="160" customFormat="false" ht="15.75" hidden="false" customHeight="false" outlineLevel="0" collapsed="false">
      <c r="K160" s="3245"/>
      <c r="L160" s="3245"/>
      <c r="M160" s="3245"/>
    </row>
    <row r="161" customFormat="false" ht="15.75" hidden="false" customHeight="false" outlineLevel="0" collapsed="false">
      <c r="K161" s="3245"/>
      <c r="L161" s="3245"/>
      <c r="M161" s="3245"/>
    </row>
    <row r="162" customFormat="false" ht="15.75" hidden="false" customHeight="false" outlineLevel="0" collapsed="false">
      <c r="K162" s="3245"/>
      <c r="L162" s="3245"/>
      <c r="M162" s="3245"/>
    </row>
    <row r="163" customFormat="false" ht="15.75" hidden="false" customHeight="false" outlineLevel="0" collapsed="false">
      <c r="K163" s="3245"/>
      <c r="L163" s="3245"/>
      <c r="M163" s="3245"/>
    </row>
    <row r="164" customFormat="false" ht="15.75" hidden="false" customHeight="false" outlineLevel="0" collapsed="false">
      <c r="K164" s="3245"/>
      <c r="L164" s="3245"/>
      <c r="M164" s="3245"/>
    </row>
    <row r="165" customFormat="false" ht="15.75" hidden="false" customHeight="false" outlineLevel="0" collapsed="false">
      <c r="K165" s="3245"/>
      <c r="L165" s="3245"/>
      <c r="M165" s="3245"/>
    </row>
    <row r="166" customFormat="false" ht="15.75" hidden="false" customHeight="false" outlineLevel="0" collapsed="false">
      <c r="K166" s="3245"/>
      <c r="L166" s="3245"/>
      <c r="M166" s="3245"/>
    </row>
    <row r="167" customFormat="false" ht="15.75" hidden="false" customHeight="false" outlineLevel="0" collapsed="false">
      <c r="K167" s="3245"/>
      <c r="L167" s="3245"/>
      <c r="M167" s="3245"/>
    </row>
    <row r="168" customFormat="false" ht="15.75" hidden="false" customHeight="false" outlineLevel="0" collapsed="false">
      <c r="K168" s="3245"/>
      <c r="L168" s="3245"/>
      <c r="M168" s="3245"/>
    </row>
    <row r="169" customFormat="false" ht="15.75" hidden="false" customHeight="false" outlineLevel="0" collapsed="false">
      <c r="K169" s="3245"/>
      <c r="L169" s="3245"/>
      <c r="M169" s="3245"/>
    </row>
    <row r="170" customFormat="false" ht="15.75" hidden="false" customHeight="false" outlineLevel="0" collapsed="false">
      <c r="K170" s="3245"/>
      <c r="L170" s="3245"/>
      <c r="M170" s="3245"/>
    </row>
    <row r="171" customFormat="false" ht="15.75" hidden="false" customHeight="false" outlineLevel="0" collapsed="false">
      <c r="K171" s="3245"/>
      <c r="L171" s="3245"/>
      <c r="M171" s="3245"/>
    </row>
    <row r="172" customFormat="false" ht="15.75" hidden="false" customHeight="false" outlineLevel="0" collapsed="false">
      <c r="K172" s="3245"/>
      <c r="L172" s="3245"/>
      <c r="M172" s="3245"/>
    </row>
    <row r="173" customFormat="false" ht="15.75" hidden="false" customHeight="false" outlineLevel="0" collapsed="false">
      <c r="K173" s="3245"/>
      <c r="L173" s="3245"/>
      <c r="M173" s="3245"/>
    </row>
    <row r="174" customFormat="false" ht="15.75" hidden="false" customHeight="false" outlineLevel="0" collapsed="false">
      <c r="K174" s="3245"/>
      <c r="L174" s="3245"/>
      <c r="M174" s="3245"/>
    </row>
    <row r="175" customFormat="false" ht="15.75" hidden="false" customHeight="false" outlineLevel="0" collapsed="false">
      <c r="K175" s="3245"/>
      <c r="L175" s="3245"/>
      <c r="M175" s="3245"/>
    </row>
    <row r="176" customFormat="false" ht="15.75" hidden="false" customHeight="false" outlineLevel="0" collapsed="false">
      <c r="K176" s="3245"/>
      <c r="L176" s="3245"/>
      <c r="M176" s="3245"/>
    </row>
    <row r="177" customFormat="false" ht="15.75" hidden="false" customHeight="false" outlineLevel="0" collapsed="false">
      <c r="K177" s="3245"/>
      <c r="L177" s="3245"/>
      <c r="M177" s="3245"/>
    </row>
    <row r="178" customFormat="false" ht="15.75" hidden="false" customHeight="false" outlineLevel="0" collapsed="false">
      <c r="K178" s="3245"/>
      <c r="L178" s="3245"/>
      <c r="M178" s="3245"/>
    </row>
    <row r="179" customFormat="false" ht="15.75" hidden="false" customHeight="false" outlineLevel="0" collapsed="false">
      <c r="K179" s="3245"/>
      <c r="L179" s="3245"/>
      <c r="M179" s="3245"/>
    </row>
    <row r="180" customFormat="false" ht="15.75" hidden="false" customHeight="false" outlineLevel="0" collapsed="false">
      <c r="K180" s="3245"/>
      <c r="L180" s="3245"/>
      <c r="M180" s="3245"/>
    </row>
    <row r="181" customFormat="false" ht="15.75" hidden="false" customHeight="false" outlineLevel="0" collapsed="false">
      <c r="K181" s="3245"/>
      <c r="L181" s="3245"/>
      <c r="M181" s="3245"/>
    </row>
    <row r="182" customFormat="false" ht="15.75" hidden="false" customHeight="false" outlineLevel="0" collapsed="false">
      <c r="K182" s="3245"/>
      <c r="L182" s="3245"/>
      <c r="M182" s="3245"/>
    </row>
    <row r="183" customFormat="false" ht="15.75" hidden="false" customHeight="false" outlineLevel="0" collapsed="false">
      <c r="K183" s="3245"/>
      <c r="L183" s="3245"/>
      <c r="M183" s="3245"/>
    </row>
    <row r="184" customFormat="false" ht="15.75" hidden="false" customHeight="false" outlineLevel="0" collapsed="false">
      <c r="K184" s="3245"/>
      <c r="L184" s="3245"/>
      <c r="M184" s="3245"/>
    </row>
    <row r="185" customFormat="false" ht="15.75" hidden="false" customHeight="false" outlineLevel="0" collapsed="false">
      <c r="K185" s="3245"/>
      <c r="L185" s="3245"/>
      <c r="M185" s="3245"/>
    </row>
    <row r="186" customFormat="false" ht="15.75" hidden="false" customHeight="false" outlineLevel="0" collapsed="false">
      <c r="K186" s="3245"/>
      <c r="L186" s="3245"/>
      <c r="M186" s="3245"/>
    </row>
    <row r="187" customFormat="false" ht="15.75" hidden="false" customHeight="false" outlineLevel="0" collapsed="false">
      <c r="K187" s="3245"/>
      <c r="L187" s="3245"/>
      <c r="M187" s="3245"/>
    </row>
    <row r="188" customFormat="false" ht="15.75" hidden="false" customHeight="false" outlineLevel="0" collapsed="false">
      <c r="K188" s="3245"/>
      <c r="L188" s="3245"/>
      <c r="M188" s="3245"/>
    </row>
    <row r="189" customFormat="false" ht="15.75" hidden="false" customHeight="false" outlineLevel="0" collapsed="false">
      <c r="K189" s="3245"/>
      <c r="L189" s="3245"/>
      <c r="M189" s="3245"/>
    </row>
    <row r="190" customFormat="false" ht="15.75" hidden="false" customHeight="false" outlineLevel="0" collapsed="false">
      <c r="K190" s="3245"/>
      <c r="L190" s="3245"/>
      <c r="M190" s="3245"/>
    </row>
    <row r="191" customFormat="false" ht="15.75" hidden="false" customHeight="false" outlineLevel="0" collapsed="false">
      <c r="K191" s="3245"/>
      <c r="L191" s="3245"/>
      <c r="M191" s="3245"/>
    </row>
    <row r="192" customFormat="false" ht="15.75" hidden="false" customHeight="false" outlineLevel="0" collapsed="false">
      <c r="K192" s="3245"/>
      <c r="L192" s="3245"/>
      <c r="M192" s="3245"/>
    </row>
    <row r="193" customFormat="false" ht="15.75" hidden="false" customHeight="false" outlineLevel="0" collapsed="false">
      <c r="K193" s="3245"/>
      <c r="L193" s="3245"/>
      <c r="M193" s="3245"/>
    </row>
    <row r="194" customFormat="false" ht="15.75" hidden="false" customHeight="false" outlineLevel="0" collapsed="false">
      <c r="K194" s="3245"/>
      <c r="L194" s="3245"/>
      <c r="M194" s="3245"/>
    </row>
    <row r="195" customFormat="false" ht="15.75" hidden="false" customHeight="false" outlineLevel="0" collapsed="false">
      <c r="K195" s="3245"/>
      <c r="L195" s="3245"/>
      <c r="M195" s="3245"/>
    </row>
    <row r="196" customFormat="false" ht="15.75" hidden="false" customHeight="false" outlineLevel="0" collapsed="false">
      <c r="K196" s="3245"/>
      <c r="L196" s="3245"/>
      <c r="M196" s="3245"/>
    </row>
    <row r="197" customFormat="false" ht="15.75" hidden="false" customHeight="false" outlineLevel="0" collapsed="false">
      <c r="K197" s="3245"/>
      <c r="L197" s="3245"/>
      <c r="M197" s="3245"/>
    </row>
    <row r="198" customFormat="false" ht="15.75" hidden="false" customHeight="false" outlineLevel="0" collapsed="false">
      <c r="K198" s="3245"/>
      <c r="L198" s="3245"/>
      <c r="M198" s="3245"/>
    </row>
    <row r="199" customFormat="false" ht="15.75" hidden="false" customHeight="false" outlineLevel="0" collapsed="false">
      <c r="K199" s="3245"/>
      <c r="L199" s="3245"/>
      <c r="M199" s="3245"/>
    </row>
    <row r="200" customFormat="false" ht="15.75" hidden="false" customHeight="false" outlineLevel="0" collapsed="false">
      <c r="K200" s="3245"/>
      <c r="L200" s="3245"/>
      <c r="M200" s="3245"/>
    </row>
    <row r="201" customFormat="false" ht="15.75" hidden="false" customHeight="false" outlineLevel="0" collapsed="false">
      <c r="K201" s="3245"/>
      <c r="L201" s="3245"/>
      <c r="M201" s="3245"/>
    </row>
    <row r="202" customFormat="false" ht="15.75" hidden="false" customHeight="false" outlineLevel="0" collapsed="false">
      <c r="K202" s="3245"/>
      <c r="L202" s="3245"/>
      <c r="M202" s="3245"/>
    </row>
    <row r="203" customFormat="false" ht="15.75" hidden="false" customHeight="false" outlineLevel="0" collapsed="false">
      <c r="K203" s="3245"/>
      <c r="L203" s="3245"/>
      <c r="M203" s="3245"/>
    </row>
    <row r="204" customFormat="false" ht="15.75" hidden="false" customHeight="false" outlineLevel="0" collapsed="false">
      <c r="K204" s="3245"/>
      <c r="L204" s="3245"/>
      <c r="M204" s="3245"/>
    </row>
    <row r="205" customFormat="false" ht="15.75" hidden="false" customHeight="false" outlineLevel="0" collapsed="false">
      <c r="K205" s="3245"/>
      <c r="L205" s="3245"/>
      <c r="M205" s="3245"/>
    </row>
    <row r="206" customFormat="false" ht="15.75" hidden="false" customHeight="false" outlineLevel="0" collapsed="false">
      <c r="K206" s="3245"/>
      <c r="L206" s="3245"/>
      <c r="M206" s="3245"/>
    </row>
    <row r="207" customFormat="false" ht="15.75" hidden="false" customHeight="false" outlineLevel="0" collapsed="false">
      <c r="K207" s="3245"/>
      <c r="L207" s="3245"/>
      <c r="M207" s="3245"/>
    </row>
    <row r="208" customFormat="false" ht="15.75" hidden="false" customHeight="false" outlineLevel="0" collapsed="false">
      <c r="K208" s="3245"/>
      <c r="L208" s="3245"/>
      <c r="M208" s="3245"/>
    </row>
    <row r="209" customFormat="false" ht="15.75" hidden="false" customHeight="false" outlineLevel="0" collapsed="false">
      <c r="K209" s="3245"/>
      <c r="L209" s="3245"/>
      <c r="M209" s="3245"/>
    </row>
    <row r="210" customFormat="false" ht="15.75" hidden="false" customHeight="false" outlineLevel="0" collapsed="false">
      <c r="K210" s="3245"/>
      <c r="L210" s="3245"/>
      <c r="M210" s="3245"/>
    </row>
    <row r="211" customFormat="false" ht="15.75" hidden="false" customHeight="false" outlineLevel="0" collapsed="false">
      <c r="K211" s="3245"/>
      <c r="L211" s="3245"/>
      <c r="M211" s="3245"/>
    </row>
    <row r="212" customFormat="false" ht="15.75" hidden="false" customHeight="false" outlineLevel="0" collapsed="false">
      <c r="K212" s="3245"/>
      <c r="L212" s="3245"/>
      <c r="M212" s="3245"/>
    </row>
    <row r="213" customFormat="false" ht="15.75" hidden="false" customHeight="false" outlineLevel="0" collapsed="false">
      <c r="K213" s="3245"/>
      <c r="L213" s="3245"/>
      <c r="M213" s="3245"/>
    </row>
    <row r="214" customFormat="false" ht="15.75" hidden="false" customHeight="false" outlineLevel="0" collapsed="false">
      <c r="K214" s="3245"/>
      <c r="L214" s="3245"/>
      <c r="M214" s="3245"/>
    </row>
    <row r="215" customFormat="false" ht="15.75" hidden="false" customHeight="false" outlineLevel="0" collapsed="false">
      <c r="K215" s="3245"/>
      <c r="L215" s="3245"/>
      <c r="M215" s="3245"/>
    </row>
    <row r="216" customFormat="false" ht="15.75" hidden="false" customHeight="false" outlineLevel="0" collapsed="false">
      <c r="K216" s="3245"/>
      <c r="L216" s="3245"/>
      <c r="M216" s="3245"/>
    </row>
    <row r="217" customFormat="false" ht="15.75" hidden="false" customHeight="false" outlineLevel="0" collapsed="false">
      <c r="K217" s="3245"/>
      <c r="L217" s="3245"/>
      <c r="M217" s="3245"/>
    </row>
    <row r="218" customFormat="false" ht="15.75" hidden="false" customHeight="false" outlineLevel="0" collapsed="false">
      <c r="K218" s="3245"/>
      <c r="L218" s="3245"/>
      <c r="M218" s="3245"/>
    </row>
    <row r="219" customFormat="false" ht="15.75" hidden="false" customHeight="false" outlineLevel="0" collapsed="false">
      <c r="K219" s="3245"/>
      <c r="L219" s="3245"/>
      <c r="M219" s="3245"/>
    </row>
    <row r="220" customFormat="false" ht="15.75" hidden="false" customHeight="false" outlineLevel="0" collapsed="false">
      <c r="K220" s="3245"/>
      <c r="L220" s="3245"/>
      <c r="M220" s="3245"/>
    </row>
    <row r="221" customFormat="false" ht="15.75" hidden="false" customHeight="false" outlineLevel="0" collapsed="false">
      <c r="K221" s="3245"/>
      <c r="L221" s="3245"/>
      <c r="M221" s="3245"/>
    </row>
    <row r="222" customFormat="false" ht="15.75" hidden="false" customHeight="false" outlineLevel="0" collapsed="false">
      <c r="K222" s="3245"/>
      <c r="L222" s="3245"/>
      <c r="M222" s="3245"/>
    </row>
    <row r="223" customFormat="false" ht="15.75" hidden="false" customHeight="false" outlineLevel="0" collapsed="false">
      <c r="K223" s="3245"/>
      <c r="L223" s="3245"/>
      <c r="M223" s="3245"/>
    </row>
    <row r="224" customFormat="false" ht="15.75" hidden="false" customHeight="false" outlineLevel="0" collapsed="false">
      <c r="K224" s="3245"/>
      <c r="L224" s="3245"/>
      <c r="M224" s="3245"/>
    </row>
    <row r="225" customFormat="false" ht="15.75" hidden="false" customHeight="false" outlineLevel="0" collapsed="false">
      <c r="K225" s="3245"/>
      <c r="L225" s="3245"/>
      <c r="M225" s="3245"/>
    </row>
    <row r="226" customFormat="false" ht="15.75" hidden="false" customHeight="false" outlineLevel="0" collapsed="false">
      <c r="K226" s="3245"/>
      <c r="L226" s="3245"/>
      <c r="M226" s="3245"/>
    </row>
    <row r="227" customFormat="false" ht="15.75" hidden="false" customHeight="false" outlineLevel="0" collapsed="false">
      <c r="K227" s="3245"/>
      <c r="L227" s="3245"/>
      <c r="M227" s="3245"/>
    </row>
    <row r="228" customFormat="false" ht="15.75" hidden="false" customHeight="false" outlineLevel="0" collapsed="false">
      <c r="K228" s="3245"/>
      <c r="L228" s="3245"/>
      <c r="M228" s="3245"/>
    </row>
    <row r="229" customFormat="false" ht="15.75" hidden="false" customHeight="false" outlineLevel="0" collapsed="false">
      <c r="K229" s="3245"/>
      <c r="L229" s="3245"/>
      <c r="M229" s="3245"/>
    </row>
    <row r="230" customFormat="false" ht="15.75" hidden="false" customHeight="false" outlineLevel="0" collapsed="false">
      <c r="K230" s="3245"/>
      <c r="L230" s="3245"/>
      <c r="M230" s="3245"/>
    </row>
    <row r="231" customFormat="false" ht="15.75" hidden="false" customHeight="false" outlineLevel="0" collapsed="false">
      <c r="K231" s="3245"/>
      <c r="L231" s="3245"/>
      <c r="M231" s="3245"/>
    </row>
    <row r="232" customFormat="false" ht="15.75" hidden="false" customHeight="false" outlineLevel="0" collapsed="false">
      <c r="K232" s="3245"/>
      <c r="L232" s="3245"/>
      <c r="M232" s="3245"/>
    </row>
    <row r="233" customFormat="false" ht="15.75" hidden="false" customHeight="false" outlineLevel="0" collapsed="false">
      <c r="K233" s="3245"/>
      <c r="L233" s="3245"/>
      <c r="M233" s="3245"/>
    </row>
    <row r="234" customFormat="false" ht="15.75" hidden="false" customHeight="false" outlineLevel="0" collapsed="false">
      <c r="K234" s="3245"/>
      <c r="L234" s="3245"/>
      <c r="M234" s="3245"/>
    </row>
    <row r="235" customFormat="false" ht="15.75" hidden="false" customHeight="false" outlineLevel="0" collapsed="false">
      <c r="K235" s="3245"/>
      <c r="L235" s="3245"/>
      <c r="M235" s="3245"/>
    </row>
    <row r="236" customFormat="false" ht="15.75" hidden="false" customHeight="false" outlineLevel="0" collapsed="false">
      <c r="K236" s="3245"/>
      <c r="L236" s="3245"/>
      <c r="M236" s="3245"/>
    </row>
    <row r="237" customFormat="false" ht="15.75" hidden="false" customHeight="false" outlineLevel="0" collapsed="false">
      <c r="K237" s="3245"/>
      <c r="L237" s="3245"/>
      <c r="M237" s="3245"/>
    </row>
    <row r="238" customFormat="false" ht="15.75" hidden="false" customHeight="false" outlineLevel="0" collapsed="false">
      <c r="K238" s="3245"/>
      <c r="L238" s="3245"/>
      <c r="M238" s="3245"/>
    </row>
    <row r="239" customFormat="false" ht="15.75" hidden="false" customHeight="false" outlineLevel="0" collapsed="false">
      <c r="K239" s="3245"/>
      <c r="L239" s="3245"/>
      <c r="M239" s="3245"/>
    </row>
    <row r="240" customFormat="false" ht="15.75" hidden="false" customHeight="false" outlineLevel="0" collapsed="false">
      <c r="K240" s="3245"/>
      <c r="L240" s="3245"/>
      <c r="M240" s="3245"/>
    </row>
    <row r="241" customFormat="false" ht="15.75" hidden="false" customHeight="false" outlineLevel="0" collapsed="false">
      <c r="K241" s="3245"/>
      <c r="L241" s="3245"/>
      <c r="M241" s="3245"/>
    </row>
    <row r="242" customFormat="false" ht="15.75" hidden="false" customHeight="false" outlineLevel="0" collapsed="false">
      <c r="K242" s="3245"/>
      <c r="L242" s="3245"/>
      <c r="M242" s="3245"/>
    </row>
    <row r="243" customFormat="false" ht="15.75" hidden="false" customHeight="false" outlineLevel="0" collapsed="false">
      <c r="K243" s="3245"/>
      <c r="L243" s="3245"/>
      <c r="M243" s="3245"/>
    </row>
    <row r="244" customFormat="false" ht="15.75" hidden="false" customHeight="false" outlineLevel="0" collapsed="false">
      <c r="K244" s="3245"/>
      <c r="L244" s="3245"/>
      <c r="M244" s="3245"/>
    </row>
    <row r="245" customFormat="false" ht="15.75" hidden="false" customHeight="false" outlineLevel="0" collapsed="false">
      <c r="K245" s="3245"/>
      <c r="L245" s="3245"/>
      <c r="M245" s="3245"/>
    </row>
    <row r="246" customFormat="false" ht="15.75" hidden="false" customHeight="false" outlineLevel="0" collapsed="false">
      <c r="K246" s="3245"/>
      <c r="L246" s="3245"/>
      <c r="M246" s="3245"/>
    </row>
    <row r="247" customFormat="false" ht="15.75" hidden="false" customHeight="false" outlineLevel="0" collapsed="false">
      <c r="K247" s="3245"/>
      <c r="L247" s="3245"/>
      <c r="M247" s="3245"/>
    </row>
    <row r="248" customFormat="false" ht="15.75" hidden="false" customHeight="false" outlineLevel="0" collapsed="false">
      <c r="K248" s="3245"/>
      <c r="L248" s="3245"/>
      <c r="M248" s="3245"/>
    </row>
    <row r="249" customFormat="false" ht="15.75" hidden="false" customHeight="false" outlineLevel="0" collapsed="false">
      <c r="K249" s="3245"/>
      <c r="L249" s="3245"/>
      <c r="M249" s="3245"/>
    </row>
    <row r="250" customFormat="false" ht="15.75" hidden="false" customHeight="false" outlineLevel="0" collapsed="false">
      <c r="K250" s="3245"/>
      <c r="L250" s="3245"/>
      <c r="M250" s="3245"/>
    </row>
    <row r="251" customFormat="false" ht="15.75" hidden="false" customHeight="false" outlineLevel="0" collapsed="false">
      <c r="K251" s="3245"/>
      <c r="L251" s="3245"/>
      <c r="M251" s="3245"/>
    </row>
    <row r="252" customFormat="false" ht="15.75" hidden="false" customHeight="false" outlineLevel="0" collapsed="false">
      <c r="K252" s="3245"/>
      <c r="L252" s="3245"/>
      <c r="M252" s="3245"/>
    </row>
    <row r="253" customFormat="false" ht="15.75" hidden="false" customHeight="false" outlineLevel="0" collapsed="false">
      <c r="K253" s="3245"/>
      <c r="L253" s="3245"/>
      <c r="M253" s="3245"/>
    </row>
    <row r="254" customFormat="false" ht="15.75" hidden="false" customHeight="false" outlineLevel="0" collapsed="false">
      <c r="K254" s="3245"/>
      <c r="L254" s="3245"/>
      <c r="M254" s="3245"/>
    </row>
    <row r="255" customFormat="false" ht="15.75" hidden="false" customHeight="false" outlineLevel="0" collapsed="false">
      <c r="K255" s="3245"/>
      <c r="L255" s="3245"/>
      <c r="M255" s="3245"/>
    </row>
    <row r="256" customFormat="false" ht="15.75" hidden="false" customHeight="false" outlineLevel="0" collapsed="false">
      <c r="K256" s="3245"/>
      <c r="L256" s="3245"/>
      <c r="M256" s="3245"/>
    </row>
    <row r="257" customFormat="false" ht="15.75" hidden="false" customHeight="false" outlineLevel="0" collapsed="false">
      <c r="K257" s="3245"/>
      <c r="L257" s="3245"/>
      <c r="M257" s="3245"/>
    </row>
    <row r="258" customFormat="false" ht="15.75" hidden="false" customHeight="false" outlineLevel="0" collapsed="false">
      <c r="K258" s="3245"/>
      <c r="L258" s="3245"/>
      <c r="M258" s="3245"/>
    </row>
    <row r="259" customFormat="false" ht="15.75" hidden="false" customHeight="false" outlineLevel="0" collapsed="false">
      <c r="K259" s="3245"/>
      <c r="L259" s="3245"/>
      <c r="M259" s="3245"/>
    </row>
    <row r="260" customFormat="false" ht="15.75" hidden="false" customHeight="false" outlineLevel="0" collapsed="false">
      <c r="K260" s="3245"/>
      <c r="L260" s="3245"/>
      <c r="M260" s="3245"/>
    </row>
    <row r="261" customFormat="false" ht="15.75" hidden="false" customHeight="false" outlineLevel="0" collapsed="false">
      <c r="K261" s="3245"/>
      <c r="L261" s="3245"/>
      <c r="M261" s="3245"/>
    </row>
    <row r="262" customFormat="false" ht="15.75" hidden="false" customHeight="false" outlineLevel="0" collapsed="false">
      <c r="K262" s="3245"/>
      <c r="L262" s="3245"/>
      <c r="M262" s="3245"/>
    </row>
    <row r="263" customFormat="false" ht="15.75" hidden="false" customHeight="false" outlineLevel="0" collapsed="false">
      <c r="K263" s="3245"/>
      <c r="L263" s="3245"/>
      <c r="M263" s="3245"/>
    </row>
    <row r="264" customFormat="false" ht="15.75" hidden="false" customHeight="false" outlineLevel="0" collapsed="false">
      <c r="K264" s="3245"/>
      <c r="L264" s="3245"/>
      <c r="M264" s="3245"/>
    </row>
    <row r="265" customFormat="false" ht="15.75" hidden="false" customHeight="false" outlineLevel="0" collapsed="false">
      <c r="K265" s="3245"/>
      <c r="L265" s="3245"/>
      <c r="M265" s="3245"/>
    </row>
    <row r="266" customFormat="false" ht="15.75" hidden="false" customHeight="false" outlineLevel="0" collapsed="false">
      <c r="K266" s="3245"/>
      <c r="L266" s="3245"/>
      <c r="M266" s="3245"/>
    </row>
    <row r="267" customFormat="false" ht="15.75" hidden="false" customHeight="false" outlineLevel="0" collapsed="false">
      <c r="K267" s="3245"/>
      <c r="L267" s="3245"/>
      <c r="M267" s="3245"/>
    </row>
    <row r="268" customFormat="false" ht="15.75" hidden="false" customHeight="false" outlineLevel="0" collapsed="false">
      <c r="K268" s="3245"/>
      <c r="L268" s="3245"/>
      <c r="M268" s="3245"/>
    </row>
    <row r="269" customFormat="false" ht="15.75" hidden="false" customHeight="false" outlineLevel="0" collapsed="false">
      <c r="K269" s="3245"/>
      <c r="L269" s="3245"/>
      <c r="M269" s="3245"/>
    </row>
    <row r="270" customFormat="false" ht="15.75" hidden="false" customHeight="false" outlineLevel="0" collapsed="false">
      <c r="K270" s="3245"/>
      <c r="L270" s="3245"/>
      <c r="M270" s="3245"/>
    </row>
    <row r="271" customFormat="false" ht="15.75" hidden="false" customHeight="false" outlineLevel="0" collapsed="false">
      <c r="K271" s="3245"/>
      <c r="L271" s="3245"/>
      <c r="M271" s="3245"/>
    </row>
    <row r="272" customFormat="false" ht="15.75" hidden="false" customHeight="false" outlineLevel="0" collapsed="false">
      <c r="K272" s="3245"/>
      <c r="L272" s="3245"/>
      <c r="M272" s="3245"/>
    </row>
    <row r="273" customFormat="false" ht="15.75" hidden="false" customHeight="false" outlineLevel="0" collapsed="false">
      <c r="K273" s="3245"/>
      <c r="L273" s="3245"/>
      <c r="M273" s="3245"/>
    </row>
    <row r="274" customFormat="false" ht="15.75" hidden="false" customHeight="false" outlineLevel="0" collapsed="false">
      <c r="K274" s="3245"/>
      <c r="L274" s="3245"/>
      <c r="M274" s="3245"/>
    </row>
    <row r="275" customFormat="false" ht="15.75" hidden="false" customHeight="false" outlineLevel="0" collapsed="false">
      <c r="K275" s="3245"/>
      <c r="L275" s="3245"/>
      <c r="M275" s="3245"/>
    </row>
    <row r="276" customFormat="false" ht="15.75" hidden="false" customHeight="false" outlineLevel="0" collapsed="false">
      <c r="K276" s="3245"/>
      <c r="L276" s="3245"/>
      <c r="M276" s="3245"/>
    </row>
    <row r="277" customFormat="false" ht="15.75" hidden="false" customHeight="false" outlineLevel="0" collapsed="false">
      <c r="K277" s="3245"/>
      <c r="L277" s="3245"/>
      <c r="M277" s="3245"/>
    </row>
    <row r="278" customFormat="false" ht="15.75" hidden="false" customHeight="false" outlineLevel="0" collapsed="false">
      <c r="K278" s="3245"/>
      <c r="L278" s="3245"/>
      <c r="M278" s="3245"/>
    </row>
    <row r="279" customFormat="false" ht="15.75" hidden="false" customHeight="false" outlineLevel="0" collapsed="false">
      <c r="K279" s="3245"/>
      <c r="L279" s="3245"/>
      <c r="M279" s="3245"/>
    </row>
    <row r="280" customFormat="false" ht="15.75" hidden="false" customHeight="false" outlineLevel="0" collapsed="false">
      <c r="K280" s="3245"/>
      <c r="L280" s="3245"/>
      <c r="M280" s="3245"/>
    </row>
    <row r="281" customFormat="false" ht="15.75" hidden="false" customHeight="false" outlineLevel="0" collapsed="false">
      <c r="K281" s="3245"/>
      <c r="L281" s="3245"/>
      <c r="M281" s="3245"/>
    </row>
    <row r="282" customFormat="false" ht="15.75" hidden="false" customHeight="false" outlineLevel="0" collapsed="false">
      <c r="K282" s="3245"/>
      <c r="L282" s="3245"/>
      <c r="M282" s="3245"/>
    </row>
    <row r="283" customFormat="false" ht="15.75" hidden="false" customHeight="false" outlineLevel="0" collapsed="false">
      <c r="K283" s="3245"/>
      <c r="L283" s="3245"/>
      <c r="M283" s="3245"/>
    </row>
    <row r="284" customFormat="false" ht="15.75" hidden="false" customHeight="false" outlineLevel="0" collapsed="false">
      <c r="K284" s="3245"/>
      <c r="L284" s="3245"/>
      <c r="M284" s="3245"/>
    </row>
    <row r="285" customFormat="false" ht="15.75" hidden="false" customHeight="false" outlineLevel="0" collapsed="false">
      <c r="K285" s="3245"/>
      <c r="L285" s="3245"/>
      <c r="M285" s="3245"/>
    </row>
    <row r="286" customFormat="false" ht="15.75" hidden="false" customHeight="false" outlineLevel="0" collapsed="false">
      <c r="K286" s="3245"/>
      <c r="L286" s="3245"/>
      <c r="M286" s="3245"/>
    </row>
    <row r="287" customFormat="false" ht="15.75" hidden="false" customHeight="false" outlineLevel="0" collapsed="false">
      <c r="K287" s="3245"/>
      <c r="L287" s="3245"/>
      <c r="M287" s="3245"/>
    </row>
    <row r="288" customFormat="false" ht="15.75" hidden="false" customHeight="false" outlineLevel="0" collapsed="false">
      <c r="K288" s="3245"/>
      <c r="L288" s="3245"/>
      <c r="M288" s="3245"/>
    </row>
    <row r="289" customFormat="false" ht="15.75" hidden="false" customHeight="false" outlineLevel="0" collapsed="false">
      <c r="K289" s="3245"/>
      <c r="L289" s="3245"/>
      <c r="M289" s="3245"/>
    </row>
    <row r="290" customFormat="false" ht="15.75" hidden="false" customHeight="false" outlineLevel="0" collapsed="false">
      <c r="K290" s="3245"/>
      <c r="L290" s="3245"/>
      <c r="M290" s="3245"/>
    </row>
    <row r="291" customFormat="false" ht="15.75" hidden="false" customHeight="false" outlineLevel="0" collapsed="false">
      <c r="K291" s="3245"/>
      <c r="L291" s="3245"/>
      <c r="M291" s="3245"/>
    </row>
    <row r="292" customFormat="false" ht="15.75" hidden="false" customHeight="false" outlineLevel="0" collapsed="false">
      <c r="K292" s="3245"/>
      <c r="L292" s="3245"/>
      <c r="M292" s="3245"/>
    </row>
    <row r="293" customFormat="false" ht="15.75" hidden="false" customHeight="false" outlineLevel="0" collapsed="false">
      <c r="K293" s="3245"/>
      <c r="L293" s="3245"/>
      <c r="M293" s="3245"/>
    </row>
    <row r="294" customFormat="false" ht="15.75" hidden="false" customHeight="false" outlineLevel="0" collapsed="false">
      <c r="K294" s="3245"/>
      <c r="L294" s="3245"/>
      <c r="M294" s="3245"/>
    </row>
    <row r="295" customFormat="false" ht="15.75" hidden="false" customHeight="false" outlineLevel="0" collapsed="false">
      <c r="K295" s="3245"/>
      <c r="L295" s="3245"/>
      <c r="M295" s="3245"/>
    </row>
    <row r="296" customFormat="false" ht="15.75" hidden="false" customHeight="false" outlineLevel="0" collapsed="false">
      <c r="K296" s="3245"/>
      <c r="L296" s="3245"/>
      <c r="M296" s="3245"/>
    </row>
    <row r="297" customFormat="false" ht="15.75" hidden="false" customHeight="false" outlineLevel="0" collapsed="false">
      <c r="K297" s="3245"/>
      <c r="L297" s="3245"/>
      <c r="M297" s="3245"/>
    </row>
    <row r="298" customFormat="false" ht="15.75" hidden="false" customHeight="false" outlineLevel="0" collapsed="false">
      <c r="K298" s="3245"/>
      <c r="L298" s="3245"/>
      <c r="M298" s="3245"/>
    </row>
    <row r="299" customFormat="false" ht="15.75" hidden="false" customHeight="false" outlineLevel="0" collapsed="false">
      <c r="K299" s="3245"/>
      <c r="L299" s="3245"/>
      <c r="M299" s="3245"/>
    </row>
    <row r="300" customFormat="false" ht="15.75" hidden="false" customHeight="false" outlineLevel="0" collapsed="false">
      <c r="K300" s="3245"/>
      <c r="L300" s="3245"/>
      <c r="M300" s="3245"/>
    </row>
    <row r="301" customFormat="false" ht="15.75" hidden="false" customHeight="false" outlineLevel="0" collapsed="false">
      <c r="K301" s="3245"/>
      <c r="L301" s="3245"/>
      <c r="M301" s="3245"/>
    </row>
    <row r="302" customFormat="false" ht="15.75" hidden="false" customHeight="false" outlineLevel="0" collapsed="false">
      <c r="K302" s="3245"/>
      <c r="L302" s="3245"/>
      <c r="M302" s="3245"/>
    </row>
    <row r="303" customFormat="false" ht="15.75" hidden="false" customHeight="false" outlineLevel="0" collapsed="false">
      <c r="K303" s="3245"/>
      <c r="L303" s="3245"/>
      <c r="M303" s="3245"/>
    </row>
    <row r="304" customFormat="false" ht="15.75" hidden="false" customHeight="false" outlineLevel="0" collapsed="false">
      <c r="K304" s="3245"/>
      <c r="L304" s="3245"/>
      <c r="M304" s="3245"/>
    </row>
    <row r="305" customFormat="false" ht="15.75" hidden="false" customHeight="false" outlineLevel="0" collapsed="false">
      <c r="K305" s="3245"/>
      <c r="L305" s="3245"/>
      <c r="M305" s="3245"/>
    </row>
    <row r="306" customFormat="false" ht="15.75" hidden="false" customHeight="false" outlineLevel="0" collapsed="false">
      <c r="K306" s="3245"/>
      <c r="L306" s="3245"/>
      <c r="M306" s="3245"/>
    </row>
    <row r="307" customFormat="false" ht="15.75" hidden="false" customHeight="false" outlineLevel="0" collapsed="false">
      <c r="K307" s="3245"/>
      <c r="L307" s="3245"/>
      <c r="M307" s="3245"/>
    </row>
    <row r="308" customFormat="false" ht="15.75" hidden="false" customHeight="false" outlineLevel="0" collapsed="false">
      <c r="K308" s="3245"/>
      <c r="L308" s="3245"/>
      <c r="M308" s="3245"/>
    </row>
    <row r="309" customFormat="false" ht="15.75" hidden="false" customHeight="false" outlineLevel="0" collapsed="false">
      <c r="K309" s="3245"/>
      <c r="L309" s="3245"/>
      <c r="M309" s="3245"/>
    </row>
    <row r="310" customFormat="false" ht="15.75" hidden="false" customHeight="false" outlineLevel="0" collapsed="false">
      <c r="K310" s="3245"/>
      <c r="L310" s="3245"/>
      <c r="M310" s="3245"/>
    </row>
    <row r="311" customFormat="false" ht="15.75" hidden="false" customHeight="false" outlineLevel="0" collapsed="false">
      <c r="K311" s="3245"/>
      <c r="L311" s="3245"/>
      <c r="M311" s="3245"/>
    </row>
    <row r="312" customFormat="false" ht="15.75" hidden="false" customHeight="false" outlineLevel="0" collapsed="false">
      <c r="K312" s="3245"/>
      <c r="L312" s="3245"/>
      <c r="M312" s="3245"/>
    </row>
    <row r="313" customFormat="false" ht="15.75" hidden="false" customHeight="false" outlineLevel="0" collapsed="false">
      <c r="K313" s="3245"/>
      <c r="L313" s="3245"/>
      <c r="M313" s="3245"/>
    </row>
    <row r="314" customFormat="false" ht="15.75" hidden="false" customHeight="false" outlineLevel="0" collapsed="false">
      <c r="K314" s="3245"/>
      <c r="L314" s="3245"/>
      <c r="M314" s="3245"/>
    </row>
    <row r="315" customFormat="false" ht="15.75" hidden="false" customHeight="false" outlineLevel="0" collapsed="false">
      <c r="K315" s="3245"/>
      <c r="L315" s="3245"/>
      <c r="M315" s="3245"/>
    </row>
    <row r="316" customFormat="false" ht="15.75" hidden="false" customHeight="false" outlineLevel="0" collapsed="false">
      <c r="K316" s="3245"/>
      <c r="L316" s="3245"/>
      <c r="M316" s="3245"/>
    </row>
    <row r="317" customFormat="false" ht="15.75" hidden="false" customHeight="false" outlineLevel="0" collapsed="false">
      <c r="K317" s="3245"/>
      <c r="L317" s="3245"/>
      <c r="M317" s="3245"/>
    </row>
    <row r="318" customFormat="false" ht="15.75" hidden="false" customHeight="false" outlineLevel="0" collapsed="false">
      <c r="K318" s="3245"/>
      <c r="L318" s="3245"/>
      <c r="M318" s="3245"/>
    </row>
    <row r="319" customFormat="false" ht="15.75" hidden="false" customHeight="false" outlineLevel="0" collapsed="false">
      <c r="K319" s="3245"/>
      <c r="L319" s="3245"/>
      <c r="M319" s="3245"/>
    </row>
    <row r="320" customFormat="false" ht="15.75" hidden="false" customHeight="false" outlineLevel="0" collapsed="false">
      <c r="K320" s="3245"/>
      <c r="L320" s="3245"/>
      <c r="M320" s="3245"/>
    </row>
    <row r="321" customFormat="false" ht="15.75" hidden="false" customHeight="false" outlineLevel="0" collapsed="false">
      <c r="K321" s="3245"/>
      <c r="L321" s="3245"/>
      <c r="M321" s="3245"/>
    </row>
    <row r="322" customFormat="false" ht="15.75" hidden="false" customHeight="false" outlineLevel="0" collapsed="false">
      <c r="K322" s="3245"/>
      <c r="L322" s="3245"/>
      <c r="M322" s="3245"/>
    </row>
    <row r="323" customFormat="false" ht="15.75" hidden="false" customHeight="false" outlineLevel="0" collapsed="false">
      <c r="K323" s="3245"/>
      <c r="L323" s="3245"/>
      <c r="M323" s="3245"/>
    </row>
    <row r="324" customFormat="false" ht="15.75" hidden="false" customHeight="false" outlineLevel="0" collapsed="false">
      <c r="K324" s="3245"/>
      <c r="L324" s="3245"/>
      <c r="M324" s="3245"/>
    </row>
    <row r="325" customFormat="false" ht="15.75" hidden="false" customHeight="false" outlineLevel="0" collapsed="false">
      <c r="K325" s="3245"/>
      <c r="L325" s="3245"/>
      <c r="M325" s="3245"/>
    </row>
    <row r="326" customFormat="false" ht="15.75" hidden="false" customHeight="false" outlineLevel="0" collapsed="false">
      <c r="K326" s="3245"/>
      <c r="L326" s="3245"/>
      <c r="M326" s="3245"/>
    </row>
    <row r="327" customFormat="false" ht="15.75" hidden="false" customHeight="false" outlineLevel="0" collapsed="false">
      <c r="K327" s="3245"/>
      <c r="L327" s="3245"/>
      <c r="M327" s="3245"/>
    </row>
    <row r="328" customFormat="false" ht="15.75" hidden="false" customHeight="false" outlineLevel="0" collapsed="false">
      <c r="K328" s="3245"/>
      <c r="L328" s="3245"/>
      <c r="M328" s="3245"/>
    </row>
    <row r="329" customFormat="false" ht="15.75" hidden="false" customHeight="false" outlineLevel="0" collapsed="false">
      <c r="K329" s="3245"/>
      <c r="L329" s="3245"/>
      <c r="M329" s="3245"/>
    </row>
    <row r="330" customFormat="false" ht="15.75" hidden="false" customHeight="false" outlineLevel="0" collapsed="false">
      <c r="K330" s="3245"/>
      <c r="L330" s="3245"/>
      <c r="M330" s="3245"/>
    </row>
    <row r="331" customFormat="false" ht="15.75" hidden="false" customHeight="false" outlineLevel="0" collapsed="false">
      <c r="K331" s="3245"/>
      <c r="L331" s="3245"/>
      <c r="M331" s="3245"/>
    </row>
    <row r="332" customFormat="false" ht="15.75" hidden="false" customHeight="false" outlineLevel="0" collapsed="false">
      <c r="K332" s="3245"/>
      <c r="L332" s="3245"/>
      <c r="M332" s="3245"/>
    </row>
    <row r="333" customFormat="false" ht="15.75" hidden="false" customHeight="false" outlineLevel="0" collapsed="false">
      <c r="K333" s="3245"/>
      <c r="L333" s="3245"/>
      <c r="M333" s="3245"/>
    </row>
    <row r="334" customFormat="false" ht="15.75" hidden="false" customHeight="false" outlineLevel="0" collapsed="false">
      <c r="K334" s="3245"/>
      <c r="L334" s="3245"/>
      <c r="M334" s="3245"/>
    </row>
    <row r="335" customFormat="false" ht="15.75" hidden="false" customHeight="false" outlineLevel="0" collapsed="false">
      <c r="K335" s="3245"/>
      <c r="L335" s="3245"/>
      <c r="M335" s="3245"/>
    </row>
    <row r="336" customFormat="false" ht="15.75" hidden="false" customHeight="false" outlineLevel="0" collapsed="false">
      <c r="K336" s="3245"/>
      <c r="L336" s="3245"/>
      <c r="M336" s="3245"/>
    </row>
    <row r="337" customFormat="false" ht="15.75" hidden="false" customHeight="false" outlineLevel="0" collapsed="false">
      <c r="K337" s="3245"/>
      <c r="L337" s="3245"/>
      <c r="M337" s="3245"/>
    </row>
    <row r="338" customFormat="false" ht="15.75" hidden="false" customHeight="false" outlineLevel="0" collapsed="false">
      <c r="K338" s="3245"/>
      <c r="L338" s="3245"/>
      <c r="M338" s="3245"/>
    </row>
    <row r="339" customFormat="false" ht="15.75" hidden="false" customHeight="false" outlineLevel="0" collapsed="false">
      <c r="K339" s="3245"/>
      <c r="L339" s="3245"/>
      <c r="M339" s="3245"/>
    </row>
    <row r="340" customFormat="false" ht="15.75" hidden="false" customHeight="false" outlineLevel="0" collapsed="false">
      <c r="K340" s="3245"/>
      <c r="L340" s="3245"/>
      <c r="M340" s="3245"/>
    </row>
    <row r="341" customFormat="false" ht="15.75" hidden="false" customHeight="false" outlineLevel="0" collapsed="false">
      <c r="K341" s="3245"/>
      <c r="L341" s="3245"/>
      <c r="M341" s="3245"/>
    </row>
    <row r="342" customFormat="false" ht="15.75" hidden="false" customHeight="false" outlineLevel="0" collapsed="false">
      <c r="K342" s="3245"/>
      <c r="L342" s="3245"/>
      <c r="M342" s="3245"/>
    </row>
    <row r="343" customFormat="false" ht="15.75" hidden="false" customHeight="false" outlineLevel="0" collapsed="false">
      <c r="K343" s="3245"/>
      <c r="L343" s="3245"/>
      <c r="M343" s="3245"/>
    </row>
    <row r="344" customFormat="false" ht="15.75" hidden="false" customHeight="false" outlineLevel="0" collapsed="false">
      <c r="K344" s="3245"/>
      <c r="L344" s="3245"/>
      <c r="M344" s="3245"/>
    </row>
    <row r="345" customFormat="false" ht="15.75" hidden="false" customHeight="false" outlineLevel="0" collapsed="false">
      <c r="K345" s="3245"/>
      <c r="L345" s="3245"/>
      <c r="M345" s="3245"/>
    </row>
    <row r="346" customFormat="false" ht="15.75" hidden="false" customHeight="false" outlineLevel="0" collapsed="false">
      <c r="K346" s="3245"/>
      <c r="L346" s="3245"/>
      <c r="M346" s="3245"/>
    </row>
    <row r="347" customFormat="false" ht="15.75" hidden="false" customHeight="false" outlineLevel="0" collapsed="false">
      <c r="K347" s="3245"/>
      <c r="L347" s="3245"/>
      <c r="M347" s="3245"/>
    </row>
    <row r="348" customFormat="false" ht="15.75" hidden="false" customHeight="false" outlineLevel="0" collapsed="false">
      <c r="K348" s="3245"/>
      <c r="L348" s="3245"/>
      <c r="M348" s="3245"/>
    </row>
    <row r="349" customFormat="false" ht="15.75" hidden="false" customHeight="false" outlineLevel="0" collapsed="false">
      <c r="K349" s="3245"/>
      <c r="L349" s="3245"/>
      <c r="M349" s="3245"/>
    </row>
    <row r="350" customFormat="false" ht="15.75" hidden="false" customHeight="false" outlineLevel="0" collapsed="false">
      <c r="K350" s="3245"/>
      <c r="L350" s="3245"/>
      <c r="M350" s="3245"/>
    </row>
    <row r="351" customFormat="false" ht="15.75" hidden="false" customHeight="false" outlineLevel="0" collapsed="false">
      <c r="K351" s="3245"/>
      <c r="L351" s="3245"/>
      <c r="M351" s="3245"/>
    </row>
    <row r="352" customFormat="false" ht="15.75" hidden="false" customHeight="false" outlineLevel="0" collapsed="false">
      <c r="K352" s="3245"/>
      <c r="L352" s="3245"/>
      <c r="M352" s="3245"/>
    </row>
    <row r="353" customFormat="false" ht="15.75" hidden="false" customHeight="false" outlineLevel="0" collapsed="false">
      <c r="K353" s="3245"/>
      <c r="L353" s="3245"/>
      <c r="M353" s="3245"/>
    </row>
    <row r="354" customFormat="false" ht="15.75" hidden="false" customHeight="false" outlineLevel="0" collapsed="false">
      <c r="K354" s="3245"/>
      <c r="L354" s="3245"/>
      <c r="M354" s="3245"/>
    </row>
    <row r="355" customFormat="false" ht="15.75" hidden="false" customHeight="false" outlineLevel="0" collapsed="false">
      <c r="K355" s="3245"/>
      <c r="L355" s="3245"/>
      <c r="M355" s="3245"/>
    </row>
    <row r="356" customFormat="false" ht="15.75" hidden="false" customHeight="false" outlineLevel="0" collapsed="false">
      <c r="K356" s="3245"/>
      <c r="L356" s="3245"/>
      <c r="M356" s="3245"/>
    </row>
    <row r="357" customFormat="false" ht="15.75" hidden="false" customHeight="false" outlineLevel="0" collapsed="false">
      <c r="K357" s="3245"/>
      <c r="L357" s="3245"/>
      <c r="M357" s="3245"/>
    </row>
    <row r="358" customFormat="false" ht="15.75" hidden="false" customHeight="false" outlineLevel="0" collapsed="false">
      <c r="K358" s="3245"/>
      <c r="L358" s="3245"/>
      <c r="M358" s="3245"/>
    </row>
    <row r="359" customFormat="false" ht="15.75" hidden="false" customHeight="false" outlineLevel="0" collapsed="false">
      <c r="K359" s="3245"/>
      <c r="L359" s="3245"/>
      <c r="M359" s="3245"/>
    </row>
    <row r="360" customFormat="false" ht="15.75" hidden="false" customHeight="false" outlineLevel="0" collapsed="false">
      <c r="K360" s="3245"/>
      <c r="L360" s="3245"/>
      <c r="M360" s="3245"/>
    </row>
    <row r="361" customFormat="false" ht="15.75" hidden="false" customHeight="false" outlineLevel="0" collapsed="false">
      <c r="K361" s="3245"/>
      <c r="L361" s="3245"/>
      <c r="M361" s="3245"/>
    </row>
    <row r="362" customFormat="false" ht="15.75" hidden="false" customHeight="false" outlineLevel="0" collapsed="false">
      <c r="K362" s="3245"/>
      <c r="L362" s="3245"/>
      <c r="M362" s="3245"/>
    </row>
    <row r="363" customFormat="false" ht="15.75" hidden="false" customHeight="false" outlineLevel="0" collapsed="false">
      <c r="K363" s="3245"/>
      <c r="L363" s="3245"/>
      <c r="M363" s="3245"/>
    </row>
    <row r="364" customFormat="false" ht="15.75" hidden="false" customHeight="false" outlineLevel="0" collapsed="false">
      <c r="K364" s="3245"/>
      <c r="L364" s="3245"/>
      <c r="M364" s="3245"/>
    </row>
    <row r="365" customFormat="false" ht="15.75" hidden="false" customHeight="false" outlineLevel="0" collapsed="false">
      <c r="K365" s="3245"/>
      <c r="L365" s="3245"/>
      <c r="M365" s="3245"/>
    </row>
    <row r="366" customFormat="false" ht="15.75" hidden="false" customHeight="false" outlineLevel="0" collapsed="false">
      <c r="K366" s="3245"/>
      <c r="L366" s="3245"/>
      <c r="M366" s="3245"/>
    </row>
    <row r="367" customFormat="false" ht="15.75" hidden="false" customHeight="false" outlineLevel="0" collapsed="false">
      <c r="K367" s="3245"/>
      <c r="L367" s="3245"/>
      <c r="M367" s="3245"/>
    </row>
    <row r="368" customFormat="false" ht="15.75" hidden="false" customHeight="false" outlineLevel="0" collapsed="false">
      <c r="K368" s="3245"/>
      <c r="L368" s="3245"/>
      <c r="M368" s="3245"/>
    </row>
    <row r="369" customFormat="false" ht="15.75" hidden="false" customHeight="false" outlineLevel="0" collapsed="false">
      <c r="K369" s="3245"/>
      <c r="L369" s="3245"/>
      <c r="M369" s="3245"/>
    </row>
    <row r="370" customFormat="false" ht="15.75" hidden="false" customHeight="false" outlineLevel="0" collapsed="false">
      <c r="K370" s="3245"/>
      <c r="L370" s="3245"/>
      <c r="M370" s="3245"/>
    </row>
    <row r="371" customFormat="false" ht="15.75" hidden="false" customHeight="false" outlineLevel="0" collapsed="false">
      <c r="K371" s="3245"/>
      <c r="L371" s="3245"/>
      <c r="M371" s="3245"/>
    </row>
    <row r="372" customFormat="false" ht="15.75" hidden="false" customHeight="false" outlineLevel="0" collapsed="false">
      <c r="K372" s="3245"/>
      <c r="L372" s="3245"/>
      <c r="M372" s="3245"/>
    </row>
    <row r="373" customFormat="false" ht="15.75" hidden="false" customHeight="false" outlineLevel="0" collapsed="false">
      <c r="K373" s="3245"/>
      <c r="L373" s="3245"/>
      <c r="M373" s="3245"/>
    </row>
    <row r="374" customFormat="false" ht="15.75" hidden="false" customHeight="false" outlineLevel="0" collapsed="false">
      <c r="K374" s="3245"/>
      <c r="L374" s="3245"/>
      <c r="M374" s="3245"/>
    </row>
    <row r="375" customFormat="false" ht="15.75" hidden="false" customHeight="false" outlineLevel="0" collapsed="false">
      <c r="K375" s="3245"/>
      <c r="L375" s="3245"/>
      <c r="M375" s="3245"/>
    </row>
    <row r="376" customFormat="false" ht="15.75" hidden="false" customHeight="false" outlineLevel="0" collapsed="false">
      <c r="K376" s="3245"/>
      <c r="L376" s="3245"/>
      <c r="M376" s="3245"/>
    </row>
    <row r="377" customFormat="false" ht="15.75" hidden="false" customHeight="false" outlineLevel="0" collapsed="false">
      <c r="K377" s="3245"/>
      <c r="L377" s="3245"/>
      <c r="M377" s="3245"/>
    </row>
    <row r="378" customFormat="false" ht="15.75" hidden="false" customHeight="false" outlineLevel="0" collapsed="false">
      <c r="K378" s="3245"/>
      <c r="L378" s="3245"/>
      <c r="M378" s="3245"/>
    </row>
    <row r="379" customFormat="false" ht="15.75" hidden="false" customHeight="false" outlineLevel="0" collapsed="false">
      <c r="K379" s="3245"/>
      <c r="L379" s="3245"/>
      <c r="M379" s="3245"/>
    </row>
    <row r="380" customFormat="false" ht="15.75" hidden="false" customHeight="false" outlineLevel="0" collapsed="false">
      <c r="K380" s="3245"/>
      <c r="L380" s="3245"/>
      <c r="M380" s="3245"/>
    </row>
    <row r="381" customFormat="false" ht="15.75" hidden="false" customHeight="false" outlineLevel="0" collapsed="false">
      <c r="K381" s="3245"/>
      <c r="L381" s="3245"/>
      <c r="M381" s="3245"/>
    </row>
    <row r="382" customFormat="false" ht="15.75" hidden="false" customHeight="false" outlineLevel="0" collapsed="false">
      <c r="K382" s="3245"/>
      <c r="L382" s="3245"/>
      <c r="M382" s="3245"/>
    </row>
    <row r="383" customFormat="false" ht="15.75" hidden="false" customHeight="false" outlineLevel="0" collapsed="false">
      <c r="K383" s="3245"/>
      <c r="L383" s="3245"/>
      <c r="M383" s="3245"/>
    </row>
    <row r="384" customFormat="false" ht="15.75" hidden="false" customHeight="false" outlineLevel="0" collapsed="false">
      <c r="K384" s="3245"/>
      <c r="L384" s="3245"/>
      <c r="M384" s="3245"/>
    </row>
    <row r="385" customFormat="false" ht="15.75" hidden="false" customHeight="false" outlineLevel="0" collapsed="false">
      <c r="K385" s="3245"/>
      <c r="L385" s="3245"/>
      <c r="M385" s="3245"/>
    </row>
    <row r="386" customFormat="false" ht="15.75" hidden="false" customHeight="false" outlineLevel="0" collapsed="false">
      <c r="K386" s="3245"/>
      <c r="L386" s="3245"/>
      <c r="M386" s="3245"/>
    </row>
    <row r="387" customFormat="false" ht="15.75" hidden="false" customHeight="false" outlineLevel="0" collapsed="false">
      <c r="K387" s="3245"/>
      <c r="L387" s="3245"/>
      <c r="M387" s="3245"/>
    </row>
    <row r="388" customFormat="false" ht="15.75" hidden="false" customHeight="false" outlineLevel="0" collapsed="false">
      <c r="K388" s="3245"/>
      <c r="L388" s="3245"/>
      <c r="M388" s="3245"/>
    </row>
    <row r="389" customFormat="false" ht="15.75" hidden="false" customHeight="false" outlineLevel="0" collapsed="false">
      <c r="K389" s="3245"/>
      <c r="L389" s="3245"/>
      <c r="M389" s="3245"/>
    </row>
    <row r="390" customFormat="false" ht="15.75" hidden="false" customHeight="false" outlineLevel="0" collapsed="false">
      <c r="K390" s="3245"/>
      <c r="L390" s="3245"/>
      <c r="M390" s="3245"/>
    </row>
    <row r="391" customFormat="false" ht="15.75" hidden="false" customHeight="false" outlineLevel="0" collapsed="false">
      <c r="K391" s="3245"/>
      <c r="L391" s="3245"/>
      <c r="M391" s="3245"/>
    </row>
    <row r="392" customFormat="false" ht="15.75" hidden="false" customHeight="false" outlineLevel="0" collapsed="false">
      <c r="K392" s="3245"/>
      <c r="L392" s="3245"/>
      <c r="M392" s="3245"/>
    </row>
    <row r="393" customFormat="false" ht="15.75" hidden="false" customHeight="false" outlineLevel="0" collapsed="false">
      <c r="K393" s="3245"/>
      <c r="L393" s="3245"/>
      <c r="M393" s="3245"/>
    </row>
  </sheetData>
  <mergeCells count="5">
    <mergeCell ref="B2:AD2"/>
    <mergeCell ref="AE2:AF2"/>
    <mergeCell ref="AE3:AF3"/>
    <mergeCell ref="AE4:AF4"/>
    <mergeCell ref="A7:N7"/>
  </mergeCells>
  <printOptions headings="false" gridLines="false" gridLinesSet="true" horizontalCentered="true" verticalCentered="true"/>
  <pageMargins left="0.590277777777778" right="0.590277777777778" top="0.472222222222222" bottom="0.393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AF4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417" width="25.38"/>
    <col collapsed="false" customWidth="true" hidden="false" outlineLevel="0" max="14" min="2" style="1417" width="6.75"/>
    <col collapsed="false" customWidth="true" hidden="false" outlineLevel="0" max="15" min="15" style="1417" width="7.75"/>
    <col collapsed="false" customWidth="true" hidden="false" outlineLevel="0" max="16" min="16" style="1417" width="8"/>
    <col collapsed="false" customWidth="false" hidden="false" outlineLevel="0" max="1024" min="17" style="1417" width="9"/>
  </cols>
  <sheetData>
    <row r="1" customFormat="false" ht="13.15" hidden="false" customHeight="true" outlineLevel="0" collapsed="false">
      <c r="A1" s="3080"/>
      <c r="B1" s="3027"/>
      <c r="C1" s="3027"/>
      <c r="D1" s="3027"/>
      <c r="E1" s="3027"/>
      <c r="F1" s="3027"/>
      <c r="G1" s="3027"/>
      <c r="H1" s="3027"/>
      <c r="I1" s="3253"/>
      <c r="J1" s="3253"/>
      <c r="K1" s="3253"/>
      <c r="L1" s="3253"/>
      <c r="M1" s="3027"/>
      <c r="N1" s="3027"/>
      <c r="O1" s="3027"/>
      <c r="P1" s="3027"/>
      <c r="Q1" s="3027"/>
      <c r="R1" s="3027"/>
      <c r="S1" s="3027"/>
      <c r="T1" s="3027"/>
      <c r="U1" s="3027"/>
      <c r="V1" s="3027"/>
      <c r="W1" s="3027"/>
      <c r="X1" s="3027"/>
      <c r="Y1" s="3027"/>
      <c r="Z1" s="3027"/>
      <c r="AA1" s="3027"/>
      <c r="AB1" s="3027"/>
      <c r="AC1" s="3027"/>
      <c r="AD1" s="3217"/>
      <c r="AE1" s="3218"/>
      <c r="AF1" s="3085"/>
    </row>
    <row r="2" customFormat="false" ht="18" hidden="false" customHeight="true" outlineLevel="0" collapsed="false">
      <c r="A2" s="3086"/>
      <c r="B2" s="3030" t="s">
        <v>61</v>
      </c>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86" t="s">
        <v>75</v>
      </c>
      <c r="AF2" s="3086"/>
    </row>
    <row r="3" customFormat="false" ht="18" hidden="false" customHeight="true" outlineLevel="0" collapsed="false">
      <c r="A3" s="3086"/>
      <c r="B3" s="3254"/>
      <c r="C3" s="3254"/>
      <c r="D3" s="3254"/>
      <c r="E3" s="3254"/>
      <c r="F3" s="3254"/>
      <c r="G3" s="3254"/>
      <c r="H3" s="3254"/>
      <c r="I3" s="3254"/>
      <c r="J3" s="3254"/>
      <c r="K3" s="3254"/>
      <c r="L3" s="3254"/>
      <c r="M3" s="3130"/>
      <c r="N3" s="3130"/>
      <c r="O3" s="3130"/>
      <c r="P3" s="3130"/>
      <c r="Q3" s="3130"/>
      <c r="R3" s="3130"/>
      <c r="S3" s="3130"/>
      <c r="T3" s="3130"/>
      <c r="U3" s="3130"/>
      <c r="V3" s="3130"/>
      <c r="W3" s="3130"/>
      <c r="X3" s="3130"/>
      <c r="Y3" s="3130"/>
      <c r="Z3" s="3130"/>
      <c r="AA3" s="3130"/>
      <c r="AB3" s="3130"/>
      <c r="AC3" s="3130"/>
      <c r="AD3" s="3222"/>
      <c r="AE3" s="3086" t="s">
        <v>1490</v>
      </c>
      <c r="AF3" s="3086"/>
    </row>
    <row r="4" customFormat="false" ht="18" hidden="false" customHeight="true" outlineLevel="0" collapsed="false">
      <c r="A4" s="3086"/>
      <c r="B4" s="3192"/>
      <c r="C4" s="3192"/>
      <c r="D4" s="3192"/>
      <c r="E4" s="3192"/>
      <c r="F4" s="3192"/>
      <c r="G4" s="3192"/>
      <c r="H4" s="3192"/>
      <c r="I4" s="3192"/>
      <c r="J4" s="3192"/>
      <c r="K4" s="3192"/>
      <c r="L4" s="3192"/>
      <c r="M4" s="3130"/>
      <c r="N4" s="3130"/>
      <c r="O4" s="3130"/>
      <c r="P4" s="3130"/>
      <c r="Q4" s="3130"/>
      <c r="R4" s="3130"/>
      <c r="S4" s="3130"/>
      <c r="T4" s="3130"/>
      <c r="U4" s="3130"/>
      <c r="V4" s="3130"/>
      <c r="W4" s="3130"/>
      <c r="X4" s="3130"/>
      <c r="Y4" s="3130"/>
      <c r="Z4" s="3130"/>
      <c r="AA4" s="3130"/>
      <c r="AB4" s="3130"/>
      <c r="AC4" s="3130"/>
      <c r="AD4" s="3222"/>
      <c r="AE4" s="3094" t="s">
        <v>443</v>
      </c>
      <c r="AF4" s="3094"/>
    </row>
    <row r="5" customFormat="false" ht="13.15" hidden="false" customHeight="true" outlineLevel="0" collapsed="false">
      <c r="A5" s="3095"/>
      <c r="B5" s="3036"/>
      <c r="C5" s="3036"/>
      <c r="D5" s="3036"/>
      <c r="E5" s="3036"/>
      <c r="F5" s="3036"/>
      <c r="G5" s="3036"/>
      <c r="H5" s="3036"/>
      <c r="I5" s="3096"/>
      <c r="J5" s="3096"/>
      <c r="K5" s="3096"/>
      <c r="L5" s="3096"/>
      <c r="M5" s="3036"/>
      <c r="N5" s="3036"/>
      <c r="O5" s="3036"/>
      <c r="P5" s="3036"/>
      <c r="Q5" s="3036"/>
      <c r="R5" s="3036"/>
      <c r="S5" s="3036"/>
      <c r="T5" s="3036"/>
      <c r="U5" s="3036"/>
      <c r="V5" s="3036"/>
      <c r="W5" s="3036"/>
      <c r="X5" s="3036"/>
      <c r="Y5" s="3036"/>
      <c r="Z5" s="3036"/>
      <c r="AA5" s="3036"/>
      <c r="AB5" s="3036"/>
      <c r="AC5" s="3036"/>
      <c r="AD5" s="3226"/>
      <c r="AE5" s="3099"/>
      <c r="AF5" s="3100"/>
    </row>
    <row r="6" customFormat="false" ht="8.1" hidden="false" customHeight="true" outlineLevel="0" collapsed="false">
      <c r="A6" s="3101"/>
    </row>
    <row r="7" customFormat="false" ht="15.75" hidden="false" customHeight="false" outlineLevel="0" collapsed="false">
      <c r="A7" s="3255" t="s">
        <v>1491</v>
      </c>
      <c r="B7" s="3255"/>
      <c r="C7" s="3255"/>
      <c r="D7" s="3255"/>
      <c r="E7" s="3255"/>
      <c r="F7" s="3255"/>
      <c r="G7" s="3255"/>
      <c r="H7" s="3255"/>
      <c r="I7" s="3255"/>
      <c r="J7" s="3255"/>
      <c r="K7" s="3255"/>
      <c r="L7" s="3255"/>
      <c r="M7" s="3255"/>
      <c r="N7" s="3255"/>
      <c r="O7" s="3255"/>
      <c r="P7" s="3255"/>
      <c r="Q7" s="3255"/>
    </row>
    <row r="8" s="2018" customFormat="true" ht="18" hidden="false" customHeight="true" outlineLevel="0" collapsed="false">
      <c r="A8" s="3229" t="s">
        <v>4</v>
      </c>
      <c r="B8" s="2544" t="n">
        <v>1990</v>
      </c>
      <c r="C8" s="2544" t="n">
        <v>1991</v>
      </c>
      <c r="D8" s="2544" t="n">
        <v>1992</v>
      </c>
      <c r="E8" s="2544" t="n">
        <v>1993</v>
      </c>
      <c r="F8" s="2544" t="n">
        <v>1994</v>
      </c>
      <c r="G8" s="2544" t="n">
        <v>1995</v>
      </c>
      <c r="H8" s="2544" t="n">
        <v>1996</v>
      </c>
      <c r="I8" s="2544" t="n">
        <v>1997</v>
      </c>
      <c r="J8" s="2544" t="n">
        <v>1998</v>
      </c>
      <c r="K8" s="2544" t="n">
        <v>1999</v>
      </c>
      <c r="L8" s="2544" t="n">
        <v>2000</v>
      </c>
      <c r="M8" s="2544" t="n">
        <v>2001</v>
      </c>
      <c r="N8" s="2544" t="n">
        <v>2002</v>
      </c>
      <c r="O8" s="2544" t="n">
        <v>2003</v>
      </c>
      <c r="P8" s="2544" t="n">
        <v>2004</v>
      </c>
      <c r="Q8" s="3230" t="n">
        <v>2005</v>
      </c>
      <c r="R8" s="3231" t="n">
        <v>2006</v>
      </c>
      <c r="S8" s="2544" t="n">
        <v>2007</v>
      </c>
      <c r="T8" s="3231" t="n">
        <v>2008</v>
      </c>
      <c r="U8" s="2544" t="n">
        <v>2009</v>
      </c>
      <c r="V8" s="3231" t="n">
        <v>2010</v>
      </c>
      <c r="W8" s="2544" t="n">
        <v>2011</v>
      </c>
      <c r="X8" s="3231" t="n">
        <v>2012</v>
      </c>
      <c r="Y8" s="2544" t="n">
        <v>2013</v>
      </c>
      <c r="Z8" s="2544" t="n">
        <v>2014</v>
      </c>
      <c r="AA8" s="2544" t="n">
        <v>2015</v>
      </c>
      <c r="AB8" s="2544" t="n">
        <v>2016</v>
      </c>
      <c r="AC8" s="2544" t="n">
        <v>2017</v>
      </c>
      <c r="AD8" s="2544" t="n">
        <v>2018</v>
      </c>
      <c r="AE8" s="2544" t="n">
        <v>2019</v>
      </c>
      <c r="AF8" s="2544" t="n">
        <v>2020</v>
      </c>
    </row>
    <row r="9" s="2018" customFormat="true" ht="20.85" hidden="false" customHeight="true" outlineLevel="0" collapsed="false">
      <c r="A9" s="3042" t="s">
        <v>1399</v>
      </c>
      <c r="B9" s="3256" t="n">
        <v>3182.857</v>
      </c>
      <c r="C9" s="3256" t="n">
        <v>3104.042</v>
      </c>
      <c r="D9" s="3256" t="n">
        <v>3096.719</v>
      </c>
      <c r="E9" s="3256" t="n">
        <v>3016.329</v>
      </c>
      <c r="F9" s="3256" t="n">
        <v>3111.7</v>
      </c>
      <c r="G9" s="3256" t="n">
        <v>3245.075</v>
      </c>
      <c r="H9" s="3256" t="n">
        <v>3274.252</v>
      </c>
      <c r="I9" s="3256" t="n">
        <v>3259.86</v>
      </c>
      <c r="J9" s="3256" t="n">
        <v>3207.627</v>
      </c>
      <c r="K9" s="3256" t="n">
        <v>3142.414</v>
      </c>
      <c r="L9" s="3256" t="n">
        <v>3244.293</v>
      </c>
      <c r="M9" s="3256" t="n">
        <v>3420.754</v>
      </c>
      <c r="N9" s="3256" t="n">
        <v>3467.146</v>
      </c>
      <c r="O9" s="3256" t="n">
        <v>3773.275</v>
      </c>
      <c r="P9" s="3256" t="n">
        <v>4122.006</v>
      </c>
      <c r="Q9" s="3256" t="n">
        <v>4446.567</v>
      </c>
      <c r="R9" s="3256" t="n">
        <v>4705.471</v>
      </c>
      <c r="S9" s="3256" t="n">
        <v>4929.286</v>
      </c>
      <c r="T9" s="3256" t="n">
        <v>5099.73</v>
      </c>
      <c r="U9" s="3256" t="n">
        <v>5248.311</v>
      </c>
      <c r="V9" s="3256" t="n">
        <v>5620.751</v>
      </c>
      <c r="W9" s="3256" t="n">
        <v>5969.792</v>
      </c>
      <c r="X9" s="3256" t="n">
        <v>6055.622</v>
      </c>
      <c r="Y9" s="3256" t="n">
        <v>6160.409</v>
      </c>
      <c r="Z9" s="3256" t="n">
        <v>6101.3</v>
      </c>
      <c r="AA9" s="3256" t="n">
        <v>5937.43</v>
      </c>
      <c r="AB9" s="3256" t="n">
        <v>5542.68</v>
      </c>
      <c r="AC9" s="3256" t="n">
        <v>5727.86729</v>
      </c>
      <c r="AD9" s="3257" t="n">
        <v>5978.793704</v>
      </c>
      <c r="AE9" s="3257" t="n">
        <v>6136.071676</v>
      </c>
      <c r="AF9" s="3257" t="n">
        <v>5958.584101</v>
      </c>
    </row>
    <row r="10" s="2060" customFormat="true" ht="20.85" hidden="false" customHeight="true" outlineLevel="0" collapsed="false">
      <c r="A10" s="3106" t="s">
        <v>1492</v>
      </c>
      <c r="B10" s="3258" t="n">
        <v>182.312</v>
      </c>
      <c r="C10" s="3258" t="n">
        <v>186.225</v>
      </c>
      <c r="D10" s="3258" t="n">
        <v>182.54</v>
      </c>
      <c r="E10" s="3258" t="n">
        <v>195.602</v>
      </c>
      <c r="F10" s="3258" t="n">
        <v>202.818</v>
      </c>
      <c r="G10" s="3258" t="n">
        <v>212.926</v>
      </c>
      <c r="H10" s="3258" t="n">
        <v>212.445</v>
      </c>
      <c r="I10" s="3258" t="n">
        <v>225.77</v>
      </c>
      <c r="J10" s="3258" t="n">
        <v>229.011</v>
      </c>
      <c r="K10" s="3258" t="n">
        <v>230.055</v>
      </c>
      <c r="L10" s="3258" t="n">
        <v>230.472</v>
      </c>
      <c r="M10" s="3258" t="n">
        <v>229.755</v>
      </c>
      <c r="N10" s="3258" t="n">
        <v>226.213</v>
      </c>
      <c r="O10" s="3258" t="n">
        <v>243.907</v>
      </c>
      <c r="P10" s="3258" t="n">
        <v>247.779</v>
      </c>
      <c r="Q10" s="3258" t="n">
        <v>250.318</v>
      </c>
      <c r="R10" s="3258" t="n">
        <v>249.866</v>
      </c>
      <c r="S10" s="3258" t="n">
        <v>252.472</v>
      </c>
      <c r="T10" s="3258" t="n">
        <v>256.256</v>
      </c>
      <c r="U10" s="3258" t="n">
        <v>253.621</v>
      </c>
      <c r="V10" s="3258" t="n">
        <v>258.688</v>
      </c>
      <c r="W10" s="3258" t="n">
        <v>258.567</v>
      </c>
      <c r="X10" s="3258" t="n">
        <v>268.602</v>
      </c>
      <c r="Y10" s="3258" t="n">
        <v>267.584</v>
      </c>
      <c r="Z10" s="3258" t="n">
        <v>275.737</v>
      </c>
      <c r="AA10" s="3258" t="n">
        <v>269.836</v>
      </c>
      <c r="AB10" s="3258" t="n">
        <v>266.457</v>
      </c>
      <c r="AC10" s="3258" t="n">
        <v>275.658364</v>
      </c>
      <c r="AD10" s="3259" t="n">
        <v>279.060019</v>
      </c>
      <c r="AE10" s="3259" t="n">
        <v>275.872454</v>
      </c>
      <c r="AF10" s="3259" t="n">
        <v>261.406373</v>
      </c>
    </row>
    <row r="11" s="2018" customFormat="true" ht="14.1" hidden="false" customHeight="true" outlineLevel="0" collapsed="false">
      <c r="A11" s="453" t="s">
        <v>1401</v>
      </c>
      <c r="B11" s="3260" t="n">
        <v>174.8</v>
      </c>
      <c r="C11" s="3260" t="n">
        <v>178.2</v>
      </c>
      <c r="D11" s="3260" t="n">
        <v>174.4</v>
      </c>
      <c r="E11" s="3260" t="n">
        <v>188.214</v>
      </c>
      <c r="F11" s="3260" t="n">
        <v>195.805</v>
      </c>
      <c r="G11" s="3260" t="n">
        <v>206.211</v>
      </c>
      <c r="H11" s="3260" t="n">
        <v>206.362</v>
      </c>
      <c r="I11" s="3260" t="n">
        <v>220.073</v>
      </c>
      <c r="J11" s="3260" t="n">
        <v>222.977</v>
      </c>
      <c r="K11" s="3260" t="n">
        <v>223.514</v>
      </c>
      <c r="L11" s="3260" t="n">
        <v>224.2</v>
      </c>
      <c r="M11" s="3260" t="n">
        <v>223.56</v>
      </c>
      <c r="N11" s="3260" t="n">
        <v>220.213</v>
      </c>
      <c r="O11" s="3260" t="n">
        <v>238.751</v>
      </c>
      <c r="P11" s="3260" t="n">
        <v>242.821</v>
      </c>
      <c r="Q11" s="3260" t="n">
        <v>244.986</v>
      </c>
      <c r="R11" s="3260" t="n">
        <v>244.774</v>
      </c>
      <c r="S11" s="3260" t="n">
        <v>247.666</v>
      </c>
      <c r="T11" s="3260" t="n">
        <v>252.213</v>
      </c>
      <c r="U11" s="3260" t="n">
        <v>249.489</v>
      </c>
      <c r="V11" s="3260" t="n">
        <v>254.522</v>
      </c>
      <c r="W11" s="3260" t="n">
        <v>252.757</v>
      </c>
      <c r="X11" s="3260" t="n">
        <v>258.575</v>
      </c>
      <c r="Y11" s="3260" t="n">
        <v>256.282</v>
      </c>
      <c r="Z11" s="3260" t="n">
        <v>260.54</v>
      </c>
      <c r="AA11" s="3260" t="n">
        <v>256.129</v>
      </c>
      <c r="AB11" s="3260" t="n">
        <v>255.814</v>
      </c>
      <c r="AC11" s="3260" t="n">
        <v>257.124741</v>
      </c>
      <c r="AD11" s="3261" t="n">
        <v>255.42103</v>
      </c>
      <c r="AE11" s="3261" t="n">
        <v>257.853496</v>
      </c>
      <c r="AF11" s="3261" t="n">
        <v>246.507942</v>
      </c>
    </row>
    <row r="12" s="2060" customFormat="true" ht="20.85" hidden="false" customHeight="true" outlineLevel="0" collapsed="false">
      <c r="A12" s="3106" t="s">
        <v>1493</v>
      </c>
      <c r="B12" s="3262" t="n">
        <v>699.433</v>
      </c>
      <c r="C12" s="3262" t="n">
        <v>660.676</v>
      </c>
      <c r="D12" s="3262" t="n">
        <v>655.143</v>
      </c>
      <c r="E12" s="3262" t="n">
        <v>590.842</v>
      </c>
      <c r="F12" s="3262" t="n">
        <v>652.634</v>
      </c>
      <c r="G12" s="3262" t="n">
        <v>632.679</v>
      </c>
      <c r="H12" s="3262" t="n">
        <v>653.502</v>
      </c>
      <c r="I12" s="3262" t="n">
        <v>679.792</v>
      </c>
      <c r="J12" s="3262" t="n">
        <v>668.412</v>
      </c>
      <c r="K12" s="3262" t="n">
        <v>627.102</v>
      </c>
      <c r="L12" s="3262" t="n">
        <v>605.695</v>
      </c>
      <c r="M12" s="3262" t="n">
        <v>643.68</v>
      </c>
      <c r="N12" s="3262" t="n">
        <v>598.928</v>
      </c>
      <c r="O12" s="3262" t="n">
        <v>579.608</v>
      </c>
      <c r="P12" s="3262" t="n">
        <v>605.013</v>
      </c>
      <c r="Q12" s="3262" t="n">
        <v>623.278</v>
      </c>
      <c r="R12" s="3262" t="n">
        <v>621.349</v>
      </c>
      <c r="S12" s="3262" t="n">
        <v>611.271</v>
      </c>
      <c r="T12" s="3262" t="n">
        <v>620.584</v>
      </c>
      <c r="U12" s="3262" t="n">
        <v>565.041</v>
      </c>
      <c r="V12" s="3262" t="n">
        <v>559.753</v>
      </c>
      <c r="W12" s="3262" t="n">
        <v>607.01</v>
      </c>
      <c r="X12" s="3262" t="n">
        <v>570.105</v>
      </c>
      <c r="Y12" s="3262" t="n">
        <v>557.881</v>
      </c>
      <c r="Z12" s="3262" t="n">
        <v>567.551</v>
      </c>
      <c r="AA12" s="3262" t="n">
        <v>489.813</v>
      </c>
      <c r="AB12" s="3262" t="n">
        <v>420.594</v>
      </c>
      <c r="AC12" s="3262" t="n">
        <v>449.299742</v>
      </c>
      <c r="AD12" s="3263" t="n">
        <v>448.455684</v>
      </c>
      <c r="AE12" s="3263" t="n">
        <v>433.223845</v>
      </c>
      <c r="AF12" s="3263" t="n">
        <v>303.245905</v>
      </c>
    </row>
    <row r="13" s="2018" customFormat="true" ht="14.1" hidden="false" customHeight="true" outlineLevel="0" collapsed="false">
      <c r="A13" s="453" t="s">
        <v>618</v>
      </c>
      <c r="B13" s="3260" t="n">
        <v>632.042</v>
      </c>
      <c r="C13" s="3260" t="n">
        <v>593.427</v>
      </c>
      <c r="D13" s="3260" t="n">
        <v>594.497</v>
      </c>
      <c r="E13" s="3260" t="n">
        <v>527.047</v>
      </c>
      <c r="F13" s="3260" t="n">
        <v>585.045</v>
      </c>
      <c r="G13" s="3260" t="n">
        <v>561.067</v>
      </c>
      <c r="H13" s="3260" t="n">
        <v>576.519</v>
      </c>
      <c r="I13" s="3260" t="n">
        <v>597.394</v>
      </c>
      <c r="J13" s="3260" t="n">
        <v>585.691</v>
      </c>
      <c r="K13" s="3260" t="n">
        <v>547.939</v>
      </c>
      <c r="L13" s="3260" t="n">
        <v>522.75</v>
      </c>
      <c r="M13" s="3260" t="n">
        <v>554.709</v>
      </c>
      <c r="N13" s="3260" t="n">
        <v>519.347</v>
      </c>
      <c r="O13" s="3260" t="n">
        <v>491.395</v>
      </c>
      <c r="P13" s="3260" t="n">
        <v>510.019</v>
      </c>
      <c r="Q13" s="3260" t="n">
        <v>519.077</v>
      </c>
      <c r="R13" s="3260" t="n">
        <v>510.216</v>
      </c>
      <c r="S13" s="3260" t="n">
        <v>492.757</v>
      </c>
      <c r="T13" s="3260" t="n">
        <v>504.007</v>
      </c>
      <c r="U13" s="3260" t="n">
        <v>456.619</v>
      </c>
      <c r="V13" s="3260" t="n">
        <v>444.023</v>
      </c>
      <c r="W13" s="3260" t="n">
        <v>477.706</v>
      </c>
      <c r="X13" s="3260" t="n">
        <v>441.262</v>
      </c>
      <c r="Y13" s="3260" t="n">
        <v>427.609</v>
      </c>
      <c r="Z13" s="3260" t="n">
        <v>435.734</v>
      </c>
      <c r="AA13" s="3260" t="n">
        <v>366.929</v>
      </c>
      <c r="AB13" s="3260" t="n">
        <v>294.084</v>
      </c>
      <c r="AC13" s="3260" t="n">
        <v>319.598</v>
      </c>
      <c r="AD13" s="3261" t="n">
        <v>325.132</v>
      </c>
      <c r="AE13" s="3261" t="n">
        <v>309.416</v>
      </c>
      <c r="AF13" s="3261" t="n">
        <v>217.297</v>
      </c>
    </row>
    <row r="14" s="2018" customFormat="true" ht="14.1" hidden="false" customHeight="true" outlineLevel="0" collapsed="false">
      <c r="A14" s="453" t="s">
        <v>1403</v>
      </c>
      <c r="B14" s="3260" t="n">
        <v>37.673</v>
      </c>
      <c r="C14" s="3260" t="n">
        <v>39.911</v>
      </c>
      <c r="D14" s="3260" t="n">
        <v>32.567</v>
      </c>
      <c r="E14" s="3260" t="n">
        <v>35.307</v>
      </c>
      <c r="F14" s="3260" t="n">
        <v>36.65</v>
      </c>
      <c r="G14" s="3260" t="n">
        <v>38.621</v>
      </c>
      <c r="H14" s="3260" t="n">
        <v>40.031</v>
      </c>
      <c r="I14" s="3260" t="n">
        <v>41.24</v>
      </c>
      <c r="J14" s="3260" t="n">
        <v>38.063</v>
      </c>
      <c r="K14" s="3260" t="n">
        <v>36.591</v>
      </c>
      <c r="L14" s="3260" t="n">
        <v>33.805</v>
      </c>
      <c r="M14" s="3260" t="n">
        <v>34.025</v>
      </c>
      <c r="N14" s="3260" t="n">
        <v>29.615</v>
      </c>
      <c r="O14" s="3260" t="n">
        <v>26.609</v>
      </c>
      <c r="P14" s="3260" t="n">
        <v>29.262</v>
      </c>
      <c r="Q14" s="3260" t="n">
        <v>33.269</v>
      </c>
      <c r="R14" s="3260" t="n">
        <v>33.309</v>
      </c>
      <c r="S14" s="3260" t="n">
        <v>37.497</v>
      </c>
      <c r="T14" s="3260" t="n">
        <v>32.841</v>
      </c>
      <c r="U14" s="3260" t="n">
        <v>27.961</v>
      </c>
      <c r="V14" s="3260" t="n">
        <v>33.703</v>
      </c>
      <c r="W14" s="3260" t="n">
        <v>34.621</v>
      </c>
      <c r="X14" s="3260" t="n">
        <v>35.375</v>
      </c>
      <c r="Y14" s="3260" t="n">
        <v>38.282</v>
      </c>
      <c r="Z14" s="3260" t="n">
        <v>35.5</v>
      </c>
      <c r="AA14" s="3260" t="n">
        <v>29.826</v>
      </c>
      <c r="AB14" s="3260" t="n">
        <v>27.761</v>
      </c>
      <c r="AC14" s="3260" t="n">
        <v>31.221</v>
      </c>
      <c r="AD14" s="3261" t="n">
        <v>32.394</v>
      </c>
      <c r="AE14" s="3261" t="n">
        <v>33.942</v>
      </c>
      <c r="AF14" s="3261" t="n">
        <v>31.185</v>
      </c>
    </row>
    <row r="15" s="3206" customFormat="true" ht="20.85" hidden="false" customHeight="true" outlineLevel="0" collapsed="false">
      <c r="A15" s="3264" t="s">
        <v>1472</v>
      </c>
      <c r="B15" s="3265" t="n">
        <v>3.197</v>
      </c>
      <c r="C15" s="3265" t="n">
        <v>2.915</v>
      </c>
      <c r="D15" s="3265" t="n">
        <v>3.031</v>
      </c>
      <c r="E15" s="3265" t="n">
        <v>4.284</v>
      </c>
      <c r="F15" s="3265" t="n">
        <v>5.055</v>
      </c>
      <c r="G15" s="3265" t="n">
        <v>4.657</v>
      </c>
      <c r="H15" s="3265" t="n">
        <v>4.237</v>
      </c>
      <c r="I15" s="3265" t="n">
        <v>5.643</v>
      </c>
      <c r="J15" s="3265" t="n">
        <v>7.868</v>
      </c>
      <c r="K15" s="3265" t="n">
        <v>7.422</v>
      </c>
      <c r="L15" s="3265" t="n">
        <v>8.318</v>
      </c>
      <c r="M15" s="3265" t="n">
        <v>7.929</v>
      </c>
      <c r="N15" s="3265" t="n">
        <v>7.691</v>
      </c>
      <c r="O15" s="3265" t="n">
        <v>7.084</v>
      </c>
      <c r="P15" s="3265" t="n">
        <v>7.159</v>
      </c>
      <c r="Q15" s="3265" t="n">
        <v>7.79</v>
      </c>
      <c r="R15" s="3265" t="n">
        <v>7.393</v>
      </c>
      <c r="S15" s="3265" t="n">
        <v>6.542</v>
      </c>
      <c r="T15" s="3265" t="n">
        <v>5.51</v>
      </c>
      <c r="U15" s="3265" t="n">
        <v>3.77</v>
      </c>
      <c r="V15" s="3265" t="n">
        <v>3.001</v>
      </c>
      <c r="W15" s="3265" t="n">
        <v>2.426</v>
      </c>
      <c r="X15" s="3265" t="n">
        <v>1.636</v>
      </c>
      <c r="Y15" s="3265" t="n">
        <v>1.344</v>
      </c>
      <c r="Z15" s="3265" t="n">
        <v>1.623</v>
      </c>
      <c r="AA15" s="3265" t="n">
        <v>1.181</v>
      </c>
      <c r="AB15" s="3265" t="n">
        <v>1.275</v>
      </c>
      <c r="AC15" s="3266" t="n">
        <v>0.901696</v>
      </c>
      <c r="AD15" s="3266" t="n">
        <v>0.459137</v>
      </c>
      <c r="AE15" s="3266" t="n">
        <v>0.793228</v>
      </c>
      <c r="AF15" s="3267" t="n">
        <v>0.615643</v>
      </c>
    </row>
    <row r="16" s="2018" customFormat="true" ht="14.1" hidden="false" customHeight="true" outlineLevel="0" collapsed="false">
      <c r="A16" s="453" t="s">
        <v>1408</v>
      </c>
      <c r="B16" s="3268" t="n">
        <v>21.375</v>
      </c>
      <c r="C16" s="3268" t="n">
        <v>19.894</v>
      </c>
      <c r="D16" s="3268" t="n">
        <v>21.817</v>
      </c>
      <c r="E16" s="3268" t="n">
        <v>21.139</v>
      </c>
      <c r="F16" s="3268" t="n">
        <v>22.599</v>
      </c>
      <c r="G16" s="3268" t="n">
        <v>25.651</v>
      </c>
      <c r="H16" s="3268" t="n">
        <v>29.999</v>
      </c>
      <c r="I16" s="3268" t="n">
        <v>32.565</v>
      </c>
      <c r="J16" s="3268" t="n">
        <v>33.708</v>
      </c>
      <c r="K16" s="3268" t="n">
        <v>32.718</v>
      </c>
      <c r="L16" s="3268" t="n">
        <v>38.242</v>
      </c>
      <c r="M16" s="3268" t="n">
        <v>44.315</v>
      </c>
      <c r="N16" s="3268" t="n">
        <v>40.096</v>
      </c>
      <c r="O16" s="3268" t="n">
        <v>50.481</v>
      </c>
      <c r="P16" s="3268" t="n">
        <v>54.184</v>
      </c>
      <c r="Q16" s="3268" t="n">
        <v>59.064</v>
      </c>
      <c r="R16" s="3268" t="n">
        <v>65.596</v>
      </c>
      <c r="S16" s="3268" t="n">
        <v>69.902</v>
      </c>
      <c r="T16" s="3268" t="n">
        <v>73.502</v>
      </c>
      <c r="U16" s="3268" t="n">
        <v>72.807</v>
      </c>
      <c r="V16" s="3268" t="n">
        <v>74.35</v>
      </c>
      <c r="W16" s="3268" t="n">
        <v>85.803</v>
      </c>
      <c r="X16" s="3268" t="n">
        <v>89.024</v>
      </c>
      <c r="Y16" s="3268" t="n">
        <v>85.496</v>
      </c>
      <c r="Z16" s="3268" t="n">
        <v>88.578</v>
      </c>
      <c r="AA16" s="3268" t="n">
        <v>85.548</v>
      </c>
      <c r="AB16" s="3268" t="n">
        <v>90.512</v>
      </c>
      <c r="AC16" s="3268" t="n">
        <v>90.549046</v>
      </c>
      <c r="AD16" s="3269" t="n">
        <v>84.283892</v>
      </c>
      <c r="AE16" s="3269" t="n">
        <v>84.342786</v>
      </c>
      <c r="AF16" s="3269" t="n">
        <v>49.3307</v>
      </c>
    </row>
    <row r="17" s="2060" customFormat="true" ht="20.85" hidden="false" customHeight="true" outlineLevel="0" collapsed="false">
      <c r="A17" s="3106" t="s">
        <v>1494</v>
      </c>
      <c r="B17" s="3262" t="n">
        <v>1408.766</v>
      </c>
      <c r="C17" s="3262" t="n">
        <v>1425.946</v>
      </c>
      <c r="D17" s="3262" t="n">
        <v>1451.903</v>
      </c>
      <c r="E17" s="3262" t="n">
        <v>1485.232</v>
      </c>
      <c r="F17" s="3262" t="n">
        <v>1572.243</v>
      </c>
      <c r="G17" s="3262" t="n">
        <v>1705.111</v>
      </c>
      <c r="H17" s="3262" t="n">
        <v>1748.526</v>
      </c>
      <c r="I17" s="3262" t="n">
        <v>1691.518</v>
      </c>
      <c r="J17" s="3262" t="n">
        <v>1675.646</v>
      </c>
      <c r="K17" s="3262" t="n">
        <v>1647.839</v>
      </c>
      <c r="L17" s="3262" t="n">
        <v>1775.473</v>
      </c>
      <c r="M17" s="3262" t="n">
        <v>1892.147</v>
      </c>
      <c r="N17" s="3262" t="n">
        <v>1986.649</v>
      </c>
      <c r="O17" s="3262" t="n">
        <v>2292.229</v>
      </c>
      <c r="P17" s="3262" t="n">
        <v>2599.443</v>
      </c>
      <c r="Q17" s="3262" t="n">
        <v>2877.388</v>
      </c>
      <c r="R17" s="3262" t="n">
        <v>3142.354</v>
      </c>
      <c r="S17" s="3262" t="n">
        <v>3359.582</v>
      </c>
      <c r="T17" s="3262" t="n">
        <v>3518.387</v>
      </c>
      <c r="U17" s="3262" t="n">
        <v>3747.778</v>
      </c>
      <c r="V17" s="3262" t="n">
        <v>4056.466</v>
      </c>
      <c r="W17" s="3262" t="n">
        <v>4375.551</v>
      </c>
      <c r="X17" s="3262" t="n">
        <v>4433.509</v>
      </c>
      <c r="Y17" s="3262" t="n">
        <v>4531.894</v>
      </c>
      <c r="Z17" s="3262" t="n">
        <v>4433.459</v>
      </c>
      <c r="AA17" s="3262" t="n">
        <v>4340.878</v>
      </c>
      <c r="AB17" s="3262" t="n">
        <v>4029.855</v>
      </c>
      <c r="AC17" s="3262" t="n">
        <v>4170.837277</v>
      </c>
      <c r="AD17" s="3263" t="n">
        <v>4401.064944</v>
      </c>
      <c r="AE17" s="3263" t="n">
        <v>4542.104696</v>
      </c>
      <c r="AF17" s="3263" t="n">
        <v>4569.733167</v>
      </c>
    </row>
    <row r="18" s="2018" customFormat="true" ht="14.1" hidden="false" customHeight="true" outlineLevel="0" collapsed="false">
      <c r="A18" s="453" t="s">
        <v>621</v>
      </c>
      <c r="B18" s="3268" t="n">
        <v>995.127</v>
      </c>
      <c r="C18" s="3268" t="n">
        <v>996.103</v>
      </c>
      <c r="D18" s="3268" t="n">
        <v>1022.271</v>
      </c>
      <c r="E18" s="3268" t="n">
        <v>1066.081</v>
      </c>
      <c r="F18" s="3268" t="n">
        <v>1156.27</v>
      </c>
      <c r="G18" s="3268" t="n">
        <v>1289.129</v>
      </c>
      <c r="H18" s="3268" t="n">
        <v>1322.176</v>
      </c>
      <c r="I18" s="3268" t="n">
        <v>1258.591</v>
      </c>
      <c r="J18" s="3268" t="n">
        <v>1245.66</v>
      </c>
      <c r="K18" s="3268" t="n">
        <v>1213.119</v>
      </c>
      <c r="L18" s="3268" t="n">
        <v>1302.461</v>
      </c>
      <c r="M18" s="3268" t="n">
        <v>1394.563</v>
      </c>
      <c r="N18" s="3268" t="n">
        <v>1482.521</v>
      </c>
      <c r="O18" s="3268" t="n">
        <v>1746.5</v>
      </c>
      <c r="P18" s="3268" t="n">
        <v>2000.897</v>
      </c>
      <c r="Q18" s="3268" t="n">
        <v>2224.986</v>
      </c>
      <c r="R18" s="3268" t="n">
        <v>2409.143</v>
      </c>
      <c r="S18" s="3268" t="n">
        <v>2592.768</v>
      </c>
      <c r="T18" s="3268" t="n">
        <v>2714.499</v>
      </c>
      <c r="U18" s="3268" t="n">
        <v>2891.134</v>
      </c>
      <c r="V18" s="3268" t="n">
        <v>3160.855</v>
      </c>
      <c r="W18" s="3268" t="n">
        <v>3451.906</v>
      </c>
      <c r="X18" s="3268" t="n">
        <v>3505.801</v>
      </c>
      <c r="Y18" s="3268" t="n">
        <v>3584.748</v>
      </c>
      <c r="Z18" s="3268" t="n">
        <v>3472.01</v>
      </c>
      <c r="AA18" s="3268" t="n">
        <v>3384.529</v>
      </c>
      <c r="AB18" s="3268" t="n">
        <v>3052.725</v>
      </c>
      <c r="AC18" s="3268" t="n">
        <v>3187.6667</v>
      </c>
      <c r="AD18" s="3269" t="n">
        <v>3381.4018</v>
      </c>
      <c r="AE18" s="3269" t="n">
        <v>3509.0788</v>
      </c>
      <c r="AF18" s="3269" t="n">
        <v>3558.205903</v>
      </c>
    </row>
    <row r="19" s="2018" customFormat="true" ht="14.1" hidden="false" customHeight="true" outlineLevel="0" collapsed="false">
      <c r="A19" s="453" t="s">
        <v>1378</v>
      </c>
      <c r="B19" s="3260" t="n">
        <v>205.373</v>
      </c>
      <c r="C19" s="3260" t="n">
        <v>222.947</v>
      </c>
      <c r="D19" s="3260" t="n">
        <v>232.282</v>
      </c>
      <c r="E19" s="3260" t="n">
        <v>238.122</v>
      </c>
      <c r="F19" s="3260" t="n">
        <v>246.787</v>
      </c>
      <c r="G19" s="3260" t="n">
        <v>262.304</v>
      </c>
      <c r="H19" s="3260" t="n">
        <v>278.092</v>
      </c>
      <c r="I19" s="3260" t="n">
        <v>288.347</v>
      </c>
      <c r="J19" s="3260" t="n">
        <v>285.248</v>
      </c>
      <c r="K19" s="3260" t="n">
        <v>295.055</v>
      </c>
      <c r="L19" s="3260" t="n">
        <v>304.884</v>
      </c>
      <c r="M19" s="3260" t="n">
        <v>319.684</v>
      </c>
      <c r="N19" s="3260" t="n">
        <v>332.968</v>
      </c>
      <c r="O19" s="3260" t="n">
        <v>353.626</v>
      </c>
      <c r="P19" s="3260" t="n">
        <v>374.813</v>
      </c>
      <c r="Q19" s="3260" t="n">
        <v>399.112</v>
      </c>
      <c r="R19" s="3260" t="n">
        <v>422.415</v>
      </c>
      <c r="S19" s="3260" t="n">
        <v>448.208</v>
      </c>
      <c r="T19" s="3260" t="n">
        <v>484.683</v>
      </c>
      <c r="U19" s="3260" t="n">
        <v>523.773</v>
      </c>
      <c r="V19" s="3260" t="n">
        <v>524.579</v>
      </c>
      <c r="W19" s="3260" t="n">
        <v>532.618</v>
      </c>
      <c r="X19" s="3260" t="n">
        <v>548.304</v>
      </c>
      <c r="Y19" s="3260" t="n">
        <v>558.585</v>
      </c>
      <c r="Z19" s="3260" t="n">
        <v>601.586</v>
      </c>
      <c r="AA19" s="3260" t="n">
        <v>631.124</v>
      </c>
      <c r="AB19" s="3260" t="n">
        <v>650.314</v>
      </c>
      <c r="AC19" s="3260" t="n">
        <v>668.647</v>
      </c>
      <c r="AD19" s="3261" t="n">
        <v>722.521</v>
      </c>
      <c r="AE19" s="3261" t="n">
        <v>727.282</v>
      </c>
      <c r="AF19" s="3261" t="n">
        <v>716.580713</v>
      </c>
    </row>
    <row r="20" s="2018" customFormat="true" ht="14.1" hidden="false" customHeight="true" outlineLevel="0" collapsed="false">
      <c r="A20" s="453" t="s">
        <v>1412</v>
      </c>
      <c r="B20" s="3260" t="n">
        <v>5.161</v>
      </c>
      <c r="C20" s="3260" t="n">
        <v>6.699</v>
      </c>
      <c r="D20" s="3260" t="n">
        <v>11.102</v>
      </c>
      <c r="E20" s="3260" t="n">
        <v>14.275</v>
      </c>
      <c r="F20" s="3260" t="n">
        <v>15.479</v>
      </c>
      <c r="G20" s="3260" t="n">
        <v>20.914</v>
      </c>
      <c r="H20" s="3260" t="n">
        <v>25.165</v>
      </c>
      <c r="I20" s="3260" t="n">
        <v>27.438</v>
      </c>
      <c r="J20" s="3260" t="n">
        <v>30.638</v>
      </c>
      <c r="K20" s="3260" t="n">
        <v>36.877</v>
      </c>
      <c r="L20" s="3260" t="n">
        <v>40.87</v>
      </c>
      <c r="M20" s="3260" t="n">
        <v>47.354</v>
      </c>
      <c r="N20" s="3260" t="n">
        <v>50.49</v>
      </c>
      <c r="O20" s="3260" t="n">
        <v>59.967</v>
      </c>
      <c r="P20" s="3260" t="n">
        <v>77.538</v>
      </c>
      <c r="Q20" s="3260" t="n">
        <v>94.18</v>
      </c>
      <c r="R20" s="3260" t="n">
        <v>136.435</v>
      </c>
      <c r="S20" s="3260" t="n">
        <v>140.359</v>
      </c>
      <c r="T20" s="3260" t="n">
        <v>128.641</v>
      </c>
      <c r="U20" s="3260" t="n">
        <v>150.347</v>
      </c>
      <c r="V20" s="3260" t="n">
        <v>169.975</v>
      </c>
      <c r="W20" s="3260" t="n">
        <v>175.177</v>
      </c>
      <c r="X20" s="3260" t="n">
        <v>166.502</v>
      </c>
      <c r="Y20" s="3260" t="n">
        <v>176.616</v>
      </c>
      <c r="Z20" s="3260" t="n">
        <v>152.093</v>
      </c>
      <c r="AA20" s="3260" t="n">
        <v>139.099</v>
      </c>
      <c r="AB20" s="3260" t="n">
        <v>132.786</v>
      </c>
      <c r="AC20" s="3260" t="n">
        <v>112.938</v>
      </c>
      <c r="AD20" s="3261" t="n">
        <v>86.236786</v>
      </c>
      <c r="AE20" s="3261" t="n">
        <v>89.26875</v>
      </c>
      <c r="AF20" s="3261" t="n">
        <v>83.788891</v>
      </c>
    </row>
    <row r="21" s="2018" customFormat="true" ht="14.1" hidden="false" customHeight="true" outlineLevel="0" collapsed="false">
      <c r="A21" s="453" t="s">
        <v>1495</v>
      </c>
      <c r="B21" s="3260" t="n">
        <v>35.693</v>
      </c>
      <c r="C21" s="3260" t="n">
        <v>34.759</v>
      </c>
      <c r="D21" s="3260" t="n">
        <v>29.669</v>
      </c>
      <c r="E21" s="3260" t="n">
        <v>27.1</v>
      </c>
      <c r="F21" s="3260" t="n">
        <v>25.4</v>
      </c>
      <c r="G21" s="3260" t="n">
        <v>23.7</v>
      </c>
      <c r="H21" s="3260" t="n">
        <v>21</v>
      </c>
      <c r="I21" s="3260" t="n">
        <v>20.6</v>
      </c>
      <c r="J21" s="3260" t="n">
        <v>18.6</v>
      </c>
      <c r="K21" s="3260" t="n">
        <v>21</v>
      </c>
      <c r="L21" s="3260" t="n">
        <v>22.5</v>
      </c>
      <c r="M21" s="3260" t="n">
        <v>23.1</v>
      </c>
      <c r="N21" s="3260" t="n">
        <v>22.307</v>
      </c>
      <c r="O21" s="3260" t="n">
        <v>23.045</v>
      </c>
      <c r="P21" s="3260" t="n">
        <v>24.371</v>
      </c>
      <c r="Q21" s="3260" t="n">
        <v>26.864</v>
      </c>
      <c r="R21" s="3260" t="n">
        <v>27.16</v>
      </c>
      <c r="S21" s="3260" t="n">
        <v>23.86</v>
      </c>
      <c r="T21" s="3260" t="n">
        <v>25.098</v>
      </c>
      <c r="U21" s="3260" t="n">
        <v>18.546</v>
      </c>
      <c r="V21" s="3260" t="n">
        <v>18.838</v>
      </c>
      <c r="W21" s="3260" t="n">
        <v>20.816</v>
      </c>
      <c r="X21" s="3260" t="n">
        <v>21.312</v>
      </c>
      <c r="Y21" s="3260" t="n">
        <v>23.258</v>
      </c>
      <c r="Z21" s="3260" t="n">
        <v>23.349</v>
      </c>
      <c r="AA21" s="3260" t="n">
        <v>24.96</v>
      </c>
      <c r="AB21" s="3260" t="n">
        <v>28.305</v>
      </c>
      <c r="AC21" s="3260" t="n">
        <v>19.738594</v>
      </c>
      <c r="AD21" s="3261" t="n">
        <v>16.477843</v>
      </c>
      <c r="AE21" s="3261" t="n">
        <v>18.418658</v>
      </c>
      <c r="AF21" s="3261" t="n">
        <v>18.41319</v>
      </c>
    </row>
    <row r="22" s="2018" customFormat="true" ht="14.1" hidden="false" customHeight="true" outlineLevel="0" collapsed="false">
      <c r="A22" s="453" t="s">
        <v>1496</v>
      </c>
      <c r="B22" s="3260" t="n">
        <v>4.638</v>
      </c>
      <c r="C22" s="3260" t="n">
        <v>5.092</v>
      </c>
      <c r="D22" s="3260" t="n">
        <v>5</v>
      </c>
      <c r="E22" s="3260" t="n">
        <v>5.9</v>
      </c>
      <c r="F22" s="3260" t="n">
        <v>5.7</v>
      </c>
      <c r="G22" s="3260" t="n">
        <v>8.35</v>
      </c>
      <c r="H22" s="3260" t="n">
        <v>9.823</v>
      </c>
      <c r="I22" s="3260" t="n">
        <v>11.388</v>
      </c>
      <c r="J22" s="3260" t="n">
        <v>11.672</v>
      </c>
      <c r="K22" s="3260" t="n">
        <v>9.629</v>
      </c>
      <c r="L22" s="3260" t="n">
        <v>11.609</v>
      </c>
      <c r="M22" s="3260" t="n">
        <v>12.962</v>
      </c>
      <c r="N22" s="3260" t="n">
        <v>15.9</v>
      </c>
      <c r="O22" s="3260" t="n">
        <v>16.7</v>
      </c>
      <c r="P22" s="3260" t="n">
        <v>27.349</v>
      </c>
      <c r="Q22" s="3260" t="n">
        <v>33.771</v>
      </c>
      <c r="R22" s="3260" t="n">
        <v>38.2</v>
      </c>
      <c r="S22" s="3260" t="n">
        <v>41.85</v>
      </c>
      <c r="T22" s="3260" t="n">
        <v>39.184</v>
      </c>
      <c r="U22" s="3260" t="n">
        <v>44.078</v>
      </c>
      <c r="V22" s="3260" t="n">
        <v>44.835</v>
      </c>
      <c r="W22" s="3260" t="n">
        <v>46.611</v>
      </c>
      <c r="X22" s="3260" t="n">
        <v>42.383</v>
      </c>
      <c r="Y22" s="3260" t="n">
        <v>41.045</v>
      </c>
      <c r="Z22" s="3260" t="n">
        <v>41.068</v>
      </c>
      <c r="AA22" s="3260" t="n">
        <v>41.664</v>
      </c>
      <c r="AB22" s="3260" t="n">
        <v>37.711</v>
      </c>
      <c r="AC22" s="3260" t="n">
        <v>37.227</v>
      </c>
      <c r="AD22" s="3261" t="n">
        <v>41.387</v>
      </c>
      <c r="AE22" s="3261" t="n">
        <v>45.813</v>
      </c>
      <c r="AF22" s="3261" t="n">
        <v>47.789</v>
      </c>
    </row>
    <row r="23" s="2060" customFormat="true" ht="20.85" hidden="false" customHeight="true" outlineLevel="0" collapsed="false">
      <c r="A23" s="3106" t="s">
        <v>1497</v>
      </c>
      <c r="B23" s="3262" t="n">
        <v>749.891</v>
      </c>
      <c r="C23" s="3262" t="n">
        <v>677.551</v>
      </c>
      <c r="D23" s="3262" t="n">
        <v>646.576</v>
      </c>
      <c r="E23" s="3262" t="n">
        <v>583.072</v>
      </c>
      <c r="F23" s="3262" t="n">
        <v>526.416</v>
      </c>
      <c r="G23" s="3262" t="n">
        <v>521.575</v>
      </c>
      <c r="H23" s="3262" t="n">
        <v>485.532</v>
      </c>
      <c r="I23" s="3262" t="n">
        <v>476.232</v>
      </c>
      <c r="J23" s="3262" t="n">
        <v>433.942</v>
      </c>
      <c r="K23" s="3262" t="n">
        <v>435.054</v>
      </c>
      <c r="L23" s="3262" t="n">
        <v>414.791</v>
      </c>
      <c r="M23" s="3262" t="n">
        <v>420.901</v>
      </c>
      <c r="N23" s="3262" t="n">
        <v>413.985</v>
      </c>
      <c r="O23" s="3262" t="n">
        <v>422.955</v>
      </c>
      <c r="P23" s="3262" t="n">
        <v>428.341</v>
      </c>
      <c r="Q23" s="3262" t="n">
        <v>437.765</v>
      </c>
      <c r="R23" s="3262" t="n">
        <v>432.286</v>
      </c>
      <c r="S23" s="3262" t="n">
        <v>429.794</v>
      </c>
      <c r="T23" s="3262" t="n">
        <v>425.87</v>
      </c>
      <c r="U23" s="3262" t="n">
        <v>392.484</v>
      </c>
      <c r="V23" s="3262" t="n">
        <v>405.096</v>
      </c>
      <c r="W23" s="3262" t="n">
        <v>405.509</v>
      </c>
      <c r="X23" s="3262" t="n">
        <v>441.513</v>
      </c>
      <c r="Y23" s="3262" t="n">
        <v>427.203</v>
      </c>
      <c r="Z23" s="3262" t="n">
        <v>415.61</v>
      </c>
      <c r="AA23" s="3262" t="n">
        <v>411.189</v>
      </c>
      <c r="AB23" s="3262" t="n">
        <v>411.813</v>
      </c>
      <c r="AC23" s="3262" t="n">
        <v>416.180781</v>
      </c>
      <c r="AD23" s="3263" t="n">
        <v>437.960091</v>
      </c>
      <c r="AE23" s="3263" t="n">
        <v>449.597484</v>
      </c>
      <c r="AF23" s="3263" t="n">
        <v>397.734739</v>
      </c>
    </row>
    <row r="24" s="2018" customFormat="true" ht="14.1" hidden="false" customHeight="true" outlineLevel="0" collapsed="false">
      <c r="A24" s="3270" t="s">
        <v>1381</v>
      </c>
      <c r="B24" s="3271" t="n">
        <v>76.553</v>
      </c>
      <c r="C24" s="3271" t="n">
        <v>72.744</v>
      </c>
      <c r="D24" s="3271" t="n">
        <v>72.153</v>
      </c>
      <c r="E24" s="3271" t="n">
        <v>64.175</v>
      </c>
      <c r="F24" s="3271" t="n">
        <v>57.623</v>
      </c>
      <c r="G24" s="3271" t="n">
        <v>58.858</v>
      </c>
      <c r="H24" s="3271" t="n">
        <v>53.157</v>
      </c>
      <c r="I24" s="3271" t="n">
        <v>51.212</v>
      </c>
      <c r="J24" s="3271" t="n">
        <v>45.339</v>
      </c>
      <c r="K24" s="3271" t="n">
        <v>43.848</v>
      </c>
      <c r="L24" s="3271" t="n">
        <v>37.376</v>
      </c>
      <c r="M24" s="3271" t="n">
        <v>30.669</v>
      </c>
      <c r="N24" s="3271" t="n">
        <v>29.209</v>
      </c>
      <c r="O24" s="3271" t="n">
        <v>28.752</v>
      </c>
      <c r="P24" s="3271" t="n">
        <v>29.151</v>
      </c>
      <c r="Q24" s="3271" t="n">
        <v>28.018</v>
      </c>
      <c r="R24" s="3271" t="n">
        <v>23.762</v>
      </c>
      <c r="S24" s="3271" t="n">
        <v>24.185</v>
      </c>
      <c r="T24" s="3271" t="n">
        <v>19.143</v>
      </c>
      <c r="U24" s="3271" t="n">
        <v>14.971</v>
      </c>
      <c r="V24" s="3271" t="n">
        <v>14.108</v>
      </c>
      <c r="W24" s="3271" t="n">
        <v>12.96</v>
      </c>
      <c r="X24" s="3271" t="n">
        <v>11.558</v>
      </c>
      <c r="Y24" s="3271" t="n">
        <v>8.26</v>
      </c>
      <c r="Z24" s="3271" t="n">
        <v>8.337</v>
      </c>
      <c r="AA24" s="3271" t="n">
        <v>6.649</v>
      </c>
      <c r="AB24" s="3271" t="n">
        <v>4.078</v>
      </c>
      <c r="AC24" s="3271" t="n">
        <v>3.836</v>
      </c>
      <c r="AD24" s="3272" t="n">
        <v>2.761</v>
      </c>
      <c r="AE24" s="3272" t="n">
        <v>0</v>
      </c>
      <c r="AF24" s="3272" t="n">
        <v>0</v>
      </c>
    </row>
    <row r="25" s="2018" customFormat="true" ht="14.1" hidden="false" customHeight="true" outlineLevel="0" collapsed="false">
      <c r="A25" s="453" t="s">
        <v>626</v>
      </c>
      <c r="B25" s="3271" t="n">
        <v>91.033</v>
      </c>
      <c r="C25" s="3271" t="n">
        <v>92.713</v>
      </c>
      <c r="D25" s="3271" t="n">
        <v>83.987</v>
      </c>
      <c r="E25" s="3271" t="n">
        <v>67.463</v>
      </c>
      <c r="F25" s="3271" t="n">
        <v>48.658</v>
      </c>
      <c r="G25" s="3271" t="n">
        <v>51.519</v>
      </c>
      <c r="H25" s="3271" t="n">
        <v>48.538</v>
      </c>
      <c r="I25" s="3271" t="n">
        <v>46.981</v>
      </c>
      <c r="J25" s="3271" t="n">
        <v>40.046</v>
      </c>
      <c r="K25" s="3271" t="n">
        <v>36.163</v>
      </c>
      <c r="L25" s="3271" t="n">
        <v>30.6</v>
      </c>
      <c r="M25" s="3271" t="n">
        <v>31.513</v>
      </c>
      <c r="N25" s="3271" t="n">
        <v>29.539</v>
      </c>
      <c r="O25" s="3271" t="n">
        <v>27.759</v>
      </c>
      <c r="P25" s="3271" t="n">
        <v>24.535</v>
      </c>
      <c r="Q25" s="3271" t="n">
        <v>20.008</v>
      </c>
      <c r="R25" s="3271" t="n">
        <v>18.079</v>
      </c>
      <c r="S25" s="3271" t="n">
        <v>16.54</v>
      </c>
      <c r="T25" s="3271" t="n">
        <v>17.605</v>
      </c>
      <c r="U25" s="3271" t="n">
        <v>17.374</v>
      </c>
      <c r="V25" s="3271" t="n">
        <v>17.816</v>
      </c>
      <c r="W25" s="3271" t="n">
        <v>17.892</v>
      </c>
      <c r="X25" s="3271" t="n">
        <v>16.287</v>
      </c>
      <c r="Y25" s="3271" t="n">
        <v>12.673</v>
      </c>
      <c r="Z25" s="3271" t="n">
        <v>11.647</v>
      </c>
      <c r="AA25" s="3271" t="n">
        <v>8.598</v>
      </c>
      <c r="AB25" s="3271" t="n">
        <v>4.178</v>
      </c>
      <c r="AC25" s="3271" t="n">
        <v>3.040901</v>
      </c>
      <c r="AD25" s="3272" t="n">
        <v>2.580228</v>
      </c>
      <c r="AE25" s="3272" t="n">
        <v>2.165949</v>
      </c>
      <c r="AF25" s="3272" t="n">
        <v>1.673287</v>
      </c>
    </row>
    <row r="26" s="2018" customFormat="true" ht="14.1" hidden="false" customHeight="true" outlineLevel="0" collapsed="false">
      <c r="A26" s="453" t="s">
        <v>1382</v>
      </c>
      <c r="B26" s="3271" t="n">
        <v>10.487</v>
      </c>
      <c r="C26" s="3271" t="n">
        <v>10.127</v>
      </c>
      <c r="D26" s="3271" t="n">
        <v>9.478</v>
      </c>
      <c r="E26" s="3271" t="n">
        <v>8.576</v>
      </c>
      <c r="F26" s="3271" t="n">
        <v>7.538</v>
      </c>
      <c r="G26" s="3271" t="n">
        <v>7.014</v>
      </c>
      <c r="H26" s="3271" t="n">
        <v>7.312</v>
      </c>
      <c r="I26" s="3271" t="n">
        <v>5.779</v>
      </c>
      <c r="J26" s="3271" t="n">
        <v>4.862</v>
      </c>
      <c r="K26" s="3271" t="n">
        <v>4.532</v>
      </c>
      <c r="L26" s="3271" t="n">
        <v>3.166</v>
      </c>
      <c r="M26" s="3271" t="n">
        <v>1.972</v>
      </c>
      <c r="N26" s="3271" t="n">
        <v>1.483</v>
      </c>
      <c r="O26" s="3271" t="n">
        <v>1.73</v>
      </c>
      <c r="P26" s="3271" t="n">
        <v>0.16</v>
      </c>
      <c r="Q26" s="3271" t="n">
        <v>0</v>
      </c>
      <c r="R26" s="3271" t="n">
        <v>0</v>
      </c>
      <c r="S26" s="3271" t="n">
        <v>0</v>
      </c>
      <c r="T26" s="3271" t="n">
        <v>0</v>
      </c>
      <c r="U26" s="3271" t="n">
        <v>0</v>
      </c>
      <c r="V26" s="3271" t="n">
        <v>0</v>
      </c>
      <c r="W26" s="3271" t="n">
        <v>0</v>
      </c>
      <c r="X26" s="3271" t="n">
        <v>0</v>
      </c>
      <c r="Y26" s="3271" t="n">
        <v>0</v>
      </c>
      <c r="Z26" s="3271" t="n">
        <v>0</v>
      </c>
      <c r="AA26" s="3271" t="n">
        <v>0</v>
      </c>
      <c r="AB26" s="3271" t="n">
        <v>0</v>
      </c>
      <c r="AC26" s="3271" t="n">
        <v>0</v>
      </c>
      <c r="AD26" s="3272" t="n">
        <v>0</v>
      </c>
      <c r="AE26" s="3272" t="n">
        <v>0</v>
      </c>
      <c r="AF26" s="3272" t="n">
        <v>0</v>
      </c>
    </row>
    <row r="27" s="2018" customFormat="true" ht="13.15" hidden="false" customHeight="true" outlineLevel="0" collapsed="false">
      <c r="A27" s="3270" t="s">
        <v>628</v>
      </c>
      <c r="B27" s="3260" t="n">
        <v>14.473</v>
      </c>
      <c r="C27" s="3260" t="n">
        <v>13.799</v>
      </c>
      <c r="D27" s="3260" t="n">
        <v>14.718</v>
      </c>
      <c r="E27" s="3260" t="n">
        <v>14.046</v>
      </c>
      <c r="F27" s="3260" t="n">
        <v>14.056</v>
      </c>
      <c r="G27" s="3260" t="n">
        <v>13.435</v>
      </c>
      <c r="H27" s="3260" t="n">
        <v>13.252</v>
      </c>
      <c r="I27" s="3260" t="n">
        <v>13.861</v>
      </c>
      <c r="J27" s="3260" t="n">
        <v>12.452</v>
      </c>
      <c r="K27" s="3260" t="n">
        <v>11.756</v>
      </c>
      <c r="L27" s="3260" t="n">
        <v>11.317</v>
      </c>
      <c r="M27" s="3260" t="n">
        <v>10.456</v>
      </c>
      <c r="N27" s="3260" t="n">
        <v>9.752</v>
      </c>
      <c r="O27" s="3260" t="n">
        <v>9.406</v>
      </c>
      <c r="P27" s="3260" t="n">
        <v>8.911</v>
      </c>
      <c r="Q27" s="3260" t="n">
        <v>8.548</v>
      </c>
      <c r="R27" s="3260" t="n">
        <v>8.353</v>
      </c>
      <c r="S27" s="3260" t="n">
        <v>7.873</v>
      </c>
      <c r="T27" s="3260" t="n">
        <v>7.314</v>
      </c>
      <c r="U27" s="3260" t="n">
        <v>6.952</v>
      </c>
      <c r="V27" s="3260" t="n">
        <v>5.986</v>
      </c>
      <c r="W27" s="3260" t="n">
        <v>4.262</v>
      </c>
      <c r="X27" s="3260" t="n">
        <v>3.91</v>
      </c>
      <c r="Y27" s="3260" t="n">
        <v>2.542</v>
      </c>
      <c r="Z27" s="3260" t="n">
        <v>2.669</v>
      </c>
      <c r="AA27" s="3260" t="n">
        <v>1.747</v>
      </c>
      <c r="AB27" s="3260" t="n">
        <v>1.07</v>
      </c>
      <c r="AC27" s="3260" t="n">
        <v>1.161</v>
      </c>
      <c r="AD27" s="3261" t="n">
        <v>0.771</v>
      </c>
      <c r="AE27" s="3261" t="n">
        <v>0</v>
      </c>
      <c r="AF27" s="3261" t="n">
        <v>0</v>
      </c>
    </row>
    <row r="28" s="2018" customFormat="true" ht="13.7" hidden="false" customHeight="true" outlineLevel="0" collapsed="false">
      <c r="A28" s="453" t="s">
        <v>1498</v>
      </c>
      <c r="B28" s="3271" t="n">
        <v>147.493</v>
      </c>
      <c r="C28" s="3271" t="n">
        <v>140.027</v>
      </c>
      <c r="D28" s="3271" t="n">
        <v>131.313</v>
      </c>
      <c r="E28" s="3271" t="n">
        <v>130.047</v>
      </c>
      <c r="F28" s="3271" t="n">
        <v>133.127</v>
      </c>
      <c r="G28" s="3271" t="n">
        <v>136.19</v>
      </c>
      <c r="H28" s="3271" t="n">
        <v>137.048</v>
      </c>
      <c r="I28" s="3271" t="n">
        <v>137.129</v>
      </c>
      <c r="J28" s="3271" t="n">
        <v>115.145</v>
      </c>
      <c r="K28" s="3271" t="n">
        <v>109.322</v>
      </c>
      <c r="L28" s="3271" t="n">
        <v>102.219</v>
      </c>
      <c r="M28" s="3271" t="n">
        <v>103.28</v>
      </c>
      <c r="N28" s="3271" t="n">
        <v>102.723</v>
      </c>
      <c r="O28" s="3271" t="n">
        <v>101.659</v>
      </c>
      <c r="P28" s="3271" t="n">
        <v>100.517</v>
      </c>
      <c r="Q28" s="3271" t="n">
        <v>97.11</v>
      </c>
      <c r="R28" s="3271" t="n">
        <v>94.407</v>
      </c>
      <c r="S28" s="3271" t="n">
        <v>87.406</v>
      </c>
      <c r="T28" s="3271" t="n">
        <v>83.661</v>
      </c>
      <c r="U28" s="3271" t="n">
        <v>77.478</v>
      </c>
      <c r="V28" s="3271" t="n">
        <v>76.172</v>
      </c>
      <c r="W28" s="3271" t="n">
        <v>75.668</v>
      </c>
      <c r="X28" s="3271" t="n">
        <v>79.234</v>
      </c>
      <c r="Y28" s="3271" t="n">
        <v>76.466</v>
      </c>
      <c r="Z28" s="3271" t="n">
        <v>72.54</v>
      </c>
      <c r="AA28" s="3271" t="n">
        <v>72.176</v>
      </c>
      <c r="AB28" s="3271" t="n">
        <v>70.385</v>
      </c>
      <c r="AC28" s="3271" t="n">
        <v>65.479946</v>
      </c>
      <c r="AD28" s="3272" t="n">
        <v>63.384045</v>
      </c>
      <c r="AE28" s="3272" t="n">
        <v>61.623387</v>
      </c>
      <c r="AF28" s="3272" t="n">
        <v>54.385926</v>
      </c>
    </row>
    <row r="29" s="2018" customFormat="true" ht="13.15" hidden="false" customHeight="true" outlineLevel="0" collapsed="false">
      <c r="A29" s="3270" t="s">
        <v>1499</v>
      </c>
      <c r="B29" s="3260" t="n">
        <v>22.371</v>
      </c>
      <c r="C29" s="3260" t="n">
        <v>19.522</v>
      </c>
      <c r="D29" s="3260" t="n">
        <v>18.481</v>
      </c>
      <c r="E29" s="3260" t="n">
        <v>18.297</v>
      </c>
      <c r="F29" s="3260" t="n">
        <v>17.376</v>
      </c>
      <c r="G29" s="3260" t="n">
        <v>17.169</v>
      </c>
      <c r="H29" s="3260" t="n">
        <v>16.531</v>
      </c>
      <c r="I29" s="3260" t="n">
        <v>16.069</v>
      </c>
      <c r="J29" s="3260" t="n">
        <v>16.112</v>
      </c>
      <c r="K29" s="3260" t="n">
        <v>14.343</v>
      </c>
      <c r="L29" s="3260" t="n">
        <v>14.855</v>
      </c>
      <c r="M29" s="3260" t="n">
        <v>15.138</v>
      </c>
      <c r="N29" s="3260" t="n">
        <v>14.467</v>
      </c>
      <c r="O29" s="3260" t="n">
        <v>13.645</v>
      </c>
      <c r="P29" s="3260" t="n">
        <v>13.303</v>
      </c>
      <c r="Q29" s="3260" t="n">
        <v>13.254</v>
      </c>
      <c r="R29" s="3260" t="n">
        <v>13.385</v>
      </c>
      <c r="S29" s="3260" t="n">
        <v>12.894</v>
      </c>
      <c r="T29" s="3260" t="n">
        <v>12.663</v>
      </c>
      <c r="U29" s="3260" t="n">
        <v>11.001</v>
      </c>
      <c r="V29" s="3260" t="n">
        <v>11.435</v>
      </c>
      <c r="W29" s="3260" t="n">
        <v>11.265</v>
      </c>
      <c r="X29" s="3260" t="n">
        <v>11.44</v>
      </c>
      <c r="Y29" s="3260" t="n">
        <v>8.594</v>
      </c>
      <c r="Z29" s="3260" t="n">
        <v>8.683</v>
      </c>
      <c r="AA29" s="3260" t="n">
        <v>8.236</v>
      </c>
      <c r="AB29" s="3260" t="n">
        <v>6.785</v>
      </c>
      <c r="AC29" s="3260" t="n">
        <v>5.415346</v>
      </c>
      <c r="AD29" s="3261" t="n">
        <v>4.381048</v>
      </c>
      <c r="AE29" s="3261" t="n">
        <v>3.432116</v>
      </c>
      <c r="AF29" s="3261" t="n">
        <v>2.14542</v>
      </c>
    </row>
    <row r="30" s="3206" customFormat="true" ht="20.85" hidden="false" customHeight="true" outlineLevel="0" collapsed="false">
      <c r="A30" s="3264" t="s">
        <v>1458</v>
      </c>
      <c r="B30" s="3273" t="n">
        <v>5.456</v>
      </c>
      <c r="C30" s="3273" t="n">
        <v>4.351</v>
      </c>
      <c r="D30" s="3273" t="n">
        <v>4.663</v>
      </c>
      <c r="E30" s="3273" t="n">
        <v>1.708</v>
      </c>
      <c r="F30" s="3273" t="n">
        <v>1.694</v>
      </c>
      <c r="G30" s="3273" t="n">
        <v>0.683</v>
      </c>
      <c r="H30" s="1134" t="n">
        <v>0.589</v>
      </c>
      <c r="I30" s="1134" t="n">
        <v>0.576</v>
      </c>
      <c r="J30" s="1134" t="n">
        <v>0.442</v>
      </c>
      <c r="K30" s="1134" t="n">
        <v>0.297</v>
      </c>
      <c r="L30" s="1134" t="n">
        <v>0.487</v>
      </c>
      <c r="M30" s="1134" t="n">
        <v>0.301</v>
      </c>
      <c r="N30" s="1134" t="n">
        <v>0.177</v>
      </c>
      <c r="O30" s="1134" t="n">
        <v>0.115</v>
      </c>
      <c r="P30" s="1134" t="n">
        <v>0.105</v>
      </c>
      <c r="Q30" s="1134" t="n">
        <v>0.009</v>
      </c>
      <c r="R30" s="1134" t="n">
        <v>0.027</v>
      </c>
      <c r="S30" s="1134" t="n">
        <v>0.035</v>
      </c>
      <c r="T30" s="1134" t="n">
        <v>0.041</v>
      </c>
      <c r="U30" s="1134" t="n">
        <v>0.038</v>
      </c>
      <c r="V30" s="1134" t="n">
        <v>0.014</v>
      </c>
      <c r="W30" s="1134" t="n">
        <v>0.012</v>
      </c>
      <c r="X30" s="1134" t="n">
        <v>0.008</v>
      </c>
      <c r="Y30" s="1134" t="n">
        <v>0.006</v>
      </c>
      <c r="Z30" s="1134" t="n">
        <v>0</v>
      </c>
      <c r="AA30" s="1134" t="n">
        <v>0.099</v>
      </c>
      <c r="AB30" s="1134" t="n">
        <v>0.006</v>
      </c>
      <c r="AC30" s="1134" t="n">
        <v>0.138788</v>
      </c>
      <c r="AD30" s="3274" t="n">
        <v>0.29576</v>
      </c>
      <c r="AE30" s="3274" t="n">
        <v>0.095381</v>
      </c>
      <c r="AF30" s="3274" t="n">
        <v>0.127446</v>
      </c>
    </row>
    <row r="31" s="3206" customFormat="true" ht="20.85" hidden="false" customHeight="true" outlineLevel="0" collapsed="false">
      <c r="A31" s="3264" t="s">
        <v>1384</v>
      </c>
      <c r="B31" s="3265" t="n">
        <v>511.741</v>
      </c>
      <c r="C31" s="3265" t="n">
        <v>452.025</v>
      </c>
      <c r="D31" s="3265" t="n">
        <v>434.811</v>
      </c>
      <c r="E31" s="3265" t="n">
        <v>386.833</v>
      </c>
      <c r="F31" s="3265" t="n">
        <v>346.489</v>
      </c>
      <c r="G31" s="3265" t="n">
        <v>317.438</v>
      </c>
      <c r="H31" s="3265" t="n">
        <v>283.465</v>
      </c>
      <c r="I31" s="3265" t="n">
        <v>274.644</v>
      </c>
      <c r="J31" s="3265" t="n">
        <v>268.531</v>
      </c>
      <c r="K31" s="3265" t="n">
        <v>272.617</v>
      </c>
      <c r="L31" s="3265" t="n">
        <v>289.23</v>
      </c>
      <c r="M31" s="3265" t="n">
        <v>302.422</v>
      </c>
      <c r="N31" s="3265" t="n">
        <v>295.55</v>
      </c>
      <c r="O31" s="3265" t="n">
        <v>317.663</v>
      </c>
      <c r="P31" s="3265" t="n">
        <v>331.922</v>
      </c>
      <c r="Q31" s="3265" t="n">
        <v>352.24</v>
      </c>
      <c r="R31" s="3265" t="n">
        <v>364.099</v>
      </c>
      <c r="S31" s="3265" t="n">
        <v>370.382</v>
      </c>
      <c r="T31" s="3265" t="n">
        <v>388.489</v>
      </c>
      <c r="U31" s="3265" t="n">
        <v>358.034</v>
      </c>
      <c r="V31" s="3265" t="n">
        <v>381.441</v>
      </c>
      <c r="W31" s="3265" t="n">
        <v>390.388</v>
      </c>
      <c r="X31" s="3265" t="n">
        <v>431.098</v>
      </c>
      <c r="Y31" s="3265" t="n">
        <v>430.371</v>
      </c>
      <c r="Z31" s="3265" t="n">
        <v>418.291</v>
      </c>
      <c r="AA31" s="3265" t="n">
        <v>400.905</v>
      </c>
      <c r="AB31" s="3265" t="n">
        <v>412.997</v>
      </c>
      <c r="AC31" s="3265" t="n">
        <v>434.36705</v>
      </c>
      <c r="AD31" s="3275" t="n">
        <v>467.069716</v>
      </c>
      <c r="AE31" s="3275" t="n">
        <v>483.287294</v>
      </c>
      <c r="AF31" s="3275" t="n">
        <v>436.317595</v>
      </c>
    </row>
    <row r="32" s="2060" customFormat="true" ht="20.85" hidden="false" customHeight="true" outlineLevel="0" collapsed="false">
      <c r="A32" s="3113" t="s">
        <v>1500</v>
      </c>
      <c r="B32" s="3276" t="n">
        <v>142.455</v>
      </c>
      <c r="C32" s="3276" t="n">
        <v>153.644</v>
      </c>
      <c r="D32" s="3276" t="n">
        <v>160.557</v>
      </c>
      <c r="E32" s="3276" t="n">
        <v>161.581</v>
      </c>
      <c r="F32" s="3276" t="n">
        <v>157.589</v>
      </c>
      <c r="G32" s="3276" t="n">
        <v>172.784</v>
      </c>
      <c r="H32" s="3276" t="n">
        <v>174.248</v>
      </c>
      <c r="I32" s="3276" t="n">
        <v>186.548</v>
      </c>
      <c r="J32" s="3276" t="n">
        <v>200.616</v>
      </c>
      <c r="K32" s="3276" t="n">
        <v>202.364</v>
      </c>
      <c r="L32" s="3276" t="n">
        <v>217.862</v>
      </c>
      <c r="M32" s="3276" t="n">
        <v>234.271</v>
      </c>
      <c r="N32" s="3276" t="n">
        <v>241.371</v>
      </c>
      <c r="O32" s="3276" t="n">
        <v>234.576</v>
      </c>
      <c r="P32" s="3276" t="n">
        <v>241.431</v>
      </c>
      <c r="Q32" s="3276" t="n">
        <v>257.818</v>
      </c>
      <c r="R32" s="3276" t="n">
        <v>259.616</v>
      </c>
      <c r="S32" s="3276" t="n">
        <v>276.168</v>
      </c>
      <c r="T32" s="3276" t="n">
        <v>278.632</v>
      </c>
      <c r="U32" s="3276" t="n">
        <v>289.386</v>
      </c>
      <c r="V32" s="3276" t="n">
        <v>340.748</v>
      </c>
      <c r="W32" s="3276" t="n">
        <v>323.155</v>
      </c>
      <c r="X32" s="3276" t="n">
        <v>341.893</v>
      </c>
      <c r="Y32" s="3276" t="n">
        <v>375.847</v>
      </c>
      <c r="Z32" s="3276" t="n">
        <v>408.943</v>
      </c>
      <c r="AA32" s="3276" t="n">
        <v>425.714</v>
      </c>
      <c r="AB32" s="3276" t="n">
        <v>413.961</v>
      </c>
      <c r="AC32" s="3276" t="n">
        <v>415.891126</v>
      </c>
      <c r="AD32" s="3277" t="n">
        <v>412.252966</v>
      </c>
      <c r="AE32" s="3277" t="n">
        <v>435.273197</v>
      </c>
      <c r="AF32" s="3277" t="n">
        <v>426.463917</v>
      </c>
    </row>
    <row r="33" s="2018" customFormat="true" ht="14.1" hidden="false" customHeight="true" outlineLevel="0" collapsed="false">
      <c r="A33" s="3117" t="s">
        <v>1433</v>
      </c>
      <c r="B33" s="3278" t="n">
        <v>141.792</v>
      </c>
      <c r="C33" s="3278" t="n">
        <v>152.905</v>
      </c>
      <c r="D33" s="3278" t="n">
        <v>159.616</v>
      </c>
      <c r="E33" s="3278" t="n">
        <v>160.36</v>
      </c>
      <c r="F33" s="3278" t="n">
        <v>156.324</v>
      </c>
      <c r="G33" s="3278" t="n">
        <v>171.082</v>
      </c>
      <c r="H33" s="3278" t="n">
        <v>172.385</v>
      </c>
      <c r="I33" s="3278" t="n">
        <v>185.144</v>
      </c>
      <c r="J33" s="3278" t="n">
        <v>199.441</v>
      </c>
      <c r="K33" s="3278" t="n">
        <v>200.737</v>
      </c>
      <c r="L33" s="3278" t="n">
        <v>216.167</v>
      </c>
      <c r="M33" s="3278" t="n">
        <v>232.374</v>
      </c>
      <c r="N33" s="3278" t="n">
        <v>239.102</v>
      </c>
      <c r="O33" s="3278" t="n">
        <v>232.225</v>
      </c>
      <c r="P33" s="3278" t="n">
        <v>238.904</v>
      </c>
      <c r="Q33" s="3278" t="n">
        <v>255.275</v>
      </c>
      <c r="R33" s="3278" t="n">
        <v>256.847</v>
      </c>
      <c r="S33" s="3278" t="n">
        <v>274.149</v>
      </c>
      <c r="T33" s="3278" t="n">
        <v>276.239</v>
      </c>
      <c r="U33" s="3278" t="n">
        <v>287.301</v>
      </c>
      <c r="V33" s="3278" t="n">
        <v>338.139</v>
      </c>
      <c r="W33" s="3278" t="n">
        <v>320.811</v>
      </c>
      <c r="X33" s="3278" t="n">
        <v>339.614</v>
      </c>
      <c r="Y33" s="3278" t="n">
        <v>373.568</v>
      </c>
      <c r="Z33" s="3278" t="n">
        <v>407.007</v>
      </c>
      <c r="AA33" s="3278" t="n">
        <v>424.313</v>
      </c>
      <c r="AB33" s="3278" t="n">
        <v>412.756</v>
      </c>
      <c r="AC33" s="3278" t="n">
        <v>414.679</v>
      </c>
      <c r="AD33" s="3279" t="n">
        <v>410.934</v>
      </c>
      <c r="AE33" s="3279" t="n">
        <v>433.982</v>
      </c>
      <c r="AF33" s="3279" t="n">
        <v>425.335</v>
      </c>
    </row>
    <row r="34" s="2018" customFormat="true" ht="2.85" hidden="false" customHeight="true" outlineLevel="0" collapsed="false">
      <c r="K34" s="3122"/>
      <c r="L34" s="3280"/>
      <c r="M34" s="3280"/>
    </row>
    <row r="35" s="2072" customFormat="true" ht="15" hidden="false" customHeight="true" outlineLevel="0" collapsed="false">
      <c r="A35" s="418" t="s">
        <v>1501</v>
      </c>
      <c r="K35" s="3246"/>
      <c r="L35" s="3246"/>
      <c r="M35" s="3246"/>
      <c r="Y35" s="3281"/>
    </row>
    <row r="36" s="2072" customFormat="true" ht="15" hidden="false" customHeight="true" outlineLevel="0" collapsed="false">
      <c r="A36" s="418"/>
      <c r="B36" s="1417"/>
      <c r="C36" s="1417"/>
      <c r="D36" s="1417"/>
      <c r="E36" s="3282"/>
      <c r="F36" s="3282"/>
      <c r="G36" s="3282"/>
      <c r="H36" s="3282"/>
      <c r="I36" s="3282"/>
      <c r="J36" s="3282"/>
      <c r="K36" s="3282"/>
      <c r="L36" s="3282"/>
      <c r="M36" s="3282"/>
      <c r="N36" s="3282"/>
      <c r="O36" s="3282"/>
      <c r="P36" s="3282"/>
      <c r="Q36" s="3282"/>
      <c r="R36" s="3282"/>
      <c r="S36" s="3282"/>
      <c r="T36" s="3282"/>
      <c r="U36" s="3282"/>
      <c r="V36" s="3282"/>
      <c r="W36" s="3282"/>
      <c r="X36" s="3282"/>
      <c r="Y36" s="3282"/>
      <c r="Z36" s="3282"/>
      <c r="AA36" s="3282"/>
    </row>
    <row r="37" s="2072" customFormat="true" ht="15" hidden="false" customHeight="true" outlineLevel="0" collapsed="false">
      <c r="A37" s="418" t="s">
        <v>1502</v>
      </c>
      <c r="B37" s="1417"/>
      <c r="C37" s="1417"/>
      <c r="D37" s="1417"/>
      <c r="E37" s="3282"/>
      <c r="F37" s="3282"/>
      <c r="G37" s="3282"/>
      <c r="H37" s="3282"/>
      <c r="I37" s="3282"/>
      <c r="J37" s="3282"/>
      <c r="K37" s="3282"/>
      <c r="L37" s="3282"/>
      <c r="M37" s="3282"/>
      <c r="N37" s="3282"/>
      <c r="O37" s="3282"/>
      <c r="P37" s="3282"/>
      <c r="Q37" s="3282"/>
      <c r="R37" s="3282"/>
      <c r="S37" s="3282"/>
      <c r="T37" s="3282"/>
      <c r="U37" s="3282"/>
      <c r="V37" s="3282"/>
      <c r="W37" s="3282"/>
      <c r="X37" s="3282"/>
      <c r="Y37" s="3282"/>
      <c r="Z37" s="3282"/>
      <c r="AA37" s="3282"/>
    </row>
    <row r="38" customFormat="false" ht="15.75" hidden="false" customHeight="false" outlineLevel="0" collapsed="false">
      <c r="B38" s="3124"/>
      <c r="C38" s="3124"/>
      <c r="D38" s="3124"/>
      <c r="E38" s="3124"/>
      <c r="F38" s="3124"/>
      <c r="G38" s="3124"/>
      <c r="H38" s="3124"/>
      <c r="I38" s="3124"/>
      <c r="J38" s="3124"/>
      <c r="K38" s="3124"/>
      <c r="L38" s="3124"/>
      <c r="M38" s="3124"/>
      <c r="N38" s="3124"/>
      <c r="O38" s="3124"/>
      <c r="P38" s="3124"/>
      <c r="Q38" s="3124"/>
      <c r="R38" s="3124"/>
      <c r="S38" s="3124"/>
      <c r="T38" s="3124"/>
      <c r="U38" s="3124"/>
      <c r="V38" s="3124"/>
      <c r="W38" s="3124"/>
      <c r="X38" s="3124"/>
      <c r="Y38" s="3124"/>
      <c r="Z38" s="3124"/>
      <c r="AA38" s="3124"/>
      <c r="AB38" s="3124"/>
      <c r="AC38" s="3124"/>
      <c r="AD38" s="3124"/>
    </row>
    <row r="39" customFormat="false" ht="15.75" hidden="false" customHeight="false" outlineLevel="0" collapsed="false">
      <c r="B39" s="3283"/>
      <c r="AD39" s="3283"/>
    </row>
    <row r="40" customFormat="false" ht="15.75" hidden="false" customHeight="false" outlineLevel="0" collapsed="false">
      <c r="B40" s="3283"/>
    </row>
    <row r="41" customFormat="false" ht="15.75" hidden="false" customHeight="false" outlineLevel="0" collapsed="false">
      <c r="B41" s="3284"/>
    </row>
    <row r="42" customFormat="false" ht="15.75" hidden="false" customHeight="false" outlineLevel="0" collapsed="false">
      <c r="B42" s="3283"/>
    </row>
  </sheetData>
  <mergeCells count="5">
    <mergeCell ref="B2:AD2"/>
    <mergeCell ref="AE2:AF2"/>
    <mergeCell ref="AE3:AF3"/>
    <mergeCell ref="AE4:AF4"/>
    <mergeCell ref="A7:Q7"/>
  </mergeCells>
  <printOptions headings="false" gridLines="false" gridLinesSet="true" horizontalCentered="true" verticalCentered="true"/>
  <pageMargins left="0.590277777777778" right="0.590277777777778" top="0.551388888888889" bottom="0.551388888888889"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AF6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417" width="25.62"/>
    <col collapsed="false" customWidth="true" hidden="false" outlineLevel="0" max="13" min="2" style="1417" width="8.5"/>
    <col collapsed="false" customWidth="true" hidden="false" outlineLevel="0" max="14" min="14" style="1417" width="9.5"/>
    <col collapsed="false" customWidth="true" hidden="false" outlineLevel="0" max="15" min="15" style="1417" width="10.12"/>
    <col collapsed="false" customWidth="false" hidden="false" outlineLevel="0" max="1024" min="16" style="1417" width="9"/>
  </cols>
  <sheetData>
    <row r="1" customFormat="false" ht="10.15" hidden="false" customHeight="true" outlineLevel="0" collapsed="false">
      <c r="A1" s="3080"/>
      <c r="B1" s="3081"/>
      <c r="C1" s="3027"/>
      <c r="D1" s="3027"/>
      <c r="E1" s="3027"/>
      <c r="F1" s="3027"/>
      <c r="G1" s="3027"/>
      <c r="H1" s="3027"/>
      <c r="I1" s="3082"/>
      <c r="J1" s="3082"/>
      <c r="K1" s="3082"/>
      <c r="L1" s="3082"/>
      <c r="M1" s="3082"/>
      <c r="N1" s="3082"/>
      <c r="O1" s="3082"/>
      <c r="P1" s="3082"/>
      <c r="Q1" s="3082"/>
      <c r="R1" s="3082"/>
      <c r="S1" s="3082"/>
      <c r="T1" s="3082"/>
      <c r="U1" s="3082"/>
      <c r="V1" s="3082"/>
      <c r="W1" s="3082"/>
      <c r="X1" s="3082"/>
      <c r="Y1" s="3082"/>
      <c r="Z1" s="3082"/>
      <c r="AA1" s="3082"/>
      <c r="AB1" s="3082"/>
      <c r="AC1" s="3082"/>
      <c r="AD1" s="3083"/>
      <c r="AE1" s="3084"/>
      <c r="AF1" s="3085"/>
    </row>
    <row r="2" customFormat="false" ht="16.15" hidden="false" customHeight="true" outlineLevel="0" collapsed="false">
      <c r="A2" s="3086"/>
      <c r="B2" s="3030" t="s">
        <v>62</v>
      </c>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86" t="s">
        <v>75</v>
      </c>
      <c r="AF2" s="3086"/>
    </row>
    <row r="3" customFormat="false" ht="14.45" hidden="false" customHeight="true" outlineLevel="0" collapsed="false">
      <c r="A3" s="3086"/>
      <c r="B3" s="3087"/>
      <c r="C3" s="3087"/>
      <c r="D3" s="3087"/>
      <c r="E3" s="3087"/>
      <c r="F3" s="3087"/>
      <c r="G3" s="3087"/>
      <c r="H3" s="3088"/>
      <c r="I3" s="3089"/>
      <c r="J3" s="3089"/>
      <c r="K3" s="3089"/>
      <c r="L3" s="3089"/>
      <c r="M3" s="3089"/>
      <c r="N3" s="3089"/>
      <c r="O3" s="3089"/>
      <c r="P3" s="3089"/>
      <c r="Q3" s="3089"/>
      <c r="R3" s="3089"/>
      <c r="S3" s="3089"/>
      <c r="T3" s="3089"/>
      <c r="U3" s="3089"/>
      <c r="V3" s="3089"/>
      <c r="W3" s="3089"/>
      <c r="X3" s="3089"/>
      <c r="Y3" s="3089"/>
      <c r="Z3" s="3089"/>
      <c r="AA3" s="3089"/>
      <c r="AB3" s="3089"/>
      <c r="AC3" s="3089"/>
      <c r="AD3" s="3090"/>
      <c r="AE3" s="3086" t="s">
        <v>1503</v>
      </c>
      <c r="AF3" s="3086"/>
    </row>
    <row r="4" customFormat="false" ht="11.85" hidden="false" customHeight="true" outlineLevel="0" collapsed="false">
      <c r="A4" s="3086"/>
      <c r="B4" s="3091"/>
      <c r="C4" s="3091"/>
      <c r="D4" s="3091"/>
      <c r="E4" s="3091"/>
      <c r="F4" s="3091"/>
      <c r="G4" s="3091"/>
      <c r="H4" s="3091"/>
      <c r="I4" s="3091"/>
      <c r="J4" s="3091"/>
      <c r="K4" s="3091"/>
      <c r="L4" s="3092"/>
      <c r="M4" s="3092"/>
      <c r="N4" s="3092"/>
      <c r="O4" s="3092"/>
      <c r="P4" s="3092"/>
      <c r="Q4" s="3092"/>
      <c r="R4" s="3092"/>
      <c r="S4" s="3092"/>
      <c r="T4" s="3092"/>
      <c r="U4" s="3092"/>
      <c r="V4" s="3092"/>
      <c r="W4" s="3092"/>
      <c r="X4" s="3092"/>
      <c r="Y4" s="3092"/>
      <c r="Z4" s="3092"/>
      <c r="AA4" s="3092"/>
      <c r="AB4" s="3092"/>
      <c r="AC4" s="3092"/>
      <c r="AD4" s="3093"/>
      <c r="AE4" s="3094" t="s">
        <v>233</v>
      </c>
      <c r="AF4" s="3094"/>
    </row>
    <row r="5" customFormat="false" ht="6" hidden="false" customHeight="true" outlineLevel="0" collapsed="false">
      <c r="A5" s="3095"/>
      <c r="B5" s="3096"/>
      <c r="C5" s="3096"/>
      <c r="D5" s="3096"/>
      <c r="E5" s="3096"/>
      <c r="F5" s="3096"/>
      <c r="G5" s="3096"/>
      <c r="H5" s="3097"/>
      <c r="I5" s="3097"/>
      <c r="J5" s="3097"/>
      <c r="K5" s="3097"/>
      <c r="L5" s="3097"/>
      <c r="M5" s="3097"/>
      <c r="N5" s="3097"/>
      <c r="O5" s="3097"/>
      <c r="P5" s="3097"/>
      <c r="Q5" s="3097"/>
      <c r="R5" s="3097"/>
      <c r="S5" s="3097"/>
      <c r="T5" s="3097"/>
      <c r="U5" s="3097"/>
      <c r="V5" s="3097"/>
      <c r="W5" s="3097"/>
      <c r="X5" s="3097"/>
      <c r="Y5" s="3097"/>
      <c r="Z5" s="3097"/>
      <c r="AA5" s="3097"/>
      <c r="AB5" s="3097"/>
      <c r="AC5" s="3097"/>
      <c r="AD5" s="3098"/>
      <c r="AE5" s="3099"/>
      <c r="AF5" s="3100"/>
    </row>
    <row r="6" customFormat="false" ht="8.1" hidden="false" customHeight="true" outlineLevel="0" collapsed="false">
      <c r="A6" s="3101"/>
    </row>
    <row r="7" customFormat="false" ht="14.45" hidden="false" customHeight="true" outlineLevel="0" collapsed="false">
      <c r="A7" s="3102" t="s">
        <v>960</v>
      </c>
      <c r="B7" s="3102"/>
      <c r="C7" s="3102"/>
      <c r="D7" s="3102"/>
      <c r="E7" s="3102"/>
      <c r="F7" s="3102"/>
      <c r="G7" s="3102"/>
      <c r="H7" s="3102"/>
      <c r="I7" s="3102"/>
      <c r="J7" s="3102"/>
      <c r="K7" s="3102"/>
      <c r="L7" s="3102"/>
      <c r="M7" s="3102"/>
      <c r="N7" s="3102"/>
      <c r="O7" s="3102"/>
      <c r="X7" s="3285"/>
      <c r="Y7" s="3285"/>
      <c r="Z7" s="3285"/>
      <c r="AA7" s="3285"/>
      <c r="AB7" s="3285"/>
      <c r="AC7" s="3285"/>
      <c r="AD7" s="3285"/>
    </row>
    <row r="8" customFormat="false" ht="14.45" hidden="false" customHeight="true" outlineLevel="0" collapsed="false">
      <c r="A8" s="3286"/>
      <c r="B8" s="2544" t="n">
        <v>1990</v>
      </c>
      <c r="C8" s="2544" t="n">
        <v>1991</v>
      </c>
      <c r="D8" s="2544" t="n">
        <v>1992</v>
      </c>
      <c r="E8" s="2544" t="n">
        <v>1993</v>
      </c>
      <c r="F8" s="2544" t="n">
        <v>1994</v>
      </c>
      <c r="G8" s="2544" t="n">
        <v>1995</v>
      </c>
      <c r="H8" s="2544" t="n">
        <v>1996</v>
      </c>
      <c r="I8" s="2544" t="n">
        <v>1997</v>
      </c>
      <c r="J8" s="2544" t="n">
        <v>1998</v>
      </c>
      <c r="K8" s="2544" t="n">
        <v>1999</v>
      </c>
      <c r="L8" s="2544" t="n">
        <v>2000</v>
      </c>
      <c r="M8" s="3103" t="n">
        <v>2001</v>
      </c>
      <c r="N8" s="2544" t="n">
        <v>2002</v>
      </c>
      <c r="O8" s="2544" t="n">
        <v>2003</v>
      </c>
      <c r="P8" s="2544" t="n">
        <v>2004</v>
      </c>
      <c r="Q8" s="2544" t="n">
        <v>2005</v>
      </c>
      <c r="R8" s="2544" t="n">
        <v>2006</v>
      </c>
      <c r="S8" s="2544" t="n">
        <v>2007</v>
      </c>
      <c r="T8" s="2544" t="n">
        <v>2008</v>
      </c>
      <c r="U8" s="2544" t="n">
        <v>2009</v>
      </c>
      <c r="V8" s="2544" t="n">
        <v>2010</v>
      </c>
      <c r="W8" s="3230" t="n">
        <v>2011</v>
      </c>
      <c r="X8" s="3287" t="n">
        <v>2012</v>
      </c>
      <c r="Y8" s="3231" t="n">
        <v>2013</v>
      </c>
      <c r="Z8" s="3231" t="n">
        <v>2014</v>
      </c>
      <c r="AA8" s="3231" t="n">
        <v>2015</v>
      </c>
      <c r="AB8" s="3231" t="n">
        <v>2016</v>
      </c>
      <c r="AC8" s="3231" t="n">
        <v>2017</v>
      </c>
      <c r="AD8" s="3231" t="n">
        <v>2018</v>
      </c>
      <c r="AE8" s="3288" t="n">
        <v>2019</v>
      </c>
      <c r="AF8" s="2544" t="n">
        <v>2020</v>
      </c>
    </row>
    <row r="9" customFormat="false" ht="14.45" hidden="false" customHeight="true" outlineLevel="0" collapsed="false">
      <c r="A9" s="3042" t="s">
        <v>1399</v>
      </c>
      <c r="B9" s="3289" t="n">
        <v>11896.192813</v>
      </c>
      <c r="C9" s="3289" t="n">
        <v>12173.723329</v>
      </c>
      <c r="D9" s="3289" t="n">
        <v>12284.574312</v>
      </c>
      <c r="E9" s="3289" t="n">
        <v>12574.642425</v>
      </c>
      <c r="F9" s="3289" t="n">
        <v>12882.640588</v>
      </c>
      <c r="G9" s="3289" t="n">
        <v>13322.670454</v>
      </c>
      <c r="H9" s="3289" t="n">
        <v>13750.15033</v>
      </c>
      <c r="I9" s="3289" t="n">
        <v>14041.43671</v>
      </c>
      <c r="J9" s="3289" t="n">
        <v>14402.034067</v>
      </c>
      <c r="K9" s="3289" t="n">
        <v>14811.684989</v>
      </c>
      <c r="L9" s="3289" t="n">
        <v>15511.191901</v>
      </c>
      <c r="M9" s="3289" t="n">
        <v>15629.785288</v>
      </c>
      <c r="N9" s="3289" t="n">
        <v>16242.765192</v>
      </c>
      <c r="O9" s="3289" t="n">
        <v>16834.437697</v>
      </c>
      <c r="P9" s="3289" t="n">
        <v>17608.005059</v>
      </c>
      <c r="Q9" s="3289" t="n">
        <v>18372.090602</v>
      </c>
      <c r="R9" s="3289" t="n">
        <v>19089.381411</v>
      </c>
      <c r="S9" s="3289" t="n">
        <v>19922.226455</v>
      </c>
      <c r="T9" s="3289" t="n">
        <v>20293.698763</v>
      </c>
      <c r="U9" s="3289" t="n">
        <v>20222.262511</v>
      </c>
      <c r="V9" s="3289" t="n">
        <v>21613.263016</v>
      </c>
      <c r="W9" s="3289" t="n">
        <v>22297.591864</v>
      </c>
      <c r="X9" s="3289" t="n">
        <v>22819.676899</v>
      </c>
      <c r="Y9" s="3289" t="n">
        <v>23503.075198</v>
      </c>
      <c r="Z9" s="3290" t="n">
        <v>24071.080622</v>
      </c>
      <c r="AA9" s="3289" t="n">
        <v>24362.691099</v>
      </c>
      <c r="AB9" s="3289" t="n">
        <v>25056.03995</v>
      </c>
      <c r="AC9" s="3289" t="n">
        <v>25803.619337</v>
      </c>
      <c r="AD9" s="3289" t="n">
        <v>26706.514127</v>
      </c>
      <c r="AE9" s="3290" t="n">
        <v>27044.1906</v>
      </c>
      <c r="AF9" s="3291"/>
    </row>
    <row r="10" customFormat="false" ht="14.45" hidden="false" customHeight="true" outlineLevel="0" collapsed="false">
      <c r="A10" s="3106" t="s">
        <v>644</v>
      </c>
      <c r="B10" s="3292" t="n">
        <v>317.71</v>
      </c>
      <c r="C10" s="3292" t="n">
        <v>325.898</v>
      </c>
      <c r="D10" s="3292" t="n">
        <v>328.74</v>
      </c>
      <c r="E10" s="3292" t="n">
        <v>340.622</v>
      </c>
      <c r="F10" s="3292" t="n">
        <v>352.712</v>
      </c>
      <c r="G10" s="3292" t="n">
        <v>364.417</v>
      </c>
      <c r="H10" s="3292" t="n">
        <v>385.953</v>
      </c>
      <c r="I10" s="3292" t="n">
        <v>403.124</v>
      </c>
      <c r="J10" s="3292" t="n">
        <v>408.911</v>
      </c>
      <c r="K10" s="3292" t="n">
        <v>421.771</v>
      </c>
      <c r="L10" s="3292" t="n">
        <v>444.805</v>
      </c>
      <c r="M10" s="3292" t="n">
        <v>461.464</v>
      </c>
      <c r="N10" s="3292" t="n">
        <v>490.513</v>
      </c>
      <c r="O10" s="3292" t="n">
        <v>511.948</v>
      </c>
      <c r="P10" s="3292" t="n">
        <v>543.758</v>
      </c>
      <c r="Q10" s="3292" t="n">
        <v>564.289</v>
      </c>
      <c r="R10" s="3292" t="n">
        <v>589.996</v>
      </c>
      <c r="S10" s="3292" t="n">
        <v>615.98</v>
      </c>
      <c r="T10" s="3292" t="n">
        <v>611.617</v>
      </c>
      <c r="U10" s="3292" t="n">
        <v>617.071</v>
      </c>
      <c r="V10" s="3292" t="n">
        <v>675.54</v>
      </c>
      <c r="W10" s="3292" t="n">
        <v>681.257593</v>
      </c>
      <c r="X10" s="3292" t="n">
        <v>709.229291</v>
      </c>
      <c r="Y10" s="3292" t="n">
        <v>729.526426</v>
      </c>
      <c r="Z10" s="3293" t="n">
        <v>753.888566</v>
      </c>
      <c r="AA10" s="3292" t="n">
        <v>778.554199</v>
      </c>
      <c r="AB10" s="3292" t="n">
        <v>790.843695</v>
      </c>
      <c r="AC10" s="3292" t="n">
        <v>814.162784</v>
      </c>
      <c r="AD10" s="3292" t="n">
        <v>833.164814</v>
      </c>
      <c r="AE10" s="3293" t="n">
        <v>856.070361</v>
      </c>
      <c r="AF10" s="3294"/>
    </row>
    <row r="11" customFormat="false" ht="14.1" hidden="false" customHeight="true" outlineLevel="0" collapsed="false">
      <c r="A11" s="453" t="s">
        <v>1504</v>
      </c>
      <c r="B11" s="3295" t="n">
        <v>42.256</v>
      </c>
      <c r="C11" s="3295" t="n">
        <v>44.296</v>
      </c>
      <c r="D11" s="3295" t="n">
        <v>45.678</v>
      </c>
      <c r="E11" s="3295" t="n">
        <v>47.796</v>
      </c>
      <c r="F11" s="3295" t="n">
        <v>49.304</v>
      </c>
      <c r="G11" s="3295" t="n">
        <v>52</v>
      </c>
      <c r="H11" s="3295" t="n">
        <v>55.14</v>
      </c>
      <c r="I11" s="3295" t="n">
        <v>58.428</v>
      </c>
      <c r="J11" s="3295" t="n">
        <v>62.966</v>
      </c>
      <c r="K11" s="3295" t="n">
        <v>68.495</v>
      </c>
      <c r="L11" s="3295" t="n">
        <v>78.143</v>
      </c>
      <c r="M11" s="3295" t="n">
        <v>83.282</v>
      </c>
      <c r="N11" s="3295" t="n">
        <v>89.19</v>
      </c>
      <c r="O11" s="3295" t="n">
        <v>95.183</v>
      </c>
      <c r="P11" s="3295" t="n">
        <v>101.299</v>
      </c>
      <c r="Q11" s="3295" t="n">
        <v>108.69</v>
      </c>
      <c r="R11" s="3295" t="n">
        <v>115.407</v>
      </c>
      <c r="S11" s="3295" t="n">
        <v>125.129</v>
      </c>
      <c r="T11" s="3295" t="n">
        <v>117.493</v>
      </c>
      <c r="U11" s="3295" t="n">
        <v>125.572</v>
      </c>
      <c r="V11" s="3295" t="n">
        <v>146.796</v>
      </c>
      <c r="W11" s="3295" t="n">
        <v>144.043</v>
      </c>
      <c r="X11" s="3295" t="n">
        <v>149.954</v>
      </c>
      <c r="Y11" s="3295" t="n">
        <v>153.593</v>
      </c>
      <c r="Z11" s="3296" t="n">
        <v>160.505</v>
      </c>
      <c r="AA11" s="3295" t="n">
        <v>172.827</v>
      </c>
      <c r="AB11" s="3295" t="n">
        <v>177.247</v>
      </c>
      <c r="AC11" s="3295" t="n">
        <v>184.977</v>
      </c>
      <c r="AD11" s="3295" t="n">
        <v>188.104</v>
      </c>
      <c r="AE11" s="3296" t="n">
        <v>194.278821</v>
      </c>
      <c r="AF11" s="3297"/>
    </row>
    <row r="12" customFormat="false" ht="14.1" hidden="false" customHeight="true" outlineLevel="0" collapsed="false">
      <c r="A12" s="453" t="s">
        <v>1401</v>
      </c>
      <c r="B12" s="3295" t="n">
        <v>167.226</v>
      </c>
      <c r="C12" s="3295" t="n">
        <v>168.316</v>
      </c>
      <c r="D12" s="3295" t="n">
        <v>168.09</v>
      </c>
      <c r="E12" s="3295" t="n">
        <v>174.706</v>
      </c>
      <c r="F12" s="3295" t="n">
        <v>181.69</v>
      </c>
      <c r="G12" s="3295" t="n">
        <v>186.655</v>
      </c>
      <c r="H12" s="3295" t="n">
        <v>201.716</v>
      </c>
      <c r="I12" s="3295" t="n">
        <v>210.362</v>
      </c>
      <c r="J12" s="3295" t="n">
        <v>205.374</v>
      </c>
      <c r="K12" s="3295" t="n">
        <v>203.012</v>
      </c>
      <c r="L12" s="3295" t="n">
        <v>210.67</v>
      </c>
      <c r="M12" s="3295" t="n">
        <v>210.1</v>
      </c>
      <c r="N12" s="3295" t="n">
        <v>220.575</v>
      </c>
      <c r="O12" s="3295" t="n">
        <v>234.229</v>
      </c>
      <c r="P12" s="3295" t="n">
        <v>244.605</v>
      </c>
      <c r="Q12" s="3295" t="n">
        <v>244.922</v>
      </c>
      <c r="R12" s="3295" t="n">
        <v>253.798</v>
      </c>
      <c r="S12" s="3295" t="n">
        <v>263.479</v>
      </c>
      <c r="T12" s="3295" t="n">
        <v>258.291</v>
      </c>
      <c r="U12" s="3295" t="n">
        <v>249.557</v>
      </c>
      <c r="V12" s="3295" t="n">
        <v>259.601</v>
      </c>
      <c r="W12" s="3295" t="n">
        <v>262.538</v>
      </c>
      <c r="X12" s="3295" t="n">
        <v>257.919</v>
      </c>
      <c r="Y12" s="3295" t="n">
        <v>256.073</v>
      </c>
      <c r="Z12" s="3296" t="n">
        <v>252.578</v>
      </c>
      <c r="AA12" s="3295" t="n">
        <v>249.655</v>
      </c>
      <c r="AB12" s="3295" t="n">
        <v>252.747</v>
      </c>
      <c r="AC12" s="3295" t="n">
        <v>255.134327</v>
      </c>
      <c r="AD12" s="3295" t="n">
        <v>256.397228</v>
      </c>
      <c r="AE12" s="3296" t="n">
        <v>252.639321</v>
      </c>
      <c r="AF12" s="3297" t="n">
        <v>239.459</v>
      </c>
    </row>
    <row r="13" customFormat="false" ht="14.45" hidden="false" customHeight="true" outlineLevel="0" collapsed="false">
      <c r="A13" s="3106" t="s">
        <v>1375</v>
      </c>
      <c r="B13" s="3292" t="n">
        <v>3871.339</v>
      </c>
      <c r="C13" s="3292" t="n">
        <v>3969.931</v>
      </c>
      <c r="D13" s="3292" t="n">
        <v>3999.67</v>
      </c>
      <c r="E13" s="3292" t="n">
        <v>4141.743</v>
      </c>
      <c r="F13" s="3292" t="n">
        <v>4243.036</v>
      </c>
      <c r="G13" s="3292" t="n">
        <v>4365.221</v>
      </c>
      <c r="H13" s="3292" t="n">
        <v>4481.848</v>
      </c>
      <c r="I13" s="3292" t="n">
        <v>4516.834</v>
      </c>
      <c r="J13" s="3292" t="n">
        <v>4654.959</v>
      </c>
      <c r="K13" s="3292" t="n">
        <v>4749.296</v>
      </c>
      <c r="L13" s="3292" t="n">
        <v>4947.258</v>
      </c>
      <c r="M13" s="3292" t="n">
        <v>4755.165</v>
      </c>
      <c r="N13" s="3292" t="n">
        <v>4959.329</v>
      </c>
      <c r="O13" s="3292" t="n">
        <v>5001.01</v>
      </c>
      <c r="P13" s="3292" t="n">
        <v>5113.349</v>
      </c>
      <c r="Q13" s="3292" t="n">
        <v>5268.744445</v>
      </c>
      <c r="R13" s="3292" t="n">
        <v>5277.650914</v>
      </c>
      <c r="S13" s="3292" t="n">
        <v>5356.888285</v>
      </c>
      <c r="T13" s="3292" t="n">
        <v>5386.43871</v>
      </c>
      <c r="U13" s="3292" t="n">
        <v>5182.446417</v>
      </c>
      <c r="V13" s="3292" t="n">
        <v>5378.086987</v>
      </c>
      <c r="W13" s="3292" t="n">
        <v>5413.532208</v>
      </c>
      <c r="X13" s="3292" t="n">
        <v>5363.275973</v>
      </c>
      <c r="Y13" s="3292" t="n">
        <v>5408.457789</v>
      </c>
      <c r="Z13" s="3293" t="n">
        <v>5442.453764</v>
      </c>
      <c r="AA13" s="3292" t="n">
        <v>5439.798241</v>
      </c>
      <c r="AB13" s="3292" t="n">
        <v>5462.517671</v>
      </c>
      <c r="AC13" s="3292" t="n">
        <v>5430.159743</v>
      </c>
      <c r="AD13" s="3292" t="n">
        <v>5629.087303</v>
      </c>
      <c r="AE13" s="3293" t="n">
        <v>5546.340021</v>
      </c>
      <c r="AF13" s="3294" t="n">
        <v>5390.480043</v>
      </c>
    </row>
    <row r="14" customFormat="false" ht="14.1" hidden="false" customHeight="true" outlineLevel="0" collapsed="false">
      <c r="A14" s="453" t="s">
        <v>1403</v>
      </c>
      <c r="B14" s="3295" t="n">
        <v>482.152</v>
      </c>
      <c r="C14" s="3295" t="n">
        <v>508.572</v>
      </c>
      <c r="D14" s="3295" t="n">
        <v>520.39</v>
      </c>
      <c r="E14" s="3295" t="n">
        <v>532.228</v>
      </c>
      <c r="F14" s="3295" t="n">
        <v>555.784</v>
      </c>
      <c r="G14" s="3295" t="n">
        <v>560.116</v>
      </c>
      <c r="H14" s="3295" t="n">
        <v>573.04</v>
      </c>
      <c r="I14" s="3295" t="n">
        <v>573.711</v>
      </c>
      <c r="J14" s="3295" t="n">
        <v>561.76</v>
      </c>
      <c r="K14" s="3295" t="n">
        <v>579.056</v>
      </c>
      <c r="L14" s="3295" t="n">
        <v>605.707</v>
      </c>
      <c r="M14" s="3295" t="n">
        <v>589.891</v>
      </c>
      <c r="N14" s="3295" t="n">
        <v>601.269</v>
      </c>
      <c r="O14" s="3295" t="n">
        <v>589.653</v>
      </c>
      <c r="P14" s="3295" t="n">
        <v>599.976</v>
      </c>
      <c r="Q14" s="3295" t="n">
        <v>620.78</v>
      </c>
      <c r="R14" s="3295" t="n">
        <v>609.926</v>
      </c>
      <c r="S14" s="3295" t="n">
        <v>628.035</v>
      </c>
      <c r="T14" s="3295" t="n">
        <v>633.214</v>
      </c>
      <c r="U14" s="3295" t="n">
        <v>608.6</v>
      </c>
      <c r="V14" s="3295" t="n">
        <v>603.056</v>
      </c>
      <c r="W14" s="3295" t="n">
        <v>633.42</v>
      </c>
      <c r="X14" s="3295" t="n">
        <v>632.098</v>
      </c>
      <c r="Y14" s="3295" t="n">
        <v>657.695</v>
      </c>
      <c r="Z14" s="3296" t="n">
        <v>658.762</v>
      </c>
      <c r="AA14" s="3295" t="n">
        <v>657.944</v>
      </c>
      <c r="AB14" s="3295" t="n">
        <v>663.808</v>
      </c>
      <c r="AC14" s="3295" t="n">
        <v>662.972</v>
      </c>
      <c r="AD14" s="3295" t="n">
        <v>653.78</v>
      </c>
      <c r="AE14" s="3296" t="n">
        <v>645.429</v>
      </c>
      <c r="AF14" s="3297" t="n">
        <v>640.875</v>
      </c>
    </row>
    <row r="15" customFormat="false" ht="14.1" hidden="false" customHeight="true" outlineLevel="0" collapsed="false">
      <c r="A15" s="453" t="s">
        <v>1404</v>
      </c>
      <c r="B15" s="3295" t="n">
        <v>115.837</v>
      </c>
      <c r="C15" s="3295" t="n">
        <v>128.568</v>
      </c>
      <c r="D15" s="3295" t="n">
        <v>132.864</v>
      </c>
      <c r="E15" s="3295" t="n">
        <v>135.673</v>
      </c>
      <c r="F15" s="3295" t="n">
        <v>147.131</v>
      </c>
      <c r="G15" s="3295" t="n">
        <v>152.248</v>
      </c>
      <c r="H15" s="3295" t="n">
        <v>157.691</v>
      </c>
      <c r="I15" s="3295" t="n">
        <v>167.493</v>
      </c>
      <c r="J15" s="3295" t="n">
        <v>182.304</v>
      </c>
      <c r="K15" s="3295" t="n">
        <v>191.51</v>
      </c>
      <c r="L15" s="3295" t="n">
        <v>205.675</v>
      </c>
      <c r="M15" s="3295" t="n">
        <v>213.988</v>
      </c>
      <c r="N15" s="3295" t="n">
        <v>218.221</v>
      </c>
      <c r="O15" s="3295" t="n">
        <v>236.217</v>
      </c>
      <c r="P15" s="3295" t="n">
        <v>237.583</v>
      </c>
      <c r="Q15" s="3295" t="n">
        <v>250.768445</v>
      </c>
      <c r="R15" s="3295" t="n">
        <v>257.801914</v>
      </c>
      <c r="S15" s="3295" t="n">
        <v>265.271285</v>
      </c>
      <c r="T15" s="3295" t="n">
        <v>269.31471</v>
      </c>
      <c r="U15" s="3295" t="n">
        <v>267.753417</v>
      </c>
      <c r="V15" s="3295" t="n">
        <v>275.537987</v>
      </c>
      <c r="W15" s="3295" t="n">
        <v>302.749208</v>
      </c>
      <c r="X15" s="3295" t="n">
        <v>307.227973</v>
      </c>
      <c r="Y15" s="3295" t="n">
        <v>297.325789</v>
      </c>
      <c r="Z15" s="3296" t="n">
        <v>301.495764</v>
      </c>
      <c r="AA15" s="3295" t="n">
        <v>310.712241</v>
      </c>
      <c r="AB15" s="3295" t="n">
        <v>320.563671</v>
      </c>
      <c r="AC15" s="3295" t="n">
        <v>322.062337</v>
      </c>
      <c r="AD15" s="3295" t="n">
        <v>357.59261</v>
      </c>
      <c r="AE15" s="3296" t="n">
        <v>344.176</v>
      </c>
      <c r="AF15" s="3297" t="n">
        <v>343.488422</v>
      </c>
    </row>
    <row r="16" customFormat="false" ht="14.1" hidden="false" customHeight="true" outlineLevel="0" collapsed="false">
      <c r="A16" s="453" t="s">
        <v>618</v>
      </c>
      <c r="B16" s="3295" t="n">
        <v>3218.621</v>
      </c>
      <c r="C16" s="3295" t="n">
        <v>3275.84</v>
      </c>
      <c r="D16" s="3295" t="n">
        <v>3291.109</v>
      </c>
      <c r="E16" s="3295" t="n">
        <v>3411.28</v>
      </c>
      <c r="F16" s="3295" t="n">
        <v>3473.435</v>
      </c>
      <c r="G16" s="3295" t="n">
        <v>3582.114</v>
      </c>
      <c r="H16" s="3295" t="n">
        <v>3677.022</v>
      </c>
      <c r="I16" s="3295" t="n">
        <v>3697.728</v>
      </c>
      <c r="J16" s="3295" t="n">
        <v>3830.489</v>
      </c>
      <c r="K16" s="3295" t="n">
        <v>3897.518</v>
      </c>
      <c r="L16" s="3295" t="n">
        <v>4052.667</v>
      </c>
      <c r="M16" s="3295" t="n">
        <v>3865.307</v>
      </c>
      <c r="N16" s="3295" t="n">
        <v>4051.12</v>
      </c>
      <c r="O16" s="3295" t="n">
        <v>4081.764</v>
      </c>
      <c r="P16" s="3295" t="n">
        <v>4174.856</v>
      </c>
      <c r="Q16" s="3295" t="n">
        <v>4294.368</v>
      </c>
      <c r="R16" s="3295" t="n">
        <v>4300.831</v>
      </c>
      <c r="S16" s="3295" t="n">
        <v>4349.841</v>
      </c>
      <c r="T16" s="3295" t="n">
        <v>4368.261</v>
      </c>
      <c r="U16" s="3295" t="n">
        <v>4188.215</v>
      </c>
      <c r="V16" s="3295" t="n">
        <v>4378.43</v>
      </c>
      <c r="W16" s="3295" t="n">
        <v>4349.463</v>
      </c>
      <c r="X16" s="3295" t="n">
        <v>4290.66</v>
      </c>
      <c r="Y16" s="3295" t="n">
        <v>4306.371</v>
      </c>
      <c r="Z16" s="3296" t="n">
        <v>4340.371</v>
      </c>
      <c r="AA16" s="3295" t="n">
        <v>4317.159</v>
      </c>
      <c r="AB16" s="3295" t="n">
        <v>4322.038</v>
      </c>
      <c r="AC16" s="3295" t="n">
        <v>4286.428741</v>
      </c>
      <c r="AD16" s="3295" t="n">
        <v>4455.438712</v>
      </c>
      <c r="AE16" s="3296" t="n">
        <v>4391.760501</v>
      </c>
      <c r="AF16" s="3297" t="n">
        <v>4252.38975</v>
      </c>
    </row>
    <row r="17" s="2060" customFormat="true" ht="14.45" hidden="false" customHeight="true" outlineLevel="0" collapsed="false">
      <c r="A17" s="3106" t="s">
        <v>1472</v>
      </c>
      <c r="B17" s="3292" t="n">
        <v>453.19</v>
      </c>
      <c r="C17" s="3292" t="n">
        <v>473.938</v>
      </c>
      <c r="D17" s="3292" t="n">
        <v>491.375</v>
      </c>
      <c r="E17" s="3292" t="n">
        <v>516.753</v>
      </c>
      <c r="F17" s="3292" t="n">
        <v>541.137</v>
      </c>
      <c r="G17" s="3292" t="n">
        <v>569.372</v>
      </c>
      <c r="H17" s="3292" t="n">
        <v>598.801</v>
      </c>
      <c r="I17" s="3292" t="n">
        <v>634.378</v>
      </c>
      <c r="J17" s="3292" t="n">
        <v>662.087</v>
      </c>
      <c r="K17" s="3292" t="n">
        <v>687.553</v>
      </c>
      <c r="L17" s="3292" t="n">
        <v>720.923</v>
      </c>
      <c r="M17" s="3292" t="n">
        <v>704.193</v>
      </c>
      <c r="N17" s="3292" t="n">
        <v>728.178</v>
      </c>
      <c r="O17" s="3292" t="n">
        <v>761.479</v>
      </c>
      <c r="P17" s="3292" t="n">
        <v>799.859</v>
      </c>
      <c r="Q17" s="3292" t="n">
        <v>836.381</v>
      </c>
      <c r="R17" s="3292" t="n">
        <v>873.333</v>
      </c>
      <c r="S17" s="3292" t="n">
        <v>914.806</v>
      </c>
      <c r="T17" s="3292" t="n">
        <v>949.762</v>
      </c>
      <c r="U17" s="3292" t="n">
        <v>954.142</v>
      </c>
      <c r="V17" s="3292" t="n">
        <v>1010.791</v>
      </c>
      <c r="W17" s="3292" t="n">
        <v>1041.231</v>
      </c>
      <c r="X17" s="3292" t="n">
        <v>1083.166</v>
      </c>
      <c r="Y17" s="3292" t="n">
        <v>1114.718</v>
      </c>
      <c r="Z17" s="3293" t="n">
        <v>1114.126</v>
      </c>
      <c r="AA17" s="3292" t="n">
        <v>1142.507</v>
      </c>
      <c r="AB17" s="3292" t="n">
        <v>1142.455</v>
      </c>
      <c r="AC17" s="3292" t="n">
        <v>1125.941039</v>
      </c>
      <c r="AD17" s="3292" t="n">
        <v>1141.374692</v>
      </c>
      <c r="AE17" s="3293" t="n">
        <v>1143.596505</v>
      </c>
      <c r="AF17" s="3294"/>
    </row>
    <row r="18" customFormat="false" ht="14.1" hidden="false" customHeight="true" outlineLevel="0" collapsed="false">
      <c r="A18" s="453" t="s">
        <v>1406</v>
      </c>
      <c r="B18" s="3295" t="n">
        <v>51.014</v>
      </c>
      <c r="C18" s="3295" t="n">
        <v>53.864</v>
      </c>
      <c r="D18" s="3295" t="n">
        <v>56.117</v>
      </c>
      <c r="E18" s="3295" t="n">
        <v>61.88</v>
      </c>
      <c r="F18" s="3295" t="n">
        <v>65.634</v>
      </c>
      <c r="G18" s="3295" t="n">
        <v>67.181</v>
      </c>
      <c r="H18" s="3295" t="n">
        <v>69.772</v>
      </c>
      <c r="I18" s="3295" t="n">
        <v>72.475</v>
      </c>
      <c r="J18" s="3295" t="n">
        <v>74.183</v>
      </c>
      <c r="K18" s="3295" t="n">
        <v>80.759</v>
      </c>
      <c r="L18" s="3295" t="n">
        <v>88.994</v>
      </c>
      <c r="M18" s="3295" t="n">
        <v>90.154</v>
      </c>
      <c r="N18" s="3295" t="n">
        <v>84.605</v>
      </c>
      <c r="O18" s="3295" t="n">
        <v>92.076</v>
      </c>
      <c r="P18" s="3295" t="n">
        <v>100.279</v>
      </c>
      <c r="Q18" s="3295" t="n">
        <v>105.769</v>
      </c>
      <c r="R18" s="3295" t="n">
        <v>113.444</v>
      </c>
      <c r="S18" s="3295" t="n">
        <v>113.545</v>
      </c>
      <c r="T18" s="3295" t="n">
        <v>121.927</v>
      </c>
      <c r="U18" s="3295" t="n">
        <v>122.348</v>
      </c>
      <c r="V18" s="3295" t="n">
        <v>126.015</v>
      </c>
      <c r="W18" s="3295" t="n">
        <v>129.506</v>
      </c>
      <c r="X18" s="3295" t="n">
        <v>136.058</v>
      </c>
      <c r="Y18" s="3295" t="n">
        <v>139.467</v>
      </c>
      <c r="Z18" s="3296" t="n">
        <v>138.576</v>
      </c>
      <c r="AA18" s="3295" t="n">
        <v>145.447</v>
      </c>
      <c r="AB18" s="3295" t="n">
        <v>147.22</v>
      </c>
      <c r="AC18" s="3295" t="n">
        <v>145.644665</v>
      </c>
      <c r="AD18" s="3295" t="n">
        <v>146.800295</v>
      </c>
      <c r="AE18" s="3296" t="n">
        <v>139.555038</v>
      </c>
      <c r="AF18" s="3297" t="n">
        <v>144.924351</v>
      </c>
    </row>
    <row r="19" customFormat="false" ht="14.1" hidden="false" customHeight="true" outlineLevel="0" collapsed="false">
      <c r="A19" s="453" t="s">
        <v>1407</v>
      </c>
      <c r="B19" s="3295" t="n">
        <v>222.821</v>
      </c>
      <c r="C19" s="3295" t="n">
        <v>234.377</v>
      </c>
      <c r="D19" s="3295" t="n">
        <v>241.732</v>
      </c>
      <c r="E19" s="3295" t="n">
        <v>251.976</v>
      </c>
      <c r="F19" s="3295" t="n">
        <v>260.041</v>
      </c>
      <c r="G19" s="3295" t="n">
        <v>275.601</v>
      </c>
      <c r="H19" s="3295" t="n">
        <v>291.278</v>
      </c>
      <c r="I19" s="3295" t="n">
        <v>307.982</v>
      </c>
      <c r="J19" s="3295" t="n">
        <v>321.748</v>
      </c>
      <c r="K19" s="3295" t="n">
        <v>334.716</v>
      </c>
      <c r="L19" s="3295" t="n">
        <v>348.91</v>
      </c>
      <c r="M19" s="3295" t="n">
        <v>328.508</v>
      </c>
      <c r="N19" s="3295" t="n">
        <v>345.671</v>
      </c>
      <c r="O19" s="3295" t="n">
        <v>364.339</v>
      </c>
      <c r="P19" s="3295" t="n">
        <v>387.453</v>
      </c>
      <c r="Q19" s="3295" t="n">
        <v>403.033</v>
      </c>
      <c r="R19" s="3295" t="n">
        <v>419.337</v>
      </c>
      <c r="S19" s="3295" t="n">
        <v>445.147</v>
      </c>
      <c r="T19" s="3295" t="n">
        <v>463.067</v>
      </c>
      <c r="U19" s="3295" t="n">
        <v>466.121</v>
      </c>
      <c r="V19" s="3295" t="n">
        <v>515.713</v>
      </c>
      <c r="W19" s="3295" t="n">
        <v>531.757</v>
      </c>
      <c r="X19" s="3295" t="n">
        <v>552.401</v>
      </c>
      <c r="Y19" s="3295" t="n">
        <v>570.838</v>
      </c>
      <c r="Z19" s="3296" t="n">
        <v>590.479</v>
      </c>
      <c r="AA19" s="3295" t="n">
        <v>581.488</v>
      </c>
      <c r="AB19" s="3295" t="n">
        <v>578.897</v>
      </c>
      <c r="AC19" s="3295" t="n">
        <v>589.327254</v>
      </c>
      <c r="AD19" s="3295" t="n">
        <v>601.396485</v>
      </c>
      <c r="AE19" s="3296" t="n">
        <v>626.328387</v>
      </c>
      <c r="AF19" s="3297" t="n">
        <v>621.197506</v>
      </c>
    </row>
    <row r="20" customFormat="false" ht="14.1" hidden="false" customHeight="true" outlineLevel="0" collapsed="false">
      <c r="A20" s="453" t="s">
        <v>1408</v>
      </c>
      <c r="B20" s="3295" t="n">
        <v>36.357</v>
      </c>
      <c r="C20" s="3295" t="n">
        <v>36.99</v>
      </c>
      <c r="D20" s="3295" t="n">
        <v>32.944</v>
      </c>
      <c r="E20" s="3295" t="n">
        <v>38.559</v>
      </c>
      <c r="F20" s="3295" t="n">
        <v>41.409</v>
      </c>
      <c r="G20" s="3295" t="n">
        <v>42.716</v>
      </c>
      <c r="H20" s="3295" t="n">
        <v>43.362</v>
      </c>
      <c r="I20" s="3295" t="n">
        <v>44.605</v>
      </c>
      <c r="J20" s="3295" t="n">
        <v>44.897</v>
      </c>
      <c r="K20" s="3295" t="n">
        <v>42.822</v>
      </c>
      <c r="L20" s="3295" t="n">
        <v>43.131</v>
      </c>
      <c r="M20" s="3295" t="n">
        <v>43.448</v>
      </c>
      <c r="N20" s="3295" t="n">
        <v>45.048</v>
      </c>
      <c r="O20" s="3295" t="n">
        <v>46.547</v>
      </c>
      <c r="P20" s="3295" t="n">
        <v>49.726</v>
      </c>
      <c r="Q20" s="3295" t="n">
        <v>50.344</v>
      </c>
      <c r="R20" s="3295" t="n">
        <v>53.772</v>
      </c>
      <c r="S20" s="3295" t="n">
        <v>55.232</v>
      </c>
      <c r="T20" s="3295" t="n">
        <v>55.945</v>
      </c>
      <c r="U20" s="3295" t="n">
        <v>57.156</v>
      </c>
      <c r="V20" s="3295" t="n">
        <v>60.629</v>
      </c>
      <c r="W20" s="3295" t="n">
        <v>62.187</v>
      </c>
      <c r="X20" s="3295" t="n">
        <v>63.539</v>
      </c>
      <c r="Y20" s="3295" t="n">
        <v>74.001</v>
      </c>
      <c r="Z20" s="3296" t="n">
        <v>71.072</v>
      </c>
      <c r="AA20" s="3295" t="n">
        <v>78.596</v>
      </c>
      <c r="AB20" s="3295" t="n">
        <v>76.8</v>
      </c>
      <c r="AC20" s="3295" t="n">
        <v>79.280015</v>
      </c>
      <c r="AD20" s="3295" t="n">
        <v>79.963277</v>
      </c>
      <c r="AE20" s="3296" t="n">
        <v>80.416265</v>
      </c>
      <c r="AF20" s="3297" t="n">
        <v>71.876182</v>
      </c>
    </row>
    <row r="21" customFormat="false" ht="14.1" hidden="false" customHeight="true" outlineLevel="0" collapsed="false">
      <c r="A21" s="453" t="s">
        <v>1409</v>
      </c>
      <c r="B21" s="3295" t="n">
        <v>59.321</v>
      </c>
      <c r="C21" s="3295" t="n">
        <v>63.337</v>
      </c>
      <c r="D21" s="3295" t="n">
        <v>67.44</v>
      </c>
      <c r="E21" s="3295" t="n">
        <v>69.382</v>
      </c>
      <c r="F21" s="3295" t="n">
        <v>71.221</v>
      </c>
      <c r="G21" s="3295" t="n">
        <v>73.446</v>
      </c>
      <c r="H21" s="3295" t="n">
        <v>75.588</v>
      </c>
      <c r="I21" s="3295" t="n">
        <v>78.065</v>
      </c>
      <c r="J21" s="3295" t="n">
        <v>80.902</v>
      </c>
      <c r="K21" s="3295" t="n">
        <v>80.623</v>
      </c>
      <c r="L21" s="3295" t="n">
        <v>85.271</v>
      </c>
      <c r="M21" s="3295" t="n">
        <v>90.119</v>
      </c>
      <c r="N21" s="3295" t="n">
        <v>91.852</v>
      </c>
      <c r="O21" s="3295" t="n">
        <v>91.944</v>
      </c>
      <c r="P21" s="3295" t="n">
        <v>98.552</v>
      </c>
      <c r="Q21" s="3295" t="n">
        <v>105.384</v>
      </c>
      <c r="R21" s="3295" t="n">
        <v>110.422</v>
      </c>
      <c r="S21" s="3295" t="n">
        <v>114.214</v>
      </c>
      <c r="T21" s="3295" t="n">
        <v>119.297</v>
      </c>
      <c r="U21" s="3295" t="n">
        <v>119.58</v>
      </c>
      <c r="V21" s="3295" t="n">
        <v>113.767</v>
      </c>
      <c r="W21" s="3295" t="n">
        <v>117.963</v>
      </c>
      <c r="X21" s="3295" t="n">
        <v>121.71</v>
      </c>
      <c r="Y21" s="3295" t="n">
        <v>123.252</v>
      </c>
      <c r="Z21" s="3296" t="n">
        <v>103.33</v>
      </c>
      <c r="AA21" s="3295" t="n">
        <v>122.816</v>
      </c>
      <c r="AB21" s="3295" t="n">
        <v>107.998</v>
      </c>
      <c r="AC21" s="3295" t="n">
        <v>103.794449</v>
      </c>
      <c r="AD21" s="3295" t="n">
        <v>99.755223</v>
      </c>
      <c r="AE21" s="3296" t="n">
        <v>85.165598</v>
      </c>
      <c r="AF21" s="3297"/>
    </row>
    <row r="22" s="2060" customFormat="true" ht="14.25" hidden="false" customHeight="true" outlineLevel="0" collapsed="false">
      <c r="A22" s="3106" t="s">
        <v>1473</v>
      </c>
      <c r="B22" s="3292" t="n">
        <v>1244.44433</v>
      </c>
      <c r="C22" s="3292" t="n">
        <v>1357.52049</v>
      </c>
      <c r="D22" s="3292" t="n">
        <v>1485.25751</v>
      </c>
      <c r="E22" s="3292" t="n">
        <v>1623.89424</v>
      </c>
      <c r="F22" s="3292" t="n">
        <v>1775.73943</v>
      </c>
      <c r="G22" s="3292" t="n">
        <v>1937.00733</v>
      </c>
      <c r="H22" s="3292" t="n">
        <v>2071.43512</v>
      </c>
      <c r="I22" s="3292" t="n">
        <v>2193.27106</v>
      </c>
      <c r="J22" s="3292" t="n">
        <v>2283.98041</v>
      </c>
      <c r="K22" s="3292" t="n">
        <v>2424.25085</v>
      </c>
      <c r="L22" s="3292" t="n">
        <v>2611.49553</v>
      </c>
      <c r="M22" s="3292" t="n">
        <v>2790.02556</v>
      </c>
      <c r="N22" s="3292" t="n">
        <v>3029.02216</v>
      </c>
      <c r="O22" s="3292" t="n">
        <v>3371.80331</v>
      </c>
      <c r="P22" s="3292" t="n">
        <v>3750.9171</v>
      </c>
      <c r="Q22" s="3292" t="n">
        <v>4126.760486</v>
      </c>
      <c r="R22" s="3292" t="n">
        <v>4595.473961</v>
      </c>
      <c r="S22" s="3292" t="n">
        <v>5100.258629</v>
      </c>
      <c r="T22" s="3292" t="n">
        <v>5328.286999</v>
      </c>
      <c r="U22" s="3292" t="n">
        <v>5673.445246</v>
      </c>
      <c r="V22" s="3292" t="n">
        <v>6311.362275</v>
      </c>
      <c r="W22" s="3292" t="n">
        <v>6944.292613</v>
      </c>
      <c r="X22" s="3292" t="n">
        <v>7331.727824</v>
      </c>
      <c r="Y22" s="3292" t="n">
        <v>7902.810275</v>
      </c>
      <c r="Z22" s="3293" t="n">
        <v>8440.019336</v>
      </c>
      <c r="AA22" s="3292" t="n">
        <v>8592.01712</v>
      </c>
      <c r="AB22" s="3292" t="n">
        <v>9117.844685</v>
      </c>
      <c r="AC22" s="3292" t="n">
        <v>9765.212336</v>
      </c>
      <c r="AD22" s="3292" t="n">
        <v>10370.18871</v>
      </c>
      <c r="AE22" s="3293" t="n">
        <v>10810.826216</v>
      </c>
      <c r="AF22" s="3294"/>
    </row>
    <row r="23" customFormat="false" ht="15.75" hidden="false" customHeight="true" outlineLevel="0" collapsed="false">
      <c r="A23" s="453" t="s">
        <v>1411</v>
      </c>
      <c r="B23" s="3295" t="n">
        <v>621.268</v>
      </c>
      <c r="C23" s="3295" t="n">
        <v>677.625</v>
      </c>
      <c r="D23" s="3295" t="n">
        <v>754.071</v>
      </c>
      <c r="E23" s="3295" t="n">
        <v>838.399</v>
      </c>
      <c r="F23" s="3295" t="n">
        <v>928.245</v>
      </c>
      <c r="G23" s="3295" t="n">
        <v>1007.914</v>
      </c>
      <c r="H23" s="3295" t="n">
        <v>1080.24</v>
      </c>
      <c r="I23" s="3295" t="n">
        <v>1135.888</v>
      </c>
      <c r="J23" s="3295" t="n">
        <v>1167.5</v>
      </c>
      <c r="K23" s="3295" t="n">
        <v>1239.927</v>
      </c>
      <c r="L23" s="3295" t="n">
        <v>1355.738</v>
      </c>
      <c r="M23" s="3295" t="n">
        <v>1480.949</v>
      </c>
      <c r="N23" s="3295" t="n">
        <v>1654.164</v>
      </c>
      <c r="O23" s="3295" t="n">
        <v>1910.755</v>
      </c>
      <c r="P23" s="3295" t="n">
        <v>2203.502</v>
      </c>
      <c r="Q23" s="3295" t="n">
        <v>2500.466</v>
      </c>
      <c r="R23" s="3295" t="n">
        <v>2865.954</v>
      </c>
      <c r="S23" s="3295" t="n">
        <v>3281.79</v>
      </c>
      <c r="T23" s="3295" t="n">
        <v>3467.185</v>
      </c>
      <c r="U23" s="3295" t="n">
        <v>3715.061</v>
      </c>
      <c r="V23" s="3295" t="n">
        <v>4207.993</v>
      </c>
      <c r="W23" s="3295" t="n">
        <v>4715.761</v>
      </c>
      <c r="X23" s="3295" t="n">
        <v>4994.045</v>
      </c>
      <c r="Y23" s="3295" t="n">
        <v>5447.247</v>
      </c>
      <c r="Z23" s="3296" t="n">
        <v>5817.298</v>
      </c>
      <c r="AA23" s="3295" t="n">
        <v>5854.235</v>
      </c>
      <c r="AB23" s="3295" t="n">
        <v>6199.825</v>
      </c>
      <c r="AC23" s="3295" t="n">
        <v>6714.762087</v>
      </c>
      <c r="AD23" s="3295" t="n">
        <v>7142.723853</v>
      </c>
      <c r="AE23" s="3296" t="n">
        <v>7504.075012</v>
      </c>
      <c r="AF23" s="3297" t="n">
        <v>7797.878</v>
      </c>
    </row>
    <row r="24" customFormat="false" ht="14.1" hidden="false" customHeight="true" outlineLevel="0" collapsed="false">
      <c r="A24" s="453" t="s">
        <v>1378</v>
      </c>
      <c r="B24" s="3295" t="n">
        <v>289.47033</v>
      </c>
      <c r="C24" s="3295" t="n">
        <v>315.67049</v>
      </c>
      <c r="D24" s="3295" t="n">
        <v>332.79851</v>
      </c>
      <c r="E24" s="3295" t="n">
        <v>356.42824</v>
      </c>
      <c r="F24" s="3295" t="n">
        <v>385.62543</v>
      </c>
      <c r="G24" s="3295" t="n">
        <v>418.12733</v>
      </c>
      <c r="H24" s="3295" t="n">
        <v>436.80212</v>
      </c>
      <c r="I24" s="3295" t="n">
        <v>465.93206</v>
      </c>
      <c r="J24" s="3295" t="n">
        <v>497.05241</v>
      </c>
      <c r="K24" s="3295" t="n">
        <v>536.58485</v>
      </c>
      <c r="L24" s="3295" t="n">
        <v>561.05853</v>
      </c>
      <c r="M24" s="3295" t="n">
        <v>579.61856</v>
      </c>
      <c r="N24" s="3295" t="n">
        <v>602.77116</v>
      </c>
      <c r="O24" s="3295" t="n">
        <v>640.34731</v>
      </c>
      <c r="P24" s="3295" t="n">
        <v>675.4951</v>
      </c>
      <c r="Q24" s="3295" t="n">
        <v>708.357486</v>
      </c>
      <c r="R24" s="3295" t="n">
        <v>767.225961</v>
      </c>
      <c r="S24" s="3295" t="n">
        <v>817.324629</v>
      </c>
      <c r="T24" s="3295" t="n">
        <v>845.003999</v>
      </c>
      <c r="U24" s="3295" t="n">
        <v>909.462246</v>
      </c>
      <c r="V24" s="3295" t="n">
        <v>974.483275</v>
      </c>
      <c r="W24" s="3295" t="n">
        <v>1060.776613</v>
      </c>
      <c r="X24" s="3295" t="n">
        <v>1115.615824</v>
      </c>
      <c r="Y24" s="3295" t="n">
        <v>1184.473275</v>
      </c>
      <c r="Z24" s="3296" t="n">
        <v>1289.059336</v>
      </c>
      <c r="AA24" s="3295" t="n">
        <v>1356.98812</v>
      </c>
      <c r="AB24" s="3295" t="n">
        <v>1431.969685</v>
      </c>
      <c r="AC24" s="3295" t="n">
        <v>1508.987154</v>
      </c>
      <c r="AD24" s="3295" t="n">
        <v>1607.941706</v>
      </c>
      <c r="AE24" s="3296" t="n">
        <v>1623.691185</v>
      </c>
      <c r="AF24" s="3297" t="n">
        <v>1610.967761</v>
      </c>
    </row>
    <row r="25" customFormat="false" ht="14.1" hidden="false" customHeight="true" outlineLevel="0" collapsed="false">
      <c r="A25" s="453" t="s">
        <v>1412</v>
      </c>
      <c r="B25" s="3295" t="n">
        <v>32.667</v>
      </c>
      <c r="C25" s="3295" t="n">
        <v>37.34</v>
      </c>
      <c r="D25" s="3295" t="n">
        <v>41.513</v>
      </c>
      <c r="E25" s="3295" t="n">
        <v>45.4</v>
      </c>
      <c r="F25" s="3295" t="n">
        <v>51.358</v>
      </c>
      <c r="G25" s="3295" t="n">
        <v>59.193</v>
      </c>
      <c r="H25" s="3295" t="n">
        <v>67.724</v>
      </c>
      <c r="I25" s="3295" t="n">
        <v>74.627</v>
      </c>
      <c r="J25" s="3295" t="n">
        <v>78.038</v>
      </c>
      <c r="K25" s="3295" t="n">
        <v>85.915</v>
      </c>
      <c r="L25" s="3295" t="n">
        <v>93.325</v>
      </c>
      <c r="M25" s="3295" t="n">
        <v>101.254</v>
      </c>
      <c r="N25" s="3295" t="n">
        <v>108.217</v>
      </c>
      <c r="O25" s="3295" t="n">
        <v>112.974</v>
      </c>
      <c r="P25" s="3295" t="n">
        <v>120.163</v>
      </c>
      <c r="Q25" s="3295" t="n">
        <v>127.529</v>
      </c>
      <c r="R25" s="3295" t="n">
        <v>133.072</v>
      </c>
      <c r="S25" s="3295" t="n">
        <v>142.151</v>
      </c>
      <c r="T25" s="3295" t="n">
        <v>149.326</v>
      </c>
      <c r="U25" s="3295" t="n">
        <v>156.774</v>
      </c>
      <c r="V25" s="3295" t="n">
        <v>169.755</v>
      </c>
      <c r="W25" s="3295" t="n">
        <v>183.417</v>
      </c>
      <c r="X25" s="3295" t="n">
        <v>200.03</v>
      </c>
      <c r="Y25" s="3295" t="n">
        <v>216.02</v>
      </c>
      <c r="Z25" s="3296" t="n">
        <v>227.876</v>
      </c>
      <c r="AA25" s="3295" t="n">
        <v>233.984</v>
      </c>
      <c r="AB25" s="3295" t="n">
        <v>247.92</v>
      </c>
      <c r="AC25" s="3295" t="n">
        <v>254.86872</v>
      </c>
      <c r="AD25" s="3295" t="n">
        <v>283.77076</v>
      </c>
      <c r="AE25" s="3296" t="n">
        <v>295.122782</v>
      </c>
      <c r="AF25" s="3297" t="n">
        <v>288.108816</v>
      </c>
    </row>
    <row r="26" customFormat="false" ht="14.1" hidden="false" customHeight="true" outlineLevel="0" collapsed="false">
      <c r="A26" s="453" t="s">
        <v>1413</v>
      </c>
      <c r="B26" s="3295" t="n">
        <v>37.673</v>
      </c>
      <c r="C26" s="3295" t="n">
        <v>41.076</v>
      </c>
      <c r="D26" s="3295" t="n">
        <v>48.81</v>
      </c>
      <c r="E26" s="3295" t="n">
        <v>50.646</v>
      </c>
      <c r="F26" s="3295" t="n">
        <v>53.555</v>
      </c>
      <c r="G26" s="3295" t="n">
        <v>56.957</v>
      </c>
      <c r="H26" s="3295" t="n">
        <v>59.125</v>
      </c>
      <c r="I26" s="3295" t="n">
        <v>62.155</v>
      </c>
      <c r="J26" s="3295" t="n">
        <v>65.428</v>
      </c>
      <c r="K26" s="3295" t="n">
        <v>65.78</v>
      </c>
      <c r="L26" s="3295" t="n">
        <v>68.116</v>
      </c>
      <c r="M26" s="3295" t="n">
        <v>72.43</v>
      </c>
      <c r="N26" s="3295" t="n">
        <v>75.704</v>
      </c>
      <c r="O26" s="3295" t="n">
        <v>80.83</v>
      </c>
      <c r="P26" s="3295" t="n">
        <v>85.629</v>
      </c>
      <c r="Q26" s="3295" t="n">
        <v>93.629</v>
      </c>
      <c r="R26" s="3295" t="n">
        <v>98.213</v>
      </c>
      <c r="S26" s="3295" t="n">
        <v>95.661</v>
      </c>
      <c r="T26" s="3295" t="n">
        <v>91.616</v>
      </c>
      <c r="U26" s="3295" t="n">
        <v>95.357</v>
      </c>
      <c r="V26" s="3295" t="n">
        <v>94.384</v>
      </c>
      <c r="W26" s="3295" t="n">
        <v>95.09</v>
      </c>
      <c r="X26" s="3295" t="n">
        <v>96.125</v>
      </c>
      <c r="Y26" s="3295" t="n">
        <v>104.076</v>
      </c>
      <c r="Z26" s="3296" t="n">
        <v>106.988</v>
      </c>
      <c r="AA26" s="3295" t="n">
        <v>111.298</v>
      </c>
      <c r="AB26" s="3295" t="n">
        <v>123.463</v>
      </c>
      <c r="AC26" s="3295" t="n">
        <v>131.277</v>
      </c>
      <c r="AD26" s="3295" t="n">
        <v>128.531</v>
      </c>
      <c r="AE26" s="3296" t="n">
        <v>133.330413</v>
      </c>
      <c r="AF26" s="3297"/>
    </row>
    <row r="27" customFormat="false" ht="14.1" hidden="false" customHeight="true" outlineLevel="0" collapsed="false">
      <c r="A27" s="453" t="s">
        <v>1414</v>
      </c>
      <c r="B27" s="3295" t="n">
        <v>44.176</v>
      </c>
      <c r="C27" s="3295" t="n">
        <v>50.185</v>
      </c>
      <c r="D27" s="3295" t="n">
        <v>57.098</v>
      </c>
      <c r="E27" s="3295" t="n">
        <v>63.407</v>
      </c>
      <c r="F27" s="3295" t="n">
        <v>71.177</v>
      </c>
      <c r="G27" s="3295" t="n">
        <v>80.083</v>
      </c>
      <c r="H27" s="3295" t="n">
        <v>89.842</v>
      </c>
      <c r="I27" s="3295" t="n">
        <v>93.226</v>
      </c>
      <c r="J27" s="3295" t="n">
        <v>90.052</v>
      </c>
      <c r="K27" s="3295" t="n">
        <v>90.039</v>
      </c>
      <c r="L27" s="3295" t="n">
        <v>95.977</v>
      </c>
      <c r="M27" s="3295" t="n">
        <v>102.42</v>
      </c>
      <c r="N27" s="3295" t="n">
        <v>109.013</v>
      </c>
      <c r="O27" s="3295" t="n">
        <v>116.983</v>
      </c>
      <c r="P27" s="3295" t="n">
        <v>125.727</v>
      </c>
      <c r="Q27" s="3295" t="n">
        <v>132.197</v>
      </c>
      <c r="R27" s="3295" t="n">
        <v>138.742</v>
      </c>
      <c r="S27" s="3295" t="n">
        <v>143.639</v>
      </c>
      <c r="T27" s="3295" t="n">
        <v>147.344</v>
      </c>
      <c r="U27" s="3295" t="n">
        <v>148.34</v>
      </c>
      <c r="V27" s="3295" t="n">
        <v>159.462</v>
      </c>
      <c r="W27" s="3295" t="n">
        <v>155.68</v>
      </c>
      <c r="X27" s="3295" t="n">
        <v>165.423</v>
      </c>
      <c r="Y27" s="3295" t="n">
        <v>170.113</v>
      </c>
      <c r="Z27" s="3296" t="n">
        <v>172.208</v>
      </c>
      <c r="AA27" s="3295" t="n">
        <v>177.227</v>
      </c>
      <c r="AB27" s="3295" t="n">
        <v>188.265</v>
      </c>
      <c r="AC27" s="3295" t="n">
        <v>181.939678</v>
      </c>
      <c r="AD27" s="3295" t="n">
        <v>182.288446</v>
      </c>
      <c r="AE27" s="3296" t="n">
        <v>190.681344</v>
      </c>
      <c r="AF27" s="3297" t="n">
        <v>186.18</v>
      </c>
    </row>
    <row r="28" s="2060" customFormat="true" ht="14.45" hidden="false" customHeight="true" outlineLevel="0" collapsed="false">
      <c r="A28" s="3106" t="s">
        <v>1415</v>
      </c>
      <c r="B28" s="3292" t="n">
        <v>223.587</v>
      </c>
      <c r="C28" s="3292" t="n">
        <v>224.622</v>
      </c>
      <c r="D28" s="3292" t="n">
        <v>254.789</v>
      </c>
      <c r="E28" s="3292" t="n">
        <v>282.847</v>
      </c>
      <c r="F28" s="3292" t="n">
        <v>301.371</v>
      </c>
      <c r="G28" s="3292" t="n">
        <v>315.279</v>
      </c>
      <c r="H28" s="3292" t="n">
        <v>333.503</v>
      </c>
      <c r="I28" s="3292" t="n">
        <v>354.581</v>
      </c>
      <c r="J28" s="3292" t="n">
        <v>383.864</v>
      </c>
      <c r="K28" s="3292" t="n">
        <v>406.455</v>
      </c>
      <c r="L28" s="3292" t="n">
        <v>429.772</v>
      </c>
      <c r="M28" s="3292" t="n">
        <v>455.733</v>
      </c>
      <c r="N28" s="3292" t="n">
        <v>487.876</v>
      </c>
      <c r="O28" s="3292" t="n">
        <v>516.143</v>
      </c>
      <c r="P28" s="3292" t="n">
        <v>550.412</v>
      </c>
      <c r="Q28" s="3292" t="n">
        <v>596.564</v>
      </c>
      <c r="R28" s="3292" t="n">
        <v>639.223</v>
      </c>
      <c r="S28" s="3292" t="n">
        <v>679.305</v>
      </c>
      <c r="T28" s="3292" t="n">
        <v>722.179</v>
      </c>
      <c r="U28" s="3292" t="n">
        <v>757.689</v>
      </c>
      <c r="V28" s="3292" t="n">
        <v>829.422</v>
      </c>
      <c r="W28" s="3292" t="n">
        <v>856.341</v>
      </c>
      <c r="X28" s="3292" t="n">
        <v>916.038</v>
      </c>
      <c r="Y28" s="3292" t="n">
        <v>950.509</v>
      </c>
      <c r="Z28" s="3293" t="n">
        <v>1020.76</v>
      </c>
      <c r="AA28" s="3292" t="n">
        <v>1068.22</v>
      </c>
      <c r="AB28" s="3292" t="n">
        <v>1103.64</v>
      </c>
      <c r="AC28" s="3292" t="n">
        <v>1156.409566</v>
      </c>
      <c r="AD28" s="3292" t="n">
        <v>1167.317064</v>
      </c>
      <c r="AE28" s="3293" t="n">
        <v>1202.547543</v>
      </c>
      <c r="AF28" s="3294"/>
    </row>
    <row r="29" customFormat="false" ht="14.1" hidden="false" customHeight="true" outlineLevel="0" collapsed="false">
      <c r="A29" s="453" t="s">
        <v>1416</v>
      </c>
      <c r="B29" s="3295" t="n">
        <v>59.102</v>
      </c>
      <c r="C29" s="3295" t="n">
        <v>64.126</v>
      </c>
      <c r="D29" s="3295" t="n">
        <v>68.676</v>
      </c>
      <c r="E29" s="3295" t="n">
        <v>76.204</v>
      </c>
      <c r="F29" s="3295" t="n">
        <v>81.878</v>
      </c>
      <c r="G29" s="3295" t="n">
        <v>84.981</v>
      </c>
      <c r="H29" s="3295" t="n">
        <v>90.867</v>
      </c>
      <c r="I29" s="3295" t="n">
        <v>97.765</v>
      </c>
      <c r="J29" s="3295" t="n">
        <v>103.464</v>
      </c>
      <c r="K29" s="3295" t="n">
        <v>112.657</v>
      </c>
      <c r="L29" s="3295" t="n">
        <v>121.383</v>
      </c>
      <c r="M29" s="3295" t="n">
        <v>130.199</v>
      </c>
      <c r="N29" s="3295" t="n">
        <v>141.081</v>
      </c>
      <c r="O29" s="3295" t="n">
        <v>153.878</v>
      </c>
      <c r="P29" s="3295" t="n">
        <v>166.918</v>
      </c>
      <c r="Q29" s="3295" t="n">
        <v>178.088</v>
      </c>
      <c r="R29" s="3295" t="n">
        <v>192.682</v>
      </c>
      <c r="S29" s="3295" t="n">
        <v>203.986</v>
      </c>
      <c r="T29" s="3295" t="n">
        <v>214.53</v>
      </c>
      <c r="U29" s="3295" t="n">
        <v>221.37</v>
      </c>
      <c r="V29" s="3295" t="n">
        <v>232.959</v>
      </c>
      <c r="W29" s="3295" t="n">
        <v>240.052</v>
      </c>
      <c r="X29" s="3295" t="n">
        <v>254.276</v>
      </c>
      <c r="Y29" s="3295" t="n">
        <v>262.434</v>
      </c>
      <c r="Z29" s="3296" t="n">
        <v>274.609</v>
      </c>
      <c r="AA29" s="3295" t="n">
        <v>280.633</v>
      </c>
      <c r="AB29" s="3295" t="n">
        <v>289.094</v>
      </c>
      <c r="AC29" s="3295" t="n">
        <v>307.983832</v>
      </c>
      <c r="AD29" s="3295" t="n">
        <v>309.350975</v>
      </c>
      <c r="AE29" s="3296" t="n">
        <v>322.756029</v>
      </c>
      <c r="AF29" s="3297" t="n">
        <v>325.018</v>
      </c>
    </row>
    <row r="30" customFormat="false" ht="14.1" hidden="false" customHeight="true" outlineLevel="0" collapsed="false">
      <c r="A30" s="453" t="s">
        <v>1417</v>
      </c>
      <c r="B30" s="3295" t="n">
        <v>69.208</v>
      </c>
      <c r="C30" s="3295" t="n">
        <v>74.011</v>
      </c>
      <c r="D30" s="3295" t="n">
        <v>82.19</v>
      </c>
      <c r="E30" s="3295" t="n">
        <v>91.04</v>
      </c>
      <c r="F30" s="3295" t="n">
        <v>93.922</v>
      </c>
      <c r="G30" s="3295" t="n">
        <v>97.846</v>
      </c>
      <c r="H30" s="3295" t="n">
        <v>101.114</v>
      </c>
      <c r="I30" s="3295" t="n">
        <v>107.546</v>
      </c>
      <c r="J30" s="3295" t="n">
        <v>114.623</v>
      </c>
      <c r="K30" s="3295" t="n">
        <v>119.015</v>
      </c>
      <c r="L30" s="3295" t="n">
        <v>126.191</v>
      </c>
      <c r="M30" s="3295" t="n">
        <v>133.673</v>
      </c>
      <c r="N30" s="3295" t="n">
        <v>141.736</v>
      </c>
      <c r="O30" s="3295" t="n">
        <v>153</v>
      </c>
      <c r="P30" s="3295" t="n">
        <v>159.875</v>
      </c>
      <c r="Q30" s="3295" t="n">
        <v>176.124</v>
      </c>
      <c r="R30" s="3295" t="n">
        <v>181.434</v>
      </c>
      <c r="S30" s="3295" t="n">
        <v>190.535</v>
      </c>
      <c r="T30" s="3295" t="n">
        <v>204.2</v>
      </c>
      <c r="U30" s="3295" t="n">
        <v>217.082</v>
      </c>
      <c r="V30" s="3295" t="n">
        <v>240.071</v>
      </c>
      <c r="W30" s="3295" t="n">
        <v>250.082</v>
      </c>
      <c r="X30" s="3295" t="n">
        <v>288.712</v>
      </c>
      <c r="Y30" s="3295" t="n">
        <v>302.158</v>
      </c>
      <c r="Z30" s="3296" t="n">
        <v>336.458</v>
      </c>
      <c r="AA30" s="3295" t="n">
        <v>359.028</v>
      </c>
      <c r="AB30" s="3295" t="n">
        <v>367.643</v>
      </c>
      <c r="AC30" s="3295" t="n">
        <v>378.298025</v>
      </c>
      <c r="AD30" s="3295" t="n">
        <v>386.8739</v>
      </c>
      <c r="AE30" s="3296" t="n">
        <v>385.536778</v>
      </c>
      <c r="AF30" s="3297"/>
    </row>
    <row r="31" s="2060" customFormat="true" ht="14.45" hidden="false" customHeight="true" outlineLevel="0" collapsed="false">
      <c r="A31" s="3106" t="s">
        <v>1418</v>
      </c>
      <c r="B31" s="3292" t="n">
        <v>2716.671835</v>
      </c>
      <c r="C31" s="3292" t="n">
        <v>2763.958485</v>
      </c>
      <c r="D31" s="3292" t="n">
        <v>2770.571829</v>
      </c>
      <c r="E31" s="3292" t="n">
        <v>2779.589596</v>
      </c>
      <c r="F31" s="3292" t="n">
        <v>2823.428026</v>
      </c>
      <c r="G31" s="3292" t="n">
        <v>2906.60694</v>
      </c>
      <c r="H31" s="3292" t="n">
        <v>2988.900398</v>
      </c>
      <c r="I31" s="3292" t="n">
        <v>3026.116833</v>
      </c>
      <c r="J31" s="3292" t="n">
        <v>3109.137668</v>
      </c>
      <c r="K31" s="3292" t="n">
        <v>3163.811393</v>
      </c>
      <c r="L31" s="3292" t="n">
        <v>3269.426883</v>
      </c>
      <c r="M31" s="3292" t="n">
        <v>3328.09843</v>
      </c>
      <c r="N31" s="3292" t="n">
        <v>3363.899121</v>
      </c>
      <c r="O31" s="3292" t="n">
        <v>3441.98488</v>
      </c>
      <c r="P31" s="3292" t="n">
        <v>3520.373878</v>
      </c>
      <c r="Q31" s="3292" t="n">
        <v>3571.089587</v>
      </c>
      <c r="R31" s="3292" t="n">
        <v>3615.452307</v>
      </c>
      <c r="S31" s="3292" t="n">
        <v>3669.133403</v>
      </c>
      <c r="T31" s="3292" t="n">
        <v>3683.846763</v>
      </c>
      <c r="U31" s="3292" t="n">
        <v>3513.337768</v>
      </c>
      <c r="V31" s="3292" t="n">
        <v>3657.157958</v>
      </c>
      <c r="W31" s="3292" t="n">
        <v>3617.099334</v>
      </c>
      <c r="X31" s="3292" t="n">
        <v>3653.393841</v>
      </c>
      <c r="Y31" s="3292" t="n">
        <v>3618.669796</v>
      </c>
      <c r="Z31" s="3293" t="n">
        <v>3550.136446</v>
      </c>
      <c r="AA31" s="3292" t="n">
        <v>3606.454749</v>
      </c>
      <c r="AB31" s="3292" t="n">
        <v>3643.76631</v>
      </c>
      <c r="AC31" s="3292" t="n">
        <v>3699.507362</v>
      </c>
      <c r="AD31" s="3292" t="n">
        <v>3686.073796</v>
      </c>
      <c r="AE31" s="3293" t="n">
        <v>3640.023185</v>
      </c>
      <c r="AF31" s="3294" t="n">
        <v>3536.898109</v>
      </c>
    </row>
    <row r="32" customFormat="false" ht="14.1" hidden="false" customHeight="true" outlineLevel="0" collapsed="false">
      <c r="A32" s="453" t="s">
        <v>1420</v>
      </c>
      <c r="B32" s="3295" t="n">
        <v>50.294</v>
      </c>
      <c r="C32" s="3295" t="n">
        <v>51.483</v>
      </c>
      <c r="D32" s="3295" t="n">
        <v>51.19</v>
      </c>
      <c r="E32" s="3295" t="n">
        <v>52.421</v>
      </c>
      <c r="F32" s="3295" t="n">
        <v>53.132</v>
      </c>
      <c r="G32" s="3295" t="n">
        <v>56.225</v>
      </c>
      <c r="H32" s="3295" t="n">
        <v>54.88</v>
      </c>
      <c r="I32" s="3295" t="n">
        <v>56.704</v>
      </c>
      <c r="J32" s="3295" t="n">
        <v>57.001</v>
      </c>
      <c r="K32" s="3295" t="n">
        <v>60.944</v>
      </c>
      <c r="L32" s="3295" t="n">
        <v>61.257</v>
      </c>
      <c r="M32" s="3295" t="n">
        <v>62.449</v>
      </c>
      <c r="N32" s="3295" t="n">
        <v>62.499</v>
      </c>
      <c r="O32" s="3295" t="n">
        <v>60.174</v>
      </c>
      <c r="P32" s="3295" t="n">
        <v>64.152</v>
      </c>
      <c r="Q32" s="3295" t="n">
        <v>66.832742</v>
      </c>
      <c r="R32" s="3295" t="n">
        <v>64.702446</v>
      </c>
      <c r="S32" s="3295" t="n">
        <v>65.084662</v>
      </c>
      <c r="T32" s="3295" t="n">
        <v>66.851961</v>
      </c>
      <c r="U32" s="3295" t="n">
        <v>69.087512</v>
      </c>
      <c r="V32" s="3295" t="n">
        <v>71.128034</v>
      </c>
      <c r="W32" s="3295" t="n">
        <v>65.813093</v>
      </c>
      <c r="X32" s="3295" t="n">
        <v>72.603456</v>
      </c>
      <c r="Y32" s="3295" t="n">
        <v>68.356635</v>
      </c>
      <c r="Z32" s="3296" t="n">
        <v>65.438872</v>
      </c>
      <c r="AA32" s="3295" t="n">
        <v>65.299422</v>
      </c>
      <c r="AB32" s="3295" t="n">
        <v>68.308186</v>
      </c>
      <c r="AC32" s="3295" t="n">
        <v>71.324414</v>
      </c>
      <c r="AD32" s="3295" t="n">
        <v>68.617889</v>
      </c>
      <c r="AE32" s="3296" t="n">
        <v>74.234303</v>
      </c>
      <c r="AF32" s="3297" t="n">
        <v>72.556313</v>
      </c>
    </row>
    <row r="33" customFormat="false" ht="14.1" hidden="false" customHeight="true" outlineLevel="0" collapsed="false">
      <c r="A33" s="453" t="s">
        <v>1421</v>
      </c>
      <c r="B33" s="3295" t="n">
        <v>70.923</v>
      </c>
      <c r="C33" s="3295" t="n">
        <v>71.936</v>
      </c>
      <c r="D33" s="3295" t="n">
        <v>72.225</v>
      </c>
      <c r="E33" s="3295" t="n">
        <v>70.834</v>
      </c>
      <c r="F33" s="3295" t="n">
        <v>72.179</v>
      </c>
      <c r="G33" s="3295" t="n">
        <v>74.408</v>
      </c>
      <c r="H33" s="3295" t="n">
        <v>76.099</v>
      </c>
      <c r="I33" s="3295" t="n">
        <v>78.833</v>
      </c>
      <c r="J33" s="3295" t="n">
        <v>83.183</v>
      </c>
      <c r="K33" s="3295" t="n">
        <v>84.514</v>
      </c>
      <c r="L33" s="3295" t="n">
        <v>84.012</v>
      </c>
      <c r="M33" s="3295" t="n">
        <v>79.821</v>
      </c>
      <c r="N33" s="3295" t="n">
        <v>82.069</v>
      </c>
      <c r="O33" s="3295" t="n">
        <v>84.63</v>
      </c>
      <c r="P33" s="3295" t="n">
        <v>85.643</v>
      </c>
      <c r="Q33" s="3295" t="n">
        <v>87.025</v>
      </c>
      <c r="R33" s="3295" t="n">
        <v>85.617</v>
      </c>
      <c r="S33" s="3295" t="n">
        <v>88.822</v>
      </c>
      <c r="T33" s="3295" t="n">
        <v>84.93</v>
      </c>
      <c r="U33" s="3295" t="n">
        <v>91.235</v>
      </c>
      <c r="V33" s="3295" t="n">
        <v>95.8973</v>
      </c>
      <c r="W33" s="3295" t="n">
        <v>90.4316</v>
      </c>
      <c r="X33" s="3295" t="n">
        <v>83.0342</v>
      </c>
      <c r="Y33" s="3295" t="n">
        <v>83.496</v>
      </c>
      <c r="Z33" s="3296" t="n">
        <v>72.6459</v>
      </c>
      <c r="AA33" s="3295" t="n">
        <v>69.8245</v>
      </c>
      <c r="AB33" s="3295" t="n">
        <v>85.8129</v>
      </c>
      <c r="AC33" s="3295" t="n">
        <v>86.7757</v>
      </c>
      <c r="AD33" s="3295" t="n">
        <v>75.0983</v>
      </c>
      <c r="AE33" s="3296" t="n">
        <v>93.746</v>
      </c>
      <c r="AF33" s="3297" t="n">
        <v>88.9129</v>
      </c>
    </row>
    <row r="34" customFormat="false" ht="14.1" hidden="false" customHeight="true" outlineLevel="0" collapsed="false">
      <c r="A34" s="453" t="s">
        <v>1422</v>
      </c>
      <c r="B34" s="3295" t="n">
        <v>25.982</v>
      </c>
      <c r="C34" s="3295" t="n">
        <v>36.545</v>
      </c>
      <c r="D34" s="3295" t="n">
        <v>30.738</v>
      </c>
      <c r="E34" s="3295" t="n">
        <v>33.974</v>
      </c>
      <c r="F34" s="3295" t="n">
        <v>40.578</v>
      </c>
      <c r="G34" s="3295" t="n">
        <v>36.759</v>
      </c>
      <c r="H34" s="3295" t="n">
        <v>53.582</v>
      </c>
      <c r="I34" s="3295" t="n">
        <v>44.315</v>
      </c>
      <c r="J34" s="3295" t="n">
        <v>41.113</v>
      </c>
      <c r="K34" s="3295" t="n">
        <v>38.92</v>
      </c>
      <c r="L34" s="3295" t="n">
        <v>36.053</v>
      </c>
      <c r="M34" s="3295" t="n">
        <v>37.729</v>
      </c>
      <c r="N34" s="3295" t="n">
        <v>39.287</v>
      </c>
      <c r="O34" s="3295" t="n">
        <v>46.186</v>
      </c>
      <c r="P34" s="3295" t="n">
        <v>40.43</v>
      </c>
      <c r="Q34" s="3295" t="n">
        <v>36.246</v>
      </c>
      <c r="R34" s="3295" t="n">
        <v>45.611</v>
      </c>
      <c r="S34" s="3295" t="n">
        <v>39.316</v>
      </c>
      <c r="T34" s="3295" t="n">
        <v>36.616</v>
      </c>
      <c r="U34" s="3295" t="n">
        <v>36.383</v>
      </c>
      <c r="V34" s="3295" t="n">
        <v>38.862032</v>
      </c>
      <c r="W34" s="3295" t="n">
        <v>35.229069</v>
      </c>
      <c r="X34" s="3295" t="n">
        <v>30.700702</v>
      </c>
      <c r="Y34" s="3295" t="n">
        <v>34.742088</v>
      </c>
      <c r="Z34" s="3296" t="n">
        <v>32.184012</v>
      </c>
      <c r="AA34" s="3295" t="n">
        <v>28.940632</v>
      </c>
      <c r="AB34" s="3295" t="n">
        <v>30.538406</v>
      </c>
      <c r="AC34" s="3295" t="n">
        <v>31.022552</v>
      </c>
      <c r="AD34" s="3295" t="n">
        <v>30.368333</v>
      </c>
      <c r="AE34" s="3296" t="n">
        <v>29.525765</v>
      </c>
      <c r="AF34" s="3297" t="n">
        <v>28.750514</v>
      </c>
    </row>
    <row r="35" customFormat="false" ht="14.1" hidden="false" customHeight="true" outlineLevel="0" collapsed="false">
      <c r="A35" s="453" t="s">
        <v>1423</v>
      </c>
      <c r="B35" s="3295" t="n">
        <v>54.377</v>
      </c>
      <c r="C35" s="3295" t="n">
        <v>57.986</v>
      </c>
      <c r="D35" s="3295" t="n">
        <v>57.725</v>
      </c>
      <c r="E35" s="3295" t="n">
        <v>61.079</v>
      </c>
      <c r="F35" s="3295" t="n">
        <v>65.631</v>
      </c>
      <c r="G35" s="3295" t="n">
        <v>64.035</v>
      </c>
      <c r="H35" s="3295" t="n">
        <v>69.373</v>
      </c>
      <c r="I35" s="3295" t="n">
        <v>69.176</v>
      </c>
      <c r="J35" s="3295" t="n">
        <v>70.167</v>
      </c>
      <c r="K35" s="3295" t="n">
        <v>69.457</v>
      </c>
      <c r="L35" s="3295" t="n">
        <v>69.976</v>
      </c>
      <c r="M35" s="3295" t="n">
        <v>74.486</v>
      </c>
      <c r="N35" s="3295" t="n">
        <v>74.955</v>
      </c>
      <c r="O35" s="3295" t="n">
        <v>84.326</v>
      </c>
      <c r="P35" s="3295" t="n">
        <v>85.845</v>
      </c>
      <c r="Q35" s="3295" t="n">
        <v>70.582</v>
      </c>
      <c r="R35" s="3295" t="n">
        <v>82.312</v>
      </c>
      <c r="S35" s="3295" t="n">
        <v>81.245</v>
      </c>
      <c r="T35" s="3295" t="n">
        <v>77.432</v>
      </c>
      <c r="U35" s="3295" t="n">
        <v>72.069</v>
      </c>
      <c r="V35" s="3295" t="n">
        <v>80.674</v>
      </c>
      <c r="W35" s="3295" t="n">
        <v>73.501</v>
      </c>
      <c r="X35" s="3295" t="n">
        <v>70.411</v>
      </c>
      <c r="Y35" s="3295" t="n">
        <v>71.257</v>
      </c>
      <c r="Z35" s="3296" t="n">
        <v>68.094</v>
      </c>
      <c r="AA35" s="3295" t="n">
        <v>68.599</v>
      </c>
      <c r="AB35" s="3295" t="n">
        <v>68.757</v>
      </c>
      <c r="AC35" s="3295" t="n">
        <v>67.523</v>
      </c>
      <c r="AD35" s="3295" t="n">
        <v>70.263</v>
      </c>
      <c r="AE35" s="3296" t="n">
        <v>68.642</v>
      </c>
      <c r="AF35" s="3297" t="n">
        <v>68.946</v>
      </c>
    </row>
    <row r="36" customFormat="false" ht="14.1" hidden="false" customHeight="true" outlineLevel="0" collapsed="false">
      <c r="A36" s="453" t="s">
        <v>1382</v>
      </c>
      <c r="B36" s="3295" t="n">
        <v>420.751327</v>
      </c>
      <c r="C36" s="3295" t="n">
        <v>455.554705</v>
      </c>
      <c r="D36" s="3295" t="n">
        <v>463.638772</v>
      </c>
      <c r="E36" s="3295" t="n">
        <v>472.706756</v>
      </c>
      <c r="F36" s="3295" t="n">
        <v>476.867616</v>
      </c>
      <c r="G36" s="3295" t="n">
        <v>494.274064</v>
      </c>
      <c r="H36" s="3295" t="n">
        <v>513.397545</v>
      </c>
      <c r="I36" s="3295" t="n">
        <v>504.7702</v>
      </c>
      <c r="J36" s="3295" t="n">
        <v>511.276339</v>
      </c>
      <c r="K36" s="3295" t="n">
        <v>525.805864</v>
      </c>
      <c r="L36" s="3295" t="n">
        <v>539.954249</v>
      </c>
      <c r="M36" s="3295" t="n">
        <v>549.530427</v>
      </c>
      <c r="N36" s="3295" t="n">
        <v>559.063612</v>
      </c>
      <c r="O36" s="3295" t="n">
        <v>566.83864</v>
      </c>
      <c r="P36" s="3295" t="n">
        <v>574.053935</v>
      </c>
      <c r="Q36" s="3295" t="n">
        <v>576.061877</v>
      </c>
      <c r="R36" s="3295" t="n">
        <v>574.869697</v>
      </c>
      <c r="S36" s="3295" t="n">
        <v>569.768417</v>
      </c>
      <c r="T36" s="3295" t="n">
        <v>573.806773</v>
      </c>
      <c r="U36" s="3295" t="n">
        <v>535.925397</v>
      </c>
      <c r="V36" s="3295" t="n">
        <v>569.28773</v>
      </c>
      <c r="W36" s="3295" t="n">
        <v>573.106998</v>
      </c>
      <c r="X36" s="3295" t="n">
        <v>572.758067</v>
      </c>
      <c r="Y36" s="3295" t="n">
        <v>582.435507</v>
      </c>
      <c r="Z36" s="3296" t="n">
        <v>572.711141</v>
      </c>
      <c r="AA36" s="3295" t="n">
        <v>579.589348</v>
      </c>
      <c r="AB36" s="3295" t="n">
        <v>564.053495</v>
      </c>
      <c r="AC36" s="3295" t="n">
        <v>561.942486</v>
      </c>
      <c r="AD36" s="3295" t="n">
        <v>581.785473</v>
      </c>
      <c r="AE36" s="3296" t="n">
        <v>570.844568</v>
      </c>
      <c r="AF36" s="3297" t="n">
        <v>532.435151</v>
      </c>
    </row>
    <row r="37" customFormat="false" ht="14.1" hidden="false" customHeight="true" outlineLevel="0" collapsed="false">
      <c r="A37" s="453" t="s">
        <v>1381</v>
      </c>
      <c r="B37" s="3295" t="n">
        <v>550.015</v>
      </c>
      <c r="C37" s="3295" t="n">
        <v>539.634</v>
      </c>
      <c r="D37" s="3295" t="n">
        <v>537.47</v>
      </c>
      <c r="E37" s="3295" t="n">
        <v>526.276</v>
      </c>
      <c r="F37" s="3295" t="n">
        <v>529.16</v>
      </c>
      <c r="G37" s="3295" t="n">
        <v>537.284</v>
      </c>
      <c r="H37" s="3295" t="n">
        <v>555.372</v>
      </c>
      <c r="I37" s="3295" t="n">
        <v>551.554</v>
      </c>
      <c r="J37" s="3295" t="n">
        <v>556.393</v>
      </c>
      <c r="K37" s="3295" t="n">
        <v>556.3</v>
      </c>
      <c r="L37" s="3295" t="n">
        <v>576.543</v>
      </c>
      <c r="M37" s="3295" t="n">
        <v>586.406</v>
      </c>
      <c r="N37" s="3295" t="n">
        <v>586.694</v>
      </c>
      <c r="O37" s="3295" t="n">
        <v>609.256</v>
      </c>
      <c r="P37" s="3295" t="n">
        <v>618.069</v>
      </c>
      <c r="Q37" s="3295" t="n">
        <v>623.114</v>
      </c>
      <c r="R37" s="3295" t="n">
        <v>640.114</v>
      </c>
      <c r="S37" s="3295" t="n">
        <v>641.352</v>
      </c>
      <c r="T37" s="3295" t="n">
        <v>641.221</v>
      </c>
      <c r="U37" s="3295" t="n">
        <v>596.469</v>
      </c>
      <c r="V37" s="3295" t="n">
        <v>633.12</v>
      </c>
      <c r="W37" s="3295" t="n">
        <v>613.123</v>
      </c>
      <c r="X37" s="3295" t="n">
        <v>628.314</v>
      </c>
      <c r="Y37" s="3295" t="n">
        <v>638.701</v>
      </c>
      <c r="Z37" s="3296" t="n">
        <v>627.806</v>
      </c>
      <c r="AA37" s="3295" t="n">
        <v>648.309</v>
      </c>
      <c r="AB37" s="3295" t="n">
        <v>650.449</v>
      </c>
      <c r="AC37" s="3295" t="n">
        <v>653.723</v>
      </c>
      <c r="AD37" s="3295" t="n">
        <v>642.9</v>
      </c>
      <c r="AE37" s="3296" t="n">
        <v>609.065</v>
      </c>
      <c r="AF37" s="3297" t="n">
        <v>581.995</v>
      </c>
    </row>
    <row r="38" customFormat="false" ht="14.1" hidden="false" customHeight="true" outlineLevel="0" collapsed="false">
      <c r="A38" s="499" t="s">
        <v>1424</v>
      </c>
      <c r="B38" s="3295" t="n">
        <v>35.003</v>
      </c>
      <c r="C38" s="3295" t="n">
        <v>35.815</v>
      </c>
      <c r="D38" s="3295" t="n">
        <v>37.411</v>
      </c>
      <c r="E38" s="3295" t="n">
        <v>38.396</v>
      </c>
      <c r="F38" s="3295" t="n">
        <v>40.624</v>
      </c>
      <c r="G38" s="3295" t="n">
        <v>41.552</v>
      </c>
      <c r="H38" s="3295" t="n">
        <v>42.567</v>
      </c>
      <c r="I38" s="3295" t="n">
        <v>43.506</v>
      </c>
      <c r="J38" s="3295" t="n">
        <v>46.329</v>
      </c>
      <c r="K38" s="3295" t="n">
        <v>49.632</v>
      </c>
      <c r="L38" s="3295" t="n">
        <v>53.843</v>
      </c>
      <c r="M38" s="3295" t="n">
        <v>53.704</v>
      </c>
      <c r="N38" s="3295" t="n">
        <v>54.608</v>
      </c>
      <c r="O38" s="3295" t="n">
        <v>58.471</v>
      </c>
      <c r="P38" s="3295" t="n">
        <v>59.346</v>
      </c>
      <c r="Q38" s="3295" t="n">
        <v>60.02</v>
      </c>
      <c r="R38" s="3295" t="n">
        <v>60.789</v>
      </c>
      <c r="S38" s="3295" t="n">
        <v>63.496</v>
      </c>
      <c r="T38" s="3295" t="n">
        <v>63.749</v>
      </c>
      <c r="U38" s="3295" t="n">
        <v>61.365</v>
      </c>
      <c r="V38" s="3295" t="n">
        <v>57.392</v>
      </c>
      <c r="W38" s="3295" t="n">
        <v>59.436</v>
      </c>
      <c r="X38" s="3295" t="n">
        <v>60.959</v>
      </c>
      <c r="Y38" s="3295" t="n">
        <v>57.152</v>
      </c>
      <c r="Z38" s="3296" t="n">
        <v>50.474</v>
      </c>
      <c r="AA38" s="3295" t="n">
        <v>51.874</v>
      </c>
      <c r="AB38" s="3295" t="n">
        <v>54.438584</v>
      </c>
      <c r="AC38" s="3295" t="n">
        <v>55.266089</v>
      </c>
      <c r="AD38" s="3295" t="n">
        <v>53.262785</v>
      </c>
      <c r="AE38" s="3296" t="n">
        <v>48.626171</v>
      </c>
      <c r="AF38" s="3297" t="n">
        <v>46.32709</v>
      </c>
    </row>
    <row r="39" customFormat="false" ht="14.1" hidden="false" customHeight="true" outlineLevel="0" collapsed="false">
      <c r="A39" s="453" t="s">
        <v>627</v>
      </c>
      <c r="B39" s="3295" t="n">
        <v>216.6</v>
      </c>
      <c r="C39" s="3295" t="n">
        <v>221.816</v>
      </c>
      <c r="D39" s="3295" t="n">
        <v>226.254</v>
      </c>
      <c r="E39" s="3295" t="n">
        <v>222.802</v>
      </c>
      <c r="F39" s="3295" t="n">
        <v>231.813</v>
      </c>
      <c r="G39" s="3295" t="n">
        <v>241.489</v>
      </c>
      <c r="H39" s="3295" t="n">
        <v>244.433</v>
      </c>
      <c r="I39" s="3295" t="n">
        <v>251.473</v>
      </c>
      <c r="J39" s="3295" t="n">
        <v>259.8</v>
      </c>
      <c r="K39" s="3295" t="n">
        <v>265.667</v>
      </c>
      <c r="L39" s="3295" t="n">
        <v>276.641635</v>
      </c>
      <c r="M39" s="3295" t="n">
        <v>279.008656</v>
      </c>
      <c r="N39" s="3295" t="n">
        <v>285.276011</v>
      </c>
      <c r="O39" s="3295" t="n">
        <v>293.884765</v>
      </c>
      <c r="P39" s="3295" t="n">
        <v>303.347006</v>
      </c>
      <c r="Q39" s="3295" t="n">
        <v>303.6999</v>
      </c>
      <c r="R39" s="3295" t="n">
        <v>314.121963</v>
      </c>
      <c r="S39" s="3295" t="n">
        <v>313.887349</v>
      </c>
      <c r="T39" s="3295" t="n">
        <v>319.130538</v>
      </c>
      <c r="U39" s="3295" t="n">
        <v>292.639678</v>
      </c>
      <c r="V39" s="3295" t="n">
        <v>302.063663</v>
      </c>
      <c r="W39" s="3295" t="n">
        <v>302.581918</v>
      </c>
      <c r="X39" s="3295" t="n">
        <v>299.277001</v>
      </c>
      <c r="Y39" s="3295" t="n">
        <v>289.806595</v>
      </c>
      <c r="Z39" s="3296" t="n">
        <v>279.827343</v>
      </c>
      <c r="AA39" s="3295" t="n">
        <v>282.993468</v>
      </c>
      <c r="AB39" s="3295" t="n">
        <v>289.76796</v>
      </c>
      <c r="AC39" s="3295" t="n">
        <v>295.830011</v>
      </c>
      <c r="AD39" s="3295" t="n">
        <v>289.708433</v>
      </c>
      <c r="AE39" s="3296" t="n">
        <v>293.853207</v>
      </c>
      <c r="AF39" s="3297" t="n">
        <v>281.487007</v>
      </c>
    </row>
    <row r="40" customFormat="false" ht="14.1" hidden="false" customHeight="true" outlineLevel="0" collapsed="false">
      <c r="A40" s="453" t="s">
        <v>629</v>
      </c>
      <c r="B40" s="3295" t="n">
        <v>71.968102</v>
      </c>
      <c r="C40" s="3295" t="n">
        <v>74.38414</v>
      </c>
      <c r="D40" s="3295" t="n">
        <v>77.257233</v>
      </c>
      <c r="E40" s="3295" t="n">
        <v>77.159177</v>
      </c>
      <c r="F40" s="3295" t="n">
        <v>79.866581</v>
      </c>
      <c r="G40" s="3295" t="n">
        <v>81.156238</v>
      </c>
      <c r="H40" s="3295" t="n">
        <v>85.423456</v>
      </c>
      <c r="I40" s="3295" t="n">
        <v>86.521735</v>
      </c>
      <c r="J40" s="3295" t="n">
        <v>91.114507</v>
      </c>
      <c r="K40" s="3295" t="n">
        <v>86.720436</v>
      </c>
      <c r="L40" s="3295" t="n">
        <v>89.630027</v>
      </c>
      <c r="M40" s="3295" t="n">
        <v>93.663405</v>
      </c>
      <c r="N40" s="3295" t="n">
        <v>95.982021</v>
      </c>
      <c r="O40" s="3295" t="n">
        <v>96.817619</v>
      </c>
      <c r="P40" s="3295" t="n">
        <v>101.213681</v>
      </c>
      <c r="Q40" s="3295" t="n">
        <v>99.922539</v>
      </c>
      <c r="R40" s="3295" t="n">
        <v>98.832122</v>
      </c>
      <c r="S40" s="3295" t="n">
        <v>105.164301</v>
      </c>
      <c r="T40" s="3295" t="n">
        <v>107.551973</v>
      </c>
      <c r="U40" s="3295" t="n">
        <v>113.689499</v>
      </c>
      <c r="V40" s="3295" t="n">
        <v>119.269286</v>
      </c>
      <c r="W40" s="3295" t="n">
        <v>113.963</v>
      </c>
      <c r="X40" s="3295" t="n">
        <v>103.234494</v>
      </c>
      <c r="Y40" s="3295" t="n">
        <v>101.630228</v>
      </c>
      <c r="Z40" s="3296" t="n">
        <v>103.358696</v>
      </c>
      <c r="AA40" s="3295" t="n">
        <v>110.231175</v>
      </c>
      <c r="AB40" s="3295" t="n">
        <v>115.16865</v>
      </c>
      <c r="AC40" s="3295" t="n">
        <v>117.219277</v>
      </c>
      <c r="AD40" s="3295" t="n">
        <v>114.10285</v>
      </c>
      <c r="AE40" s="3296" t="n">
        <v>121.061552</v>
      </c>
      <c r="AF40" s="3297" t="n">
        <v>122.47886</v>
      </c>
    </row>
    <row r="41" customFormat="false" ht="14.1" hidden="false" customHeight="true" outlineLevel="0" collapsed="false">
      <c r="A41" s="453" t="s">
        <v>1426</v>
      </c>
      <c r="B41" s="3295" t="n">
        <v>121.848</v>
      </c>
      <c r="C41" s="3295" t="n">
        <v>111.009</v>
      </c>
      <c r="D41" s="3295" t="n">
        <v>117.503</v>
      </c>
      <c r="E41" s="3295" t="n">
        <v>120.107</v>
      </c>
      <c r="F41" s="3295" t="n">
        <v>113.356</v>
      </c>
      <c r="G41" s="3295" t="n">
        <v>123.199</v>
      </c>
      <c r="H41" s="3295" t="n">
        <v>104.984</v>
      </c>
      <c r="I41" s="3295" t="n">
        <v>111.657</v>
      </c>
      <c r="J41" s="3295" t="n">
        <v>117.008</v>
      </c>
      <c r="K41" s="3295" t="n">
        <v>122.717</v>
      </c>
      <c r="L41" s="3295" t="n">
        <v>142.982</v>
      </c>
      <c r="M41" s="3295" t="n">
        <v>121.89</v>
      </c>
      <c r="N41" s="3295" t="n">
        <v>130.705</v>
      </c>
      <c r="O41" s="3295" t="n">
        <v>107.273</v>
      </c>
      <c r="P41" s="3295" t="n">
        <v>110.617</v>
      </c>
      <c r="Q41" s="3295" t="n">
        <v>138.009</v>
      </c>
      <c r="R41" s="3295" t="n">
        <v>121.582</v>
      </c>
      <c r="S41" s="3295" t="n">
        <v>137.192</v>
      </c>
      <c r="T41" s="3295" t="n">
        <v>142.134</v>
      </c>
      <c r="U41" s="3295" t="n">
        <v>131.773</v>
      </c>
      <c r="V41" s="3295" t="n">
        <v>123.631</v>
      </c>
      <c r="W41" s="3295" t="n">
        <v>127.539</v>
      </c>
      <c r="X41" s="3295" t="n">
        <v>147.663</v>
      </c>
      <c r="Y41" s="3295" t="n">
        <v>134.072</v>
      </c>
      <c r="Z41" s="3296" t="n">
        <v>141.97</v>
      </c>
      <c r="AA41" s="3295" t="n">
        <v>144.546</v>
      </c>
      <c r="AB41" s="3295" t="n">
        <v>149.042</v>
      </c>
      <c r="AC41" s="3295" t="n">
        <v>149.48</v>
      </c>
      <c r="AD41" s="3295" t="n">
        <v>146.890773</v>
      </c>
      <c r="AE41" s="3296" t="n">
        <v>135.292</v>
      </c>
      <c r="AF41" s="3297" t="n">
        <v>153.965993</v>
      </c>
    </row>
    <row r="42" customFormat="false" ht="14.1" hidden="false" customHeight="true" outlineLevel="0" collapsed="false">
      <c r="A42" s="453" t="s">
        <v>628</v>
      </c>
      <c r="B42" s="3295" t="n">
        <v>151.923</v>
      </c>
      <c r="C42" s="3295" t="n">
        <v>155.801</v>
      </c>
      <c r="D42" s="3295" t="n">
        <v>158.722</v>
      </c>
      <c r="E42" s="3295" t="n">
        <v>156.802</v>
      </c>
      <c r="F42" s="3295" t="n">
        <v>161.853</v>
      </c>
      <c r="G42" s="3295" t="n">
        <v>167.09</v>
      </c>
      <c r="H42" s="3295" t="n">
        <v>174.459</v>
      </c>
      <c r="I42" s="3295" t="n">
        <v>190.402</v>
      </c>
      <c r="J42" s="3295" t="n">
        <v>195.216</v>
      </c>
      <c r="K42" s="3295" t="n">
        <v>208.247</v>
      </c>
      <c r="L42" s="3295" t="n">
        <v>224.468</v>
      </c>
      <c r="M42" s="3295" t="n">
        <v>236.036</v>
      </c>
      <c r="N42" s="3295" t="n">
        <v>244.951</v>
      </c>
      <c r="O42" s="3295" t="n">
        <v>260.706</v>
      </c>
      <c r="P42" s="3295" t="n">
        <v>279.974743</v>
      </c>
      <c r="Q42" s="3295" t="n">
        <v>294.083979</v>
      </c>
      <c r="R42" s="3295" t="n">
        <v>299.459968</v>
      </c>
      <c r="S42" s="3295" t="n">
        <v>305.059208</v>
      </c>
      <c r="T42" s="3295" t="n">
        <v>313.758147</v>
      </c>
      <c r="U42" s="3295" t="n">
        <v>294.62</v>
      </c>
      <c r="V42" s="3295" t="n">
        <v>301.5272</v>
      </c>
      <c r="W42" s="3295" t="n">
        <v>293.847</v>
      </c>
      <c r="X42" s="3295" t="n">
        <v>297.558624</v>
      </c>
      <c r="Y42" s="3295" t="n">
        <v>285.63112</v>
      </c>
      <c r="Z42" s="3296" t="n">
        <v>278.749282</v>
      </c>
      <c r="AA42" s="3295" t="n">
        <v>280.911454</v>
      </c>
      <c r="AB42" s="3295" t="n">
        <v>274.771767</v>
      </c>
      <c r="AC42" s="3295" t="n">
        <v>275.726</v>
      </c>
      <c r="AD42" s="3295" t="n">
        <v>274.452</v>
      </c>
      <c r="AE42" s="3296" t="n">
        <v>273.257</v>
      </c>
      <c r="AF42" s="3297" t="n">
        <v>262.296</v>
      </c>
    </row>
    <row r="43" customFormat="false" ht="14.1" hidden="false" customHeight="true" outlineLevel="0" collapsed="false">
      <c r="A43" s="453" t="s">
        <v>1427</v>
      </c>
      <c r="B43" s="3295" t="n">
        <v>146.514</v>
      </c>
      <c r="C43" s="3295" t="n">
        <v>147.396</v>
      </c>
      <c r="D43" s="3295" t="n">
        <v>146.465</v>
      </c>
      <c r="E43" s="3295" t="n">
        <v>145.812</v>
      </c>
      <c r="F43" s="3295" t="n">
        <v>143.053</v>
      </c>
      <c r="G43" s="3295" t="n">
        <v>148.351</v>
      </c>
      <c r="H43" s="3295" t="n">
        <v>140.662</v>
      </c>
      <c r="I43" s="3295" t="n">
        <v>149.249</v>
      </c>
      <c r="J43" s="3295" t="n">
        <v>158.831</v>
      </c>
      <c r="K43" s="3295" t="n">
        <v>154.86</v>
      </c>
      <c r="L43" s="3295" t="n">
        <v>145.266</v>
      </c>
      <c r="M43" s="3295" t="n">
        <v>161.617</v>
      </c>
      <c r="N43" s="3295" t="n">
        <v>146.735</v>
      </c>
      <c r="O43" s="3295" t="n">
        <v>135.437</v>
      </c>
      <c r="P43" s="3295" t="n">
        <v>151.738</v>
      </c>
      <c r="Q43" s="3295" t="n">
        <v>158.435</v>
      </c>
      <c r="R43" s="3295" t="n">
        <v>143.416</v>
      </c>
      <c r="S43" s="3295" t="n">
        <v>148.922</v>
      </c>
      <c r="T43" s="3295" t="n">
        <v>150.038</v>
      </c>
      <c r="U43" s="3295" t="n">
        <v>136.735</v>
      </c>
      <c r="V43" s="3295" t="n">
        <v>148.548</v>
      </c>
      <c r="W43" s="3295" t="n">
        <v>150.405</v>
      </c>
      <c r="X43" s="3295" t="n">
        <v>166.561</v>
      </c>
      <c r="Y43" s="3295" t="n">
        <v>153.166</v>
      </c>
      <c r="Z43" s="3296" t="n">
        <v>153.663</v>
      </c>
      <c r="AA43" s="3295" t="n">
        <v>162.112</v>
      </c>
      <c r="AB43" s="3295" t="n">
        <v>156.01</v>
      </c>
      <c r="AC43" s="3295" t="n">
        <v>164.25</v>
      </c>
      <c r="AD43" s="3295" t="n">
        <v>163.4</v>
      </c>
      <c r="AE43" s="3296" t="n">
        <v>168.439</v>
      </c>
      <c r="AF43" s="3297" t="n">
        <v>162.618</v>
      </c>
    </row>
    <row r="44" customFormat="false" ht="14.1" hidden="false" customHeight="true" outlineLevel="0" collapsed="false">
      <c r="A44" s="453" t="s">
        <v>1428</v>
      </c>
      <c r="B44" s="3295" t="n">
        <v>56.174406</v>
      </c>
      <c r="C44" s="3295" t="n">
        <v>58.21864</v>
      </c>
      <c r="D44" s="3295" t="n">
        <v>59.671824</v>
      </c>
      <c r="E44" s="3295" t="n">
        <v>61.701663</v>
      </c>
      <c r="F44" s="3295" t="n">
        <v>66.30483</v>
      </c>
      <c r="G44" s="3295" t="n">
        <v>63.032638</v>
      </c>
      <c r="H44" s="3295" t="n">
        <v>57.502397</v>
      </c>
      <c r="I44" s="3295" t="n">
        <v>63.092897</v>
      </c>
      <c r="J44" s="3295" t="n">
        <v>63.469822</v>
      </c>
      <c r="K44" s="3295" t="n">
        <v>69.691093</v>
      </c>
      <c r="L44" s="3295" t="n">
        <v>67.520682</v>
      </c>
      <c r="M44" s="3295" t="n">
        <v>72.433823</v>
      </c>
      <c r="N44" s="3295" t="n">
        <v>67.131734</v>
      </c>
      <c r="O44" s="3295" t="n">
        <v>67.390437</v>
      </c>
      <c r="P44" s="3295" t="n">
        <v>65.585362</v>
      </c>
      <c r="Q44" s="3295" t="n">
        <v>59.648423</v>
      </c>
      <c r="R44" s="3295" t="n">
        <v>64.058851</v>
      </c>
      <c r="S44" s="3295" t="n">
        <v>67.925257</v>
      </c>
      <c r="T44" s="3295" t="n">
        <v>68.939224</v>
      </c>
      <c r="U44" s="3295" t="n">
        <v>68.45981</v>
      </c>
      <c r="V44" s="3295" t="n">
        <v>67.81539</v>
      </c>
      <c r="W44" s="3295" t="n">
        <v>64.623962</v>
      </c>
      <c r="X44" s="3295" t="n">
        <v>69.839338</v>
      </c>
      <c r="Y44" s="3295" t="n">
        <v>70.212973</v>
      </c>
      <c r="Z44" s="3296" t="n">
        <v>71.743113</v>
      </c>
      <c r="AA44" s="3295" t="n">
        <v>67.680596</v>
      </c>
      <c r="AB44" s="3295" t="n">
        <v>63.163106</v>
      </c>
      <c r="AC44" s="3295" t="n">
        <v>63.089386</v>
      </c>
      <c r="AD44" s="3295" t="n">
        <v>69.108832</v>
      </c>
      <c r="AE44" s="3296" t="n">
        <v>73.470769</v>
      </c>
      <c r="AF44" s="3297" t="n">
        <v>71.546306</v>
      </c>
    </row>
    <row r="45" customFormat="false" ht="14.1" hidden="false" customHeight="true" outlineLevel="0" collapsed="false">
      <c r="A45" s="453" t="s">
        <v>626</v>
      </c>
      <c r="B45" s="3295" t="n">
        <v>319.737</v>
      </c>
      <c r="C45" s="3295" t="n">
        <v>322.875</v>
      </c>
      <c r="D45" s="3295" t="n">
        <v>321.043</v>
      </c>
      <c r="E45" s="3295" t="n">
        <v>323.102</v>
      </c>
      <c r="F45" s="3295" t="n">
        <v>326.487</v>
      </c>
      <c r="G45" s="3295" t="n">
        <v>334.041</v>
      </c>
      <c r="H45" s="3295" t="n">
        <v>350.869</v>
      </c>
      <c r="I45" s="3295" t="n">
        <v>350.666</v>
      </c>
      <c r="J45" s="3295" t="n">
        <v>362.703</v>
      </c>
      <c r="K45" s="3295" t="n">
        <v>368.152</v>
      </c>
      <c r="L45" s="3295" t="n">
        <v>377.069</v>
      </c>
      <c r="M45" s="3295" t="n">
        <v>384.79</v>
      </c>
      <c r="N45" s="3295" t="n">
        <v>387.247</v>
      </c>
      <c r="O45" s="3295" t="n">
        <v>398.198</v>
      </c>
      <c r="P45" s="3295" t="n">
        <v>393.927</v>
      </c>
      <c r="Q45" s="3295" t="n">
        <v>398.356</v>
      </c>
      <c r="R45" s="3295" t="n">
        <v>397.283</v>
      </c>
      <c r="S45" s="3295" t="n">
        <v>396.83</v>
      </c>
      <c r="T45" s="3295" t="n">
        <v>388.919</v>
      </c>
      <c r="U45" s="3295" t="n">
        <v>376.756</v>
      </c>
      <c r="V45" s="3295" t="n">
        <v>382.071</v>
      </c>
      <c r="W45" s="3295" t="n">
        <v>367.984</v>
      </c>
      <c r="X45" s="3295" t="n">
        <v>363.879</v>
      </c>
      <c r="Y45" s="3295" t="n">
        <v>358.29</v>
      </c>
      <c r="Z45" s="3296" t="n">
        <v>338.1</v>
      </c>
      <c r="AA45" s="3295" t="n">
        <v>339.571078</v>
      </c>
      <c r="AB45" s="3295" t="n">
        <v>339.217124</v>
      </c>
      <c r="AC45" s="3295" t="n">
        <v>337.933718</v>
      </c>
      <c r="AD45" s="3295" t="n">
        <v>332.504134</v>
      </c>
      <c r="AE45" s="3296" t="n">
        <v>322.843923</v>
      </c>
      <c r="AF45" s="3297" t="n">
        <v>312.7583</v>
      </c>
    </row>
    <row r="46" customFormat="false" ht="14.1" hidden="false" customHeight="true" outlineLevel="0" collapsed="false">
      <c r="A46" s="453" t="s">
        <v>1429</v>
      </c>
      <c r="B46" s="3295" t="n">
        <v>57.543</v>
      </c>
      <c r="C46" s="3295" t="n">
        <v>60.246</v>
      </c>
      <c r="D46" s="3295" t="n">
        <v>67.342</v>
      </c>
      <c r="E46" s="3295" t="n">
        <v>73.808</v>
      </c>
      <c r="F46" s="3295" t="n">
        <v>78.321</v>
      </c>
      <c r="G46" s="3295" t="n">
        <v>86.247</v>
      </c>
      <c r="H46" s="3295" t="n">
        <v>94.862</v>
      </c>
      <c r="I46" s="3295" t="n">
        <v>103.296</v>
      </c>
      <c r="J46" s="3295" t="n">
        <v>111.022</v>
      </c>
      <c r="K46" s="3295" t="n">
        <v>116.44</v>
      </c>
      <c r="L46" s="3295" t="n">
        <v>124.922</v>
      </c>
      <c r="M46" s="3295" t="n">
        <v>122.725</v>
      </c>
      <c r="N46" s="3295" t="n">
        <v>129.4</v>
      </c>
      <c r="O46" s="3295" t="n">
        <v>140.581</v>
      </c>
      <c r="P46" s="3295" t="n">
        <v>150.698</v>
      </c>
      <c r="Q46" s="3295" t="n">
        <v>161.956</v>
      </c>
      <c r="R46" s="3295" t="n">
        <v>176.299</v>
      </c>
      <c r="S46" s="3295" t="n">
        <v>191.558</v>
      </c>
      <c r="T46" s="3295" t="n">
        <v>198.418</v>
      </c>
      <c r="U46" s="3295" t="n">
        <v>194.812</v>
      </c>
      <c r="V46" s="3295" t="n">
        <v>211.208</v>
      </c>
      <c r="W46" s="3295" t="n">
        <v>229.393</v>
      </c>
      <c r="X46" s="3295" t="n">
        <v>239.496</v>
      </c>
      <c r="Y46" s="3295" t="n">
        <v>240.154</v>
      </c>
      <c r="Z46" s="3296" t="n">
        <v>251.963</v>
      </c>
      <c r="AA46" s="3295" t="n">
        <v>261.783</v>
      </c>
      <c r="AB46" s="3295" t="n">
        <v>274.408</v>
      </c>
      <c r="AC46" s="3295" t="n">
        <v>297.277524</v>
      </c>
      <c r="AD46" s="3295" t="n">
        <v>304.801884</v>
      </c>
      <c r="AE46" s="3296" t="n">
        <v>303.89756</v>
      </c>
      <c r="AF46" s="3297" t="n">
        <v>305.431385</v>
      </c>
    </row>
    <row r="47" s="2060" customFormat="true" ht="14.45" hidden="false" customHeight="true" outlineLevel="0" collapsed="false">
      <c r="A47" s="3106" t="s">
        <v>1458</v>
      </c>
      <c r="B47" s="3292" t="n">
        <v>211.8661</v>
      </c>
      <c r="C47" s="3292" t="n">
        <v>199.6198</v>
      </c>
      <c r="D47" s="3292" t="n">
        <v>177.802026</v>
      </c>
      <c r="E47" s="3292" t="n">
        <v>172.063603</v>
      </c>
      <c r="F47" s="3292" t="n">
        <v>172.453668</v>
      </c>
      <c r="G47" s="3292" t="n">
        <v>178.296139</v>
      </c>
      <c r="H47" s="3292" t="n">
        <v>187.173646</v>
      </c>
      <c r="I47" s="3292" t="n">
        <v>184.953584</v>
      </c>
      <c r="J47" s="3292" t="n">
        <v>182.887793</v>
      </c>
      <c r="K47" s="3292" t="n">
        <v>174.839481</v>
      </c>
      <c r="L47" s="3292" t="n">
        <v>180.033242</v>
      </c>
      <c r="M47" s="3292" t="n">
        <v>186.963165</v>
      </c>
      <c r="N47" s="3292" t="n">
        <v>187.287686</v>
      </c>
      <c r="O47" s="3292" t="n">
        <v>191.804059</v>
      </c>
      <c r="P47" s="3292" t="n">
        <v>198.182807</v>
      </c>
      <c r="Q47" s="3292" t="n">
        <v>205.741921</v>
      </c>
      <c r="R47" s="3292" t="n">
        <v>211.736357</v>
      </c>
      <c r="S47" s="3292" t="n">
        <v>203.910098</v>
      </c>
      <c r="T47" s="3292" t="n">
        <v>215.21291</v>
      </c>
      <c r="U47" s="3292" t="n">
        <v>210.50219</v>
      </c>
      <c r="V47" s="3292" t="n">
        <v>225.631118</v>
      </c>
      <c r="W47" s="3292" t="n">
        <v>220.933602</v>
      </c>
      <c r="X47" s="3292" t="n">
        <v>210.468023</v>
      </c>
      <c r="Y47" s="3292" t="n">
        <v>218.874145</v>
      </c>
      <c r="Z47" s="3293" t="n">
        <v>218.187441</v>
      </c>
      <c r="AA47" s="3292" t="n">
        <v>224.465507</v>
      </c>
      <c r="AB47" s="3292" t="n">
        <v>226.229227</v>
      </c>
      <c r="AC47" s="3292" t="n">
        <v>217.269</v>
      </c>
      <c r="AD47" s="3292" t="n">
        <v>230.595017</v>
      </c>
      <c r="AE47" s="3293" t="n">
        <v>217.628758</v>
      </c>
      <c r="AF47" s="3294" t="n">
        <v>208.289362</v>
      </c>
    </row>
    <row r="48" s="2060" customFormat="true" ht="14.45" hidden="false" customHeight="true" outlineLevel="0" collapsed="false">
      <c r="A48" s="3106" t="s">
        <v>1384</v>
      </c>
      <c r="B48" s="3292" t="n">
        <v>1673.159</v>
      </c>
      <c r="C48" s="3292" t="n">
        <v>1633.399</v>
      </c>
      <c r="D48" s="3292" t="n">
        <v>1529.077</v>
      </c>
      <c r="E48" s="3292" t="n">
        <v>1436.72</v>
      </c>
      <c r="F48" s="3292" t="n">
        <v>1309.742</v>
      </c>
      <c r="G48" s="3292" t="n">
        <v>1272.544</v>
      </c>
      <c r="H48" s="3292" t="n">
        <v>1239.829</v>
      </c>
      <c r="I48" s="3292" t="n">
        <v>1213.555</v>
      </c>
      <c r="J48" s="3292" t="n">
        <v>1196.115</v>
      </c>
      <c r="K48" s="3292" t="n">
        <v>1216.955</v>
      </c>
      <c r="L48" s="3292" t="n">
        <v>1257.404</v>
      </c>
      <c r="M48" s="3292" t="n">
        <v>1278.796</v>
      </c>
      <c r="N48" s="3292" t="n">
        <v>1283.03</v>
      </c>
      <c r="O48" s="3292" t="n">
        <v>1325.588</v>
      </c>
      <c r="P48" s="3292" t="n">
        <v>1356.136</v>
      </c>
      <c r="Q48" s="3292" t="n">
        <v>1384.149</v>
      </c>
      <c r="R48" s="3292" t="n">
        <v>1442.979</v>
      </c>
      <c r="S48" s="3292" t="n">
        <v>1472.018</v>
      </c>
      <c r="T48" s="3292" t="n">
        <v>1497.602</v>
      </c>
      <c r="U48" s="3292" t="n">
        <v>1422.021</v>
      </c>
      <c r="V48" s="3292" t="n">
        <v>1498.722</v>
      </c>
      <c r="W48" s="3292" t="n">
        <v>1530.858</v>
      </c>
      <c r="X48" s="3292" t="n">
        <v>1560.53</v>
      </c>
      <c r="Y48" s="3292" t="n">
        <v>1559.192</v>
      </c>
      <c r="Z48" s="3293" t="n">
        <v>1552.65046</v>
      </c>
      <c r="AA48" s="3292" t="n">
        <v>1539.301602</v>
      </c>
      <c r="AB48" s="3292" t="n">
        <v>1567.906923</v>
      </c>
      <c r="AC48" s="3292" t="n">
        <v>1577.087444</v>
      </c>
      <c r="AD48" s="3292" t="n">
        <v>1615.833116</v>
      </c>
      <c r="AE48" s="3293" t="n">
        <v>1619.328004</v>
      </c>
      <c r="AF48" s="3294" t="n">
        <v>1318.883549</v>
      </c>
    </row>
    <row r="49" s="2060" customFormat="true" ht="14.45" hidden="false" customHeight="true" outlineLevel="0" collapsed="false">
      <c r="A49" s="3113" t="s">
        <v>1505</v>
      </c>
      <c r="B49" s="3298" t="n">
        <v>1184.225548</v>
      </c>
      <c r="C49" s="3298" t="n">
        <v>1224.836554</v>
      </c>
      <c r="D49" s="3298" t="n">
        <v>1247.291947</v>
      </c>
      <c r="E49" s="3298" t="n">
        <v>1280.409986</v>
      </c>
      <c r="F49" s="3298" t="n">
        <v>1363.021464</v>
      </c>
      <c r="G49" s="3298" t="n">
        <v>1413.927045</v>
      </c>
      <c r="H49" s="3298" t="n">
        <v>1462.707166</v>
      </c>
      <c r="I49" s="3298" t="n">
        <v>1514.623233</v>
      </c>
      <c r="J49" s="3298" t="n">
        <v>1520.092196</v>
      </c>
      <c r="K49" s="3298" t="n">
        <v>1566.753265</v>
      </c>
      <c r="L49" s="3298" t="n">
        <v>1650.074246</v>
      </c>
      <c r="M49" s="3298" t="n">
        <v>1669.347133</v>
      </c>
      <c r="N49" s="3298" t="n">
        <v>1713.630225</v>
      </c>
      <c r="O49" s="3298" t="n">
        <v>1712.677448</v>
      </c>
      <c r="P49" s="3298" t="n">
        <v>1775.017274</v>
      </c>
      <c r="Q49" s="3298" t="n">
        <v>1818.371163</v>
      </c>
      <c r="R49" s="3298" t="n">
        <v>1843.536872</v>
      </c>
      <c r="S49" s="3298" t="n">
        <v>1909.92704</v>
      </c>
      <c r="T49" s="3298" t="n">
        <v>1898.753381</v>
      </c>
      <c r="U49" s="3298" t="n">
        <v>1891.60789</v>
      </c>
      <c r="V49" s="3298" t="n">
        <v>2026.549678</v>
      </c>
      <c r="W49" s="3298" t="n">
        <v>1992.046514</v>
      </c>
      <c r="X49" s="3298" t="n">
        <v>1991.847947</v>
      </c>
      <c r="Y49" s="3298" t="n">
        <v>2000.317767</v>
      </c>
      <c r="Z49" s="3299" t="n">
        <v>1978.858609</v>
      </c>
      <c r="AA49" s="3298" t="n">
        <v>1971.372681</v>
      </c>
      <c r="AB49" s="3298" t="n">
        <v>2000.836439</v>
      </c>
      <c r="AC49" s="3298" t="n">
        <v>2017.870063</v>
      </c>
      <c r="AD49" s="3298" t="n">
        <v>2032.879615</v>
      </c>
      <c r="AE49" s="3299" t="n">
        <v>2007.830007</v>
      </c>
      <c r="AF49" s="3300" t="n">
        <v>2000.557851</v>
      </c>
    </row>
    <row r="50" customFormat="false" ht="14.1" hidden="false" customHeight="true" outlineLevel="0" collapsed="false">
      <c r="A50" s="499" t="s">
        <v>622</v>
      </c>
      <c r="B50" s="3301" t="n">
        <v>870.673286</v>
      </c>
      <c r="C50" s="3301" t="n">
        <v>898.387621</v>
      </c>
      <c r="D50" s="3301" t="n">
        <v>903.535275</v>
      </c>
      <c r="E50" s="3301" t="n">
        <v>911.655748</v>
      </c>
      <c r="F50" s="3301" t="n">
        <v>968.766548</v>
      </c>
      <c r="G50" s="3301" t="n">
        <v>990.424889</v>
      </c>
      <c r="H50" s="3301" t="n">
        <v>1010.723095</v>
      </c>
      <c r="I50" s="3301" t="n">
        <v>1034.771275</v>
      </c>
      <c r="J50" s="3301" t="n">
        <v>1031.268476</v>
      </c>
      <c r="K50" s="3301" t="n">
        <v>1048.230123</v>
      </c>
      <c r="L50" s="3301" t="n">
        <v>1067.815906</v>
      </c>
      <c r="M50" s="3301" t="n">
        <v>1050.232407</v>
      </c>
      <c r="N50" s="3301" t="n">
        <v>1068.065371</v>
      </c>
      <c r="O50" s="3301" t="n">
        <v>1058.885586</v>
      </c>
      <c r="P50" s="3301" t="n">
        <v>1088.467359</v>
      </c>
      <c r="Q50" s="3301" t="n">
        <v>1108.841997</v>
      </c>
      <c r="R50" s="3301" t="n">
        <v>1112.688054</v>
      </c>
      <c r="S50" s="3301" t="n">
        <v>1141.866196</v>
      </c>
      <c r="T50" s="3301" t="n">
        <v>1108.269702</v>
      </c>
      <c r="U50" s="3301" t="n">
        <v>1090.486155</v>
      </c>
      <c r="V50" s="3301" t="n">
        <v>1170.898676</v>
      </c>
      <c r="W50" s="3301" t="n">
        <v>1110.733952</v>
      </c>
      <c r="X50" s="3301" t="n">
        <v>1098.910167</v>
      </c>
      <c r="Y50" s="3301" t="n">
        <v>1104.14673</v>
      </c>
      <c r="Z50" s="3302" t="n">
        <v>1075.981682</v>
      </c>
      <c r="AA50" s="3301" t="n">
        <v>1058.657043</v>
      </c>
      <c r="AB50" s="3301" t="n">
        <v>1070.868475</v>
      </c>
      <c r="AC50" s="3301" t="n">
        <v>1080.973895</v>
      </c>
      <c r="AD50" s="3301" t="n">
        <v>1068.464283</v>
      </c>
      <c r="AE50" s="3302" t="n">
        <v>1044.977644</v>
      </c>
      <c r="AF50" s="3303" t="n">
        <v>1031.039596</v>
      </c>
    </row>
    <row r="51" customFormat="false" ht="13.7" hidden="false" customHeight="true" outlineLevel="0" collapsed="false">
      <c r="A51" s="3117" t="s">
        <v>1435</v>
      </c>
      <c r="B51" s="3304" t="n">
        <v>105.371</v>
      </c>
      <c r="C51" s="3304" t="n">
        <v>114.82</v>
      </c>
      <c r="D51" s="3304" t="n">
        <v>126.17</v>
      </c>
      <c r="E51" s="3304" t="n">
        <v>144.814</v>
      </c>
      <c r="F51" s="3304" t="n">
        <v>163.516</v>
      </c>
      <c r="G51" s="3304" t="n">
        <v>183.857</v>
      </c>
      <c r="H51" s="3304" t="n">
        <v>205.382</v>
      </c>
      <c r="I51" s="3304" t="n">
        <v>224.704</v>
      </c>
      <c r="J51" s="3304" t="n">
        <v>217.889</v>
      </c>
      <c r="K51" s="3304" t="n">
        <v>237.503</v>
      </c>
      <c r="L51" s="3304" t="n">
        <v>290.126</v>
      </c>
      <c r="M51" s="3304" t="n">
        <v>310.958</v>
      </c>
      <c r="N51" s="3304" t="n">
        <v>331.882</v>
      </c>
      <c r="O51" s="3304" t="n">
        <v>345.192</v>
      </c>
      <c r="P51" s="3304" t="n">
        <v>368.162</v>
      </c>
      <c r="Q51" s="3304" t="n">
        <v>389.39</v>
      </c>
      <c r="R51" s="3304" t="n">
        <v>404.021</v>
      </c>
      <c r="S51" s="3304" t="n">
        <v>427.316</v>
      </c>
      <c r="T51" s="3304" t="n">
        <v>446.429</v>
      </c>
      <c r="U51" s="3304" t="n">
        <v>454.504</v>
      </c>
      <c r="V51" s="3304" t="n">
        <v>499.508</v>
      </c>
      <c r="W51" s="3304" t="n">
        <v>523.286</v>
      </c>
      <c r="X51" s="3304" t="n">
        <v>534.618</v>
      </c>
      <c r="Y51" s="3304" t="n">
        <v>541.996</v>
      </c>
      <c r="Z51" s="3305" t="n">
        <v>550.934</v>
      </c>
      <c r="AA51" s="3304" t="n">
        <v>552.697</v>
      </c>
      <c r="AB51" s="3304" t="n">
        <v>562.603</v>
      </c>
      <c r="AC51" s="3304" t="n">
        <v>566.879572</v>
      </c>
      <c r="AD51" s="3304" t="n">
        <v>590.111167</v>
      </c>
      <c r="AE51" s="3305" t="n">
        <v>581.492279</v>
      </c>
      <c r="AF51" s="3306" t="n">
        <v>586.328584</v>
      </c>
    </row>
    <row r="52" customFormat="false" ht="2.85" hidden="false" customHeight="true" outlineLevel="0" collapsed="false">
      <c r="A52" s="2018"/>
      <c r="B52" s="3120"/>
      <c r="C52" s="3120"/>
      <c r="D52" s="3120"/>
      <c r="E52" s="2018"/>
      <c r="F52" s="2018"/>
      <c r="G52" s="2018"/>
      <c r="H52" s="2018"/>
      <c r="I52" s="2018"/>
      <c r="J52" s="2018"/>
      <c r="K52" s="3121"/>
      <c r="L52" s="3121"/>
      <c r="M52" s="3122"/>
      <c r="N52" s="2018"/>
      <c r="O52" s="2018"/>
    </row>
    <row r="53" customFormat="false" ht="2.85" hidden="false" customHeight="true" outlineLevel="0" collapsed="false">
      <c r="A53" s="2018"/>
      <c r="B53" s="3120"/>
      <c r="C53" s="3120"/>
      <c r="D53" s="3120"/>
      <c r="E53" s="2018"/>
      <c r="F53" s="2018"/>
      <c r="G53" s="2018"/>
      <c r="H53" s="2018"/>
      <c r="I53" s="2018"/>
      <c r="J53" s="2018"/>
      <c r="K53" s="3121"/>
      <c r="L53" s="3121"/>
      <c r="M53" s="3122"/>
      <c r="N53" s="2018"/>
      <c r="O53" s="2018"/>
    </row>
    <row r="54" customFormat="false" ht="15.75" hidden="false" customHeight="false" outlineLevel="0" collapsed="false">
      <c r="A54" s="418" t="s">
        <v>1436</v>
      </c>
      <c r="B54" s="3285"/>
      <c r="C54" s="3285"/>
      <c r="D54" s="3285"/>
      <c r="E54" s="3285"/>
      <c r="F54" s="3285"/>
      <c r="G54" s="3285"/>
      <c r="H54" s="3285"/>
      <c r="I54" s="3285"/>
      <c r="J54" s="3285"/>
      <c r="K54" s="3285"/>
      <c r="L54" s="3285"/>
      <c r="M54" s="3285"/>
      <c r="N54" s="3285"/>
      <c r="O54" s="3285"/>
      <c r="P54" s="3285"/>
      <c r="Q54" s="3285"/>
      <c r="R54" s="3285"/>
      <c r="S54" s="3285"/>
      <c r="T54" s="3285"/>
      <c r="U54" s="3285"/>
      <c r="V54" s="3285"/>
      <c r="W54" s="3285"/>
      <c r="X54" s="3285"/>
      <c r="Y54" s="3285"/>
      <c r="Z54" s="3285"/>
    </row>
    <row r="55" s="2018" customFormat="true" ht="15" hidden="false" customHeight="true" outlineLevel="0" collapsed="false">
      <c r="A55" s="418" t="s">
        <v>1506</v>
      </c>
      <c r="B55" s="3307"/>
      <c r="C55" s="3307"/>
      <c r="D55" s="3307"/>
      <c r="E55" s="3307"/>
      <c r="F55" s="3307"/>
      <c r="G55" s="3307"/>
      <c r="H55" s="3307"/>
      <c r="I55" s="3307"/>
      <c r="J55" s="3307"/>
      <c r="K55" s="3307"/>
      <c r="L55" s="3307"/>
      <c r="M55" s="3307"/>
      <c r="N55" s="3307"/>
      <c r="O55" s="3307"/>
      <c r="P55" s="3307"/>
      <c r="Q55" s="3307"/>
      <c r="R55" s="3307"/>
      <c r="S55" s="3307"/>
      <c r="T55" s="3307"/>
      <c r="U55" s="3307"/>
      <c r="V55" s="3307"/>
      <c r="W55" s="3307"/>
      <c r="X55" s="3307"/>
      <c r="Y55" s="3307"/>
      <c r="Z55" s="3307"/>
    </row>
    <row r="56" s="2018" customFormat="true" ht="15" hidden="false" customHeight="true" outlineLevel="0" collapsed="false">
      <c r="A56" s="418" t="s">
        <v>1507</v>
      </c>
      <c r="B56" s="3308"/>
      <c r="C56" s="3308"/>
      <c r="D56" s="3308"/>
      <c r="E56" s="3308"/>
      <c r="F56" s="3308"/>
      <c r="G56" s="3308"/>
      <c r="H56" s="3308"/>
      <c r="I56" s="3308"/>
      <c r="J56" s="3308"/>
      <c r="K56" s="3308"/>
      <c r="L56" s="3308"/>
      <c r="M56" s="3308"/>
      <c r="N56" s="3308"/>
      <c r="O56" s="3308"/>
      <c r="P56" s="3308"/>
      <c r="Q56" s="3308"/>
      <c r="R56" s="3308"/>
      <c r="S56" s="3308"/>
      <c r="T56" s="3308"/>
      <c r="U56" s="3308"/>
      <c r="V56" s="3308"/>
      <c r="W56" s="3308"/>
      <c r="X56" s="3308"/>
      <c r="Y56" s="3308"/>
      <c r="Z56" s="3308"/>
    </row>
    <row r="57" customFormat="false" ht="15.75" hidden="false" customHeight="false" outlineLevel="0" collapsed="false">
      <c r="K57" s="3124"/>
      <c r="L57" s="3124"/>
    </row>
    <row r="58" customFormat="false" ht="15.75" hidden="false" customHeight="false" outlineLevel="0" collapsed="false">
      <c r="B58" s="3285"/>
      <c r="C58" s="3285"/>
      <c r="D58" s="3285"/>
      <c r="E58" s="3285"/>
      <c r="F58" s="3285"/>
      <c r="G58" s="3285"/>
      <c r="H58" s="3285"/>
      <c r="I58" s="3285"/>
      <c r="J58" s="3285"/>
      <c r="K58" s="3285"/>
      <c r="L58" s="3285"/>
      <c r="M58" s="3285"/>
      <c r="N58" s="3285"/>
      <c r="O58" s="3285"/>
      <c r="P58" s="3285"/>
      <c r="Q58" s="3285"/>
      <c r="R58" s="3285"/>
      <c r="S58" s="3285"/>
      <c r="T58" s="3285"/>
      <c r="U58" s="3285"/>
      <c r="V58" s="3285"/>
      <c r="W58" s="3285"/>
      <c r="X58" s="3285"/>
      <c r="Y58" s="3285"/>
      <c r="Z58" s="3285"/>
      <c r="AA58" s="3285"/>
      <c r="AB58" s="3285"/>
      <c r="AC58" s="3285"/>
      <c r="AD58" s="3285"/>
    </row>
    <row r="59" customFormat="false" ht="15.75" hidden="false" customHeight="false" outlineLevel="0" collapsed="false">
      <c r="B59" s="3285"/>
      <c r="C59" s="3285"/>
      <c r="D59" s="3285"/>
      <c r="E59" s="3285"/>
      <c r="F59" s="3285"/>
      <c r="G59" s="3285"/>
      <c r="H59" s="3285"/>
      <c r="I59" s="3285"/>
      <c r="J59" s="3285"/>
      <c r="K59" s="3285"/>
      <c r="L59" s="3285"/>
      <c r="M59" s="3285"/>
      <c r="N59" s="3285"/>
      <c r="O59" s="3285"/>
      <c r="P59" s="3285"/>
      <c r="Q59" s="3285"/>
      <c r="R59" s="3285"/>
      <c r="S59" s="3285"/>
      <c r="T59" s="3285"/>
      <c r="U59" s="3285"/>
      <c r="V59" s="3285"/>
      <c r="W59" s="3285"/>
      <c r="X59" s="3285"/>
      <c r="Y59" s="3285"/>
      <c r="Z59" s="3285"/>
      <c r="AA59" s="3285"/>
      <c r="AB59" s="3285"/>
      <c r="AC59" s="3285"/>
      <c r="AD59" s="3285"/>
    </row>
    <row r="60" customFormat="false" ht="15.75" hidden="false" customHeight="false" outlineLevel="0" collapsed="false">
      <c r="K60" s="3124"/>
      <c r="L60" s="3124"/>
    </row>
    <row r="61" customFormat="false" ht="15.75" hidden="false" customHeight="false" outlineLevel="0" collapsed="false">
      <c r="K61" s="3124"/>
      <c r="L61" s="3124"/>
    </row>
  </sheetData>
  <mergeCells count="5">
    <mergeCell ref="B2:AD2"/>
    <mergeCell ref="AE2:AF2"/>
    <mergeCell ref="AE3:AF3"/>
    <mergeCell ref="AE4:AF4"/>
    <mergeCell ref="A7:O7"/>
  </mergeCells>
  <printOptions headings="false" gridLines="false" gridLinesSet="true" horizontalCentered="true" verticalCentered="true"/>
  <pageMargins left="0.590277777777778" right="0.590277777777778" top="0.551388888888889" bottom="0.551388888888889"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P37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9" topLeftCell="B10" activePane="bottomRight" state="frozen"/>
      <selection pane="topLeft" activeCell="A1" activeCellId="0" sqref="A1"/>
      <selection pane="topRight" activeCell="B1" activeCellId="0" sqref="B1"/>
      <selection pane="bottomLeft" activeCell="A10" activeCellId="0" sqref="A10"/>
      <selection pane="bottomRight" activeCell="A6" activeCellId="1" sqref="AD8:AF76 A6"/>
    </sheetView>
  </sheetViews>
  <sheetFormatPr defaultColWidth="10.4609375" defaultRowHeight="15.75" zeroHeight="false" outlineLevelRow="0" outlineLevelCol="0"/>
  <cols>
    <col collapsed="false" customWidth="true" hidden="false" outlineLevel="0" max="1" min="1" style="3309" width="21.62"/>
    <col collapsed="false" customWidth="true" hidden="false" outlineLevel="0" max="3" min="2" style="3309" width="10"/>
    <col collapsed="false" customWidth="true" hidden="true" outlineLevel="0" max="4" min="4" style="3309" width="10"/>
    <col collapsed="false" customWidth="true" hidden="false" outlineLevel="0" max="6" min="5" style="3309" width="12.62"/>
    <col collapsed="false" customWidth="true" hidden="true" outlineLevel="0" max="7" min="7" style="3309" width="10"/>
    <col collapsed="false" customWidth="true" hidden="false" outlineLevel="0" max="9" min="8" style="3309" width="12.62"/>
    <col collapsed="false" customWidth="true" hidden="true" outlineLevel="0" max="10" min="10" style="3309" width="10"/>
    <col collapsed="false" customWidth="true" hidden="false" outlineLevel="0" max="12" min="11" style="3309" width="10"/>
    <col collapsed="false" customWidth="true" hidden="true" outlineLevel="0" max="13" min="13" style="3309" width="10"/>
    <col collapsed="false" customWidth="true" hidden="false" outlineLevel="0" max="15" min="14" style="3309" width="10.75"/>
    <col collapsed="false" customWidth="true" hidden="false" outlineLevel="0" max="16" min="16" style="3309" width="11"/>
  </cols>
  <sheetData>
    <row r="1" customFormat="false" ht="15.75" hidden="false" customHeight="false" outlineLevel="0" collapsed="false">
      <c r="A1" s="3310"/>
      <c r="B1" s="3311"/>
      <c r="C1" s="3312"/>
      <c r="D1" s="3312"/>
      <c r="E1" s="3312"/>
      <c r="F1" s="3312"/>
      <c r="G1" s="3312"/>
      <c r="H1" s="3312"/>
      <c r="I1" s="3312"/>
      <c r="J1" s="3312"/>
      <c r="K1" s="3312"/>
      <c r="L1" s="3312"/>
      <c r="M1" s="3312"/>
      <c r="N1" s="3313"/>
      <c r="O1" s="3314"/>
      <c r="P1" s="3315"/>
    </row>
    <row r="2" customFormat="false" ht="18.75" hidden="false" customHeight="false" outlineLevel="0" collapsed="false">
      <c r="A2" s="3316"/>
      <c r="B2" s="3317" t="s">
        <v>1508</v>
      </c>
      <c r="C2" s="3317"/>
      <c r="D2" s="3317"/>
      <c r="E2" s="3317"/>
      <c r="F2" s="3317"/>
      <c r="G2" s="3317"/>
      <c r="H2" s="3317"/>
      <c r="I2" s="3317"/>
      <c r="J2" s="3317"/>
      <c r="K2" s="3317"/>
      <c r="L2" s="3317"/>
      <c r="M2" s="3317"/>
      <c r="N2" s="3317"/>
      <c r="O2" s="3318" t="s">
        <v>75</v>
      </c>
      <c r="P2" s="3318"/>
    </row>
    <row r="3" customFormat="false" ht="18.75" hidden="false" customHeight="false" outlineLevel="0" collapsed="false">
      <c r="A3" s="3316"/>
      <c r="B3" s="3319"/>
      <c r="C3" s="3320"/>
      <c r="D3" s="3320"/>
      <c r="E3" s="3320"/>
      <c r="F3" s="3320"/>
      <c r="G3" s="3321"/>
      <c r="H3" s="3321"/>
      <c r="I3" s="3321"/>
      <c r="J3" s="3321"/>
      <c r="K3" s="3321"/>
      <c r="L3" s="3321"/>
      <c r="M3" s="3321"/>
      <c r="N3" s="3322"/>
      <c r="O3" s="3318" t="s">
        <v>1509</v>
      </c>
      <c r="P3" s="3318"/>
    </row>
    <row r="4" customFormat="false" ht="18.75" hidden="false" customHeight="false" outlineLevel="0" collapsed="false">
      <c r="A4" s="3316"/>
      <c r="B4" s="3319"/>
      <c r="C4" s="3320"/>
      <c r="D4" s="3320"/>
      <c r="E4" s="3320"/>
      <c r="F4" s="3320"/>
      <c r="G4" s="3321"/>
      <c r="H4" s="3321"/>
      <c r="I4" s="3321"/>
      <c r="J4" s="3321"/>
      <c r="K4" s="3321"/>
      <c r="L4" s="3321"/>
      <c r="M4" s="3321"/>
      <c r="N4" s="3322"/>
      <c r="O4" s="3323" t="s">
        <v>1510</v>
      </c>
      <c r="P4" s="3323"/>
    </row>
    <row r="5" customFormat="false" ht="15.75" hidden="false" customHeight="false" outlineLevel="0" collapsed="false">
      <c r="A5" s="3324"/>
      <c r="B5" s="3325"/>
      <c r="C5" s="3326"/>
      <c r="D5" s="3326"/>
      <c r="E5" s="3326"/>
      <c r="F5" s="3326"/>
      <c r="G5" s="3326"/>
      <c r="H5" s="3326"/>
      <c r="I5" s="3326"/>
      <c r="J5" s="3326"/>
      <c r="K5" s="3326"/>
      <c r="L5" s="3326"/>
      <c r="M5" s="3326"/>
      <c r="N5" s="3327"/>
      <c r="O5" s="3328"/>
      <c r="P5" s="3329"/>
    </row>
    <row r="6" customFormat="false" ht="15.75" hidden="false" customHeight="false" outlineLevel="0" collapsed="false">
      <c r="A6" s="3330"/>
      <c r="B6" s="3331"/>
      <c r="C6" s="3331"/>
      <c r="D6" s="3331"/>
      <c r="E6" s="3331"/>
      <c r="F6" s="3331"/>
      <c r="G6" s="3331"/>
    </row>
    <row r="7" customFormat="false" ht="20.25" hidden="false" customHeight="false" outlineLevel="0" collapsed="false">
      <c r="A7" s="3332" t="s">
        <v>1511</v>
      </c>
      <c r="B7" s="3332"/>
      <c r="C7" s="3332"/>
      <c r="D7" s="3332"/>
      <c r="E7" s="3332"/>
      <c r="F7" s="3332"/>
      <c r="G7" s="3332"/>
      <c r="H7" s="3332"/>
      <c r="I7" s="3332"/>
      <c r="J7" s="3332"/>
      <c r="K7" s="3332"/>
      <c r="L7" s="3332"/>
      <c r="M7" s="3332"/>
      <c r="N7" s="3332"/>
      <c r="O7" s="3332"/>
      <c r="P7" s="3332"/>
    </row>
    <row r="9" customFormat="false" ht="51" hidden="false" customHeight="true" outlineLevel="0" collapsed="false">
      <c r="A9" s="3333"/>
      <c r="B9" s="3334" t="s">
        <v>1512</v>
      </c>
      <c r="C9" s="3334"/>
      <c r="D9" s="3334"/>
      <c r="E9" s="3334" t="s">
        <v>1513</v>
      </c>
      <c r="F9" s="3334"/>
      <c r="G9" s="3334"/>
      <c r="H9" s="3334" t="s">
        <v>1514</v>
      </c>
      <c r="I9" s="3334"/>
      <c r="J9" s="3334"/>
      <c r="K9" s="3335" t="s">
        <v>1515</v>
      </c>
      <c r="L9" s="3335"/>
      <c r="M9" s="3335"/>
      <c r="N9" s="3335" t="s">
        <v>1516</v>
      </c>
      <c r="O9" s="3335" t="s">
        <v>1517</v>
      </c>
      <c r="P9" s="3335" t="s">
        <v>1518</v>
      </c>
    </row>
    <row r="10" customFormat="false" ht="15.75" hidden="false" customHeight="false" outlineLevel="0" collapsed="false">
      <c r="A10" s="3336" t="s">
        <v>4</v>
      </c>
      <c r="B10" s="3337" t="s">
        <v>1519</v>
      </c>
      <c r="C10" s="3338" t="s">
        <v>1009</v>
      </c>
      <c r="D10" s="3339"/>
      <c r="E10" s="3337" t="s">
        <v>1519</v>
      </c>
      <c r="F10" s="3338" t="s">
        <v>1009</v>
      </c>
      <c r="G10" s="3339"/>
      <c r="H10" s="3337" t="s">
        <v>1519</v>
      </c>
      <c r="I10" s="3338" t="s">
        <v>1009</v>
      </c>
      <c r="J10" s="3339"/>
      <c r="K10" s="3337" t="s">
        <v>1519</v>
      </c>
      <c r="L10" s="3338" t="s">
        <v>1009</v>
      </c>
      <c r="M10" s="3339"/>
      <c r="N10" s="3337" t="s">
        <v>159</v>
      </c>
      <c r="O10" s="3337"/>
      <c r="P10" s="3337"/>
    </row>
    <row r="11" customFormat="false" ht="15.75" hidden="false" customHeight="false" outlineLevel="0" collapsed="false">
      <c r="A11" s="3340" t="s">
        <v>1322</v>
      </c>
      <c r="B11" s="3341"/>
      <c r="C11" s="3341" t="s">
        <v>1520</v>
      </c>
      <c r="D11" s="3341"/>
      <c r="E11" s="3341"/>
      <c r="F11" s="3341" t="s">
        <v>1521</v>
      </c>
      <c r="G11" s="3341"/>
      <c r="H11" s="3341"/>
      <c r="I11" s="3341" t="s">
        <v>1521</v>
      </c>
      <c r="J11" s="3341"/>
      <c r="K11" s="3341"/>
      <c r="L11" s="3341" t="s">
        <v>1521</v>
      </c>
      <c r="M11" s="3341"/>
      <c r="N11" s="3341" t="s">
        <v>1521</v>
      </c>
      <c r="O11" s="3341" t="s">
        <v>468</v>
      </c>
      <c r="P11" s="3341" t="s">
        <v>1522</v>
      </c>
    </row>
    <row r="12" customFormat="false" ht="15.75" hidden="false" customHeight="false" outlineLevel="0" collapsed="false">
      <c r="A12" s="3342"/>
      <c r="B12" s="3342"/>
      <c r="C12" s="3343" t="s">
        <v>1523</v>
      </c>
      <c r="D12" s="3343"/>
      <c r="E12" s="3342"/>
      <c r="F12" s="3343" t="s">
        <v>1523</v>
      </c>
      <c r="G12" s="3343"/>
      <c r="H12" s="3342"/>
      <c r="I12" s="3343" t="s">
        <v>1523</v>
      </c>
      <c r="J12" s="3343"/>
      <c r="K12" s="3342"/>
      <c r="L12" s="3343" t="s">
        <v>1523</v>
      </c>
      <c r="M12" s="3343"/>
      <c r="N12" s="3342"/>
      <c r="O12" s="3342"/>
      <c r="P12" s="3342"/>
    </row>
    <row r="13" customFormat="false" ht="15.75" hidden="false" customHeight="false" outlineLevel="0" collapsed="false">
      <c r="A13" s="3340"/>
      <c r="B13" s="3340"/>
      <c r="C13" s="3340"/>
      <c r="D13" s="3340"/>
      <c r="E13" s="3340"/>
      <c r="F13" s="3340"/>
      <c r="G13" s="3340"/>
      <c r="H13" s="3340"/>
      <c r="I13" s="3340"/>
      <c r="J13" s="3340"/>
      <c r="K13" s="3340"/>
      <c r="L13" s="3340"/>
      <c r="M13" s="3340"/>
      <c r="N13" s="3340"/>
      <c r="O13" s="3340"/>
      <c r="P13" s="3340"/>
    </row>
    <row r="14" customFormat="false" ht="15.75" hidden="false" customHeight="false" outlineLevel="0" collapsed="false">
      <c r="A14" s="3340" t="s">
        <v>1524</v>
      </c>
      <c r="B14" s="3344" t="n">
        <v>3</v>
      </c>
      <c r="C14" s="3344" t="n">
        <v>1627</v>
      </c>
      <c r="D14" s="3345"/>
      <c r="E14" s="3344" t="n">
        <v>1</v>
      </c>
      <c r="F14" s="3344" t="n">
        <v>27</v>
      </c>
      <c r="G14" s="3344"/>
      <c r="H14" s="3344" t="n">
        <v>0</v>
      </c>
      <c r="I14" s="3344" t="n">
        <v>0</v>
      </c>
      <c r="J14" s="3344"/>
      <c r="K14" s="3344" t="n">
        <v>3</v>
      </c>
      <c r="L14" s="3344" t="n">
        <v>1600</v>
      </c>
      <c r="M14" s="3344"/>
      <c r="N14" s="3346" t="n">
        <v>5.7</v>
      </c>
      <c r="O14" s="3347" t="n">
        <v>4.4</v>
      </c>
      <c r="P14" s="3344" t="n">
        <v>213</v>
      </c>
    </row>
    <row r="15" customFormat="false" ht="15.75" hidden="false" customHeight="false" outlineLevel="0" collapsed="false">
      <c r="A15" s="3340" t="s">
        <v>1525</v>
      </c>
      <c r="B15" s="3344" t="n">
        <v>1</v>
      </c>
      <c r="C15" s="3344" t="n">
        <v>376</v>
      </c>
      <c r="D15" s="3345"/>
      <c r="E15" s="3344" t="n">
        <v>0</v>
      </c>
      <c r="F15" s="3344" t="n">
        <v>0</v>
      </c>
      <c r="G15" s="3344"/>
      <c r="H15" s="3344" t="n">
        <v>1</v>
      </c>
      <c r="I15" s="3344" t="n">
        <v>1060</v>
      </c>
      <c r="J15" s="3344"/>
      <c r="K15" s="3344" t="n">
        <v>0</v>
      </c>
      <c r="L15" s="3344" t="n">
        <v>0</v>
      </c>
      <c r="M15" s="3344"/>
      <c r="N15" s="3346" t="n">
        <v>2.2</v>
      </c>
      <c r="O15" s="3347" t="n">
        <v>29.2</v>
      </c>
      <c r="P15" s="3344" t="n">
        <v>87</v>
      </c>
    </row>
    <row r="16" customFormat="false" ht="15.75" hidden="false" customHeight="false" outlineLevel="0" collapsed="false">
      <c r="A16" s="3340" t="s">
        <v>1526</v>
      </c>
      <c r="B16" s="3344" t="n">
        <v>0</v>
      </c>
      <c r="C16" s="3344" t="n">
        <v>0</v>
      </c>
      <c r="D16" s="3345"/>
      <c r="E16" s="3344" t="n">
        <v>0</v>
      </c>
      <c r="F16" s="3344" t="n">
        <v>0</v>
      </c>
      <c r="G16" s="3344"/>
      <c r="H16" s="3344" t="n">
        <v>2</v>
      </c>
      <c r="I16" s="3344" t="n">
        <v>2000</v>
      </c>
      <c r="J16" s="3344"/>
      <c r="K16" s="3344" t="n">
        <v>0</v>
      </c>
      <c r="L16" s="3344" t="n">
        <v>0</v>
      </c>
      <c r="M16" s="3344"/>
      <c r="N16" s="3346" t="n">
        <v>0</v>
      </c>
      <c r="O16" s="3347" t="n">
        <v>0</v>
      </c>
      <c r="P16" s="3344" t="n">
        <v>0</v>
      </c>
    </row>
    <row r="17" customFormat="false" ht="15.75" hidden="false" customHeight="false" outlineLevel="0" collapsed="false">
      <c r="A17" s="3340" t="s">
        <v>1527</v>
      </c>
      <c r="B17" s="3344" t="n">
        <v>0</v>
      </c>
      <c r="C17" s="3344" t="n">
        <v>0</v>
      </c>
      <c r="D17" s="3345"/>
      <c r="E17" s="3344" t="n">
        <v>2</v>
      </c>
      <c r="F17" s="3344" t="n">
        <v>2400</v>
      </c>
      <c r="G17" s="3344"/>
      <c r="H17" s="3344" t="n">
        <v>0</v>
      </c>
      <c r="I17" s="3344" t="n">
        <v>0</v>
      </c>
      <c r="J17" s="3344"/>
      <c r="K17" s="3344" t="n">
        <v>2</v>
      </c>
      <c r="L17" s="3344" t="n">
        <v>2400</v>
      </c>
      <c r="M17" s="3344"/>
      <c r="N17" s="3346" t="n">
        <v>0</v>
      </c>
      <c r="O17" s="3347" t="n">
        <v>0</v>
      </c>
      <c r="P17" s="3344" t="n">
        <v>0</v>
      </c>
    </row>
    <row r="18" customFormat="false" ht="15.75" hidden="false" customHeight="false" outlineLevel="0" collapsed="false">
      <c r="A18" s="3340" t="s">
        <v>1528</v>
      </c>
      <c r="B18" s="3344" t="n">
        <v>7</v>
      </c>
      <c r="C18" s="3344" t="n">
        <v>5943</v>
      </c>
      <c r="D18" s="3345"/>
      <c r="E18" s="3344" t="n">
        <v>0</v>
      </c>
      <c r="F18" s="3344" t="n">
        <v>0</v>
      </c>
      <c r="G18" s="3344"/>
      <c r="H18" s="3344" t="n">
        <v>0</v>
      </c>
      <c r="I18" s="3344" t="n">
        <v>0</v>
      </c>
      <c r="J18" s="3344"/>
      <c r="K18" s="3344" t="n">
        <v>0</v>
      </c>
      <c r="L18" s="3344" t="n">
        <v>0</v>
      </c>
      <c r="M18" s="3344"/>
      <c r="N18" s="3346" t="n">
        <v>40.6</v>
      </c>
      <c r="O18" s="3347" t="n">
        <v>52</v>
      </c>
      <c r="P18" s="3344" t="n">
        <v>1017</v>
      </c>
    </row>
    <row r="19" customFormat="false" ht="15.75" hidden="false" customHeight="false" outlineLevel="0" collapsed="false">
      <c r="A19" s="3340" t="s">
        <v>1529</v>
      </c>
      <c r="B19" s="3344" t="n">
        <v>2</v>
      </c>
      <c r="C19" s="3344" t="n">
        <v>1901</v>
      </c>
      <c r="D19" s="3345"/>
      <c r="E19" s="3344" t="n">
        <v>1</v>
      </c>
      <c r="F19" s="3344" t="n">
        <v>1405</v>
      </c>
      <c r="G19" s="3344"/>
      <c r="H19" s="3344" t="n">
        <v>0</v>
      </c>
      <c r="I19" s="3344" t="n">
        <v>0</v>
      </c>
      <c r="J19" s="3344"/>
      <c r="K19" s="3344" t="n">
        <v>4</v>
      </c>
      <c r="L19" s="3344" t="n">
        <v>4000</v>
      </c>
      <c r="M19" s="3344"/>
      <c r="N19" s="3346" t="n">
        <v>13.8</v>
      </c>
      <c r="O19" s="3347" t="n">
        <v>2.8</v>
      </c>
      <c r="P19" s="3344" t="n">
        <v>325</v>
      </c>
    </row>
    <row r="20" customFormat="false" ht="15.75" hidden="false" customHeight="false" outlineLevel="0" collapsed="false">
      <c r="A20" s="3340" t="s">
        <v>1530</v>
      </c>
      <c r="B20" s="3344" t="n">
        <v>2</v>
      </c>
      <c r="C20" s="3344" t="n">
        <v>1906</v>
      </c>
      <c r="D20" s="3345"/>
      <c r="E20" s="3344" t="n">
        <v>0</v>
      </c>
      <c r="F20" s="3344" t="n">
        <v>0</v>
      </c>
      <c r="G20" s="3344"/>
      <c r="H20" s="3344" t="n">
        <v>1</v>
      </c>
      <c r="I20" s="3344" t="n">
        <v>950</v>
      </c>
      <c r="J20" s="3344"/>
      <c r="K20" s="3344" t="n">
        <v>0</v>
      </c>
      <c r="L20" s="3344" t="n">
        <v>0</v>
      </c>
      <c r="M20" s="3344"/>
      <c r="N20" s="3346" t="n">
        <v>13.3</v>
      </c>
      <c r="O20" s="3347" t="n">
        <v>30.7</v>
      </c>
      <c r="P20" s="3344" t="n">
        <v>321</v>
      </c>
    </row>
    <row r="21" customFormat="false" ht="15.75" hidden="false" customHeight="false" outlineLevel="0" collapsed="false">
      <c r="A21" s="3340" t="s">
        <v>1531</v>
      </c>
      <c r="B21" s="3344" t="n">
        <v>19</v>
      </c>
      <c r="C21" s="3344" t="n">
        <v>13553</v>
      </c>
      <c r="D21" s="3345"/>
      <c r="E21" s="3344" t="n">
        <v>0</v>
      </c>
      <c r="F21" s="3344" t="n">
        <v>0</v>
      </c>
      <c r="G21" s="3344"/>
      <c r="H21" s="3344" t="n">
        <v>2</v>
      </c>
      <c r="I21" s="3344" t="n">
        <v>1500</v>
      </c>
      <c r="J21" s="3344"/>
      <c r="K21" s="3344" t="n">
        <v>3</v>
      </c>
      <c r="L21" s="3344" t="n">
        <v>3800</v>
      </c>
      <c r="M21" s="3344"/>
      <c r="N21" s="3346" t="n">
        <v>94.3</v>
      </c>
      <c r="O21" s="3347" t="n">
        <v>16</v>
      </c>
      <c r="P21" s="3344" t="n">
        <v>1784</v>
      </c>
    </row>
    <row r="22" customFormat="false" ht="15.75" hidden="false" customHeight="false" outlineLevel="0" collapsed="false">
      <c r="A22" s="3340" t="s">
        <v>1532</v>
      </c>
      <c r="B22" s="3344" t="n">
        <v>0</v>
      </c>
      <c r="C22" s="3344" t="n">
        <v>0</v>
      </c>
      <c r="D22" s="3345"/>
      <c r="E22" s="3344" t="n">
        <v>0</v>
      </c>
      <c r="F22" s="3344" t="n">
        <v>0</v>
      </c>
      <c r="G22" s="3344"/>
      <c r="H22" s="3344" t="n">
        <v>0</v>
      </c>
      <c r="I22" s="3344" t="n">
        <v>0</v>
      </c>
      <c r="J22" s="3344"/>
      <c r="K22" s="3344" t="n">
        <v>4</v>
      </c>
      <c r="L22" s="3344" t="n">
        <v>4400</v>
      </c>
      <c r="M22" s="3344"/>
      <c r="N22" s="3346" t="n">
        <v>0</v>
      </c>
      <c r="O22" s="3347" t="n">
        <v>0</v>
      </c>
      <c r="P22" s="3344" t="n">
        <v>0</v>
      </c>
    </row>
    <row r="23" customFormat="false" ht="15.75" hidden="false" customHeight="false" outlineLevel="0" collapsed="false">
      <c r="A23" s="3340" t="s">
        <v>841</v>
      </c>
      <c r="B23" s="3344" t="n">
        <v>20</v>
      </c>
      <c r="C23" s="3344" t="n">
        <v>17055</v>
      </c>
      <c r="D23" s="3345"/>
      <c r="E23" s="3344" t="n">
        <v>29</v>
      </c>
      <c r="F23" s="3344" t="n">
        <v>33035</v>
      </c>
      <c r="G23" s="3344"/>
      <c r="H23" s="3344" t="n">
        <v>59</v>
      </c>
      <c r="I23" s="3344" t="n">
        <v>63735</v>
      </c>
      <c r="J23" s="3344"/>
      <c r="K23" s="3344" t="n">
        <v>118</v>
      </c>
      <c r="L23" s="3344" t="n">
        <v>122000</v>
      </c>
      <c r="M23" s="3344"/>
      <c r="N23" s="3346" t="n">
        <v>104.8</v>
      </c>
      <c r="O23" s="3347" t="n">
        <v>2.1</v>
      </c>
      <c r="P23" s="3344" t="n">
        <v>6296</v>
      </c>
    </row>
    <row r="24" customFormat="false" ht="15.75" hidden="false" customHeight="false" outlineLevel="0" collapsed="false">
      <c r="A24" s="3340" t="s">
        <v>1533</v>
      </c>
      <c r="B24" s="3344" t="n">
        <v>6</v>
      </c>
      <c r="C24" s="3344" t="n">
        <v>3766</v>
      </c>
      <c r="D24" s="3345"/>
      <c r="E24" s="3344" t="n">
        <v>0</v>
      </c>
      <c r="F24" s="3344" t="n">
        <v>0</v>
      </c>
      <c r="G24" s="3344"/>
      <c r="H24" s="3344" t="n">
        <v>2</v>
      </c>
      <c r="I24" s="3344" t="n">
        <v>2400</v>
      </c>
      <c r="J24" s="3344"/>
      <c r="K24" s="3344" t="n">
        <v>1</v>
      </c>
      <c r="L24" s="3344" t="n">
        <v>1200</v>
      </c>
      <c r="M24" s="3344"/>
      <c r="N24" s="3346" t="n">
        <v>29</v>
      </c>
      <c r="O24" s="3347" t="n">
        <v>35.9</v>
      </c>
      <c r="P24" s="3344" t="n">
        <v>563</v>
      </c>
    </row>
    <row r="25" customFormat="false" ht="15.75" hidden="false" customHeight="false" outlineLevel="0" collapsed="false">
      <c r="A25" s="3340" t="s">
        <v>1534</v>
      </c>
      <c r="B25" s="3344" t="n">
        <v>0</v>
      </c>
      <c r="C25" s="3344" t="n">
        <v>0</v>
      </c>
      <c r="D25" s="3345"/>
      <c r="E25" s="3344" t="n">
        <v>0</v>
      </c>
      <c r="F25" s="3344" t="n">
        <v>0</v>
      </c>
      <c r="G25" s="3344"/>
      <c r="H25" s="3344" t="n">
        <v>1</v>
      </c>
      <c r="I25" s="3344" t="n">
        <v>1000</v>
      </c>
      <c r="J25" s="3344"/>
      <c r="K25" s="3344" t="n">
        <v>1</v>
      </c>
      <c r="L25" s="3344" t="n">
        <v>1000</v>
      </c>
      <c r="M25" s="3344"/>
      <c r="N25" s="3346" t="n">
        <v>0</v>
      </c>
      <c r="O25" s="3347" t="n">
        <v>0</v>
      </c>
      <c r="P25" s="3344" t="n">
        <v>0</v>
      </c>
    </row>
    <row r="26" customFormat="false" ht="15.75" hidden="false" customHeight="false" outlineLevel="0" collapsed="false">
      <c r="A26" s="3340" t="s">
        <v>1535</v>
      </c>
      <c r="B26" s="3344" t="n">
        <v>4</v>
      </c>
      <c r="C26" s="3344" t="n">
        <v>2741</v>
      </c>
      <c r="D26" s="3345"/>
      <c r="E26" s="3344" t="n">
        <v>1</v>
      </c>
      <c r="F26" s="3344" t="n">
        <v>1700</v>
      </c>
      <c r="G26" s="3344"/>
      <c r="H26" s="3344" t="n">
        <v>0</v>
      </c>
      <c r="I26" s="3344" t="n">
        <v>0</v>
      </c>
      <c r="J26" s="3344"/>
      <c r="K26" s="3344" t="n">
        <v>2</v>
      </c>
      <c r="L26" s="3344" t="n">
        <v>2700</v>
      </c>
      <c r="M26" s="3344"/>
      <c r="N26" s="3346" t="n">
        <v>22.7</v>
      </c>
      <c r="O26" s="3347" t="n">
        <v>33.3</v>
      </c>
      <c r="P26" s="3344" t="n">
        <v>480</v>
      </c>
    </row>
    <row r="27" customFormat="false" ht="15.75" hidden="false" customHeight="false" outlineLevel="0" collapsed="false">
      <c r="A27" s="3340" t="s">
        <v>1536</v>
      </c>
      <c r="B27" s="3344" t="n">
        <v>58</v>
      </c>
      <c r="C27" s="3344" t="n">
        <v>63130</v>
      </c>
      <c r="D27" s="3345"/>
      <c r="E27" s="3344" t="n">
        <v>1</v>
      </c>
      <c r="F27" s="3344" t="n">
        <v>1720</v>
      </c>
      <c r="G27" s="3344"/>
      <c r="H27" s="3344" t="n">
        <v>1</v>
      </c>
      <c r="I27" s="3344" t="n">
        <v>1720</v>
      </c>
      <c r="J27" s="3344"/>
      <c r="K27" s="3344" t="n">
        <v>1</v>
      </c>
      <c r="L27" s="3344" t="n">
        <v>1100</v>
      </c>
      <c r="M27" s="3344"/>
      <c r="N27" s="3346" t="n">
        <v>405.9</v>
      </c>
      <c r="O27" s="3347" t="n">
        <v>73.3</v>
      </c>
      <c r="P27" s="3344" t="n">
        <v>9927</v>
      </c>
    </row>
    <row r="28" customFormat="false" ht="15.75" hidden="false" customHeight="false" outlineLevel="0" collapsed="false">
      <c r="A28" s="3340" t="s">
        <v>1537</v>
      </c>
      <c r="B28" s="3344" t="n">
        <v>9</v>
      </c>
      <c r="C28" s="3344" t="n">
        <v>12003</v>
      </c>
      <c r="D28" s="3345"/>
      <c r="E28" s="3344" t="n">
        <v>0</v>
      </c>
      <c r="F28" s="3344" t="n">
        <v>0</v>
      </c>
      <c r="G28" s="3344"/>
      <c r="H28" s="3344" t="n">
        <v>0</v>
      </c>
      <c r="I28" s="3344" t="n">
        <v>0</v>
      </c>
      <c r="J28" s="3344"/>
      <c r="K28" s="3344" t="n">
        <v>0</v>
      </c>
      <c r="L28" s="3344" t="n">
        <v>0</v>
      </c>
      <c r="M28" s="3344"/>
      <c r="N28" s="3346" t="n">
        <v>92.1</v>
      </c>
      <c r="O28" s="3347" t="n">
        <v>15.4</v>
      </c>
      <c r="P28" s="3344" t="n">
        <v>1889</v>
      </c>
    </row>
    <row r="29" customFormat="false" ht="15.75" hidden="false" customHeight="false" outlineLevel="0" collapsed="false">
      <c r="A29" s="3340" t="s">
        <v>1538</v>
      </c>
      <c r="B29" s="3344" t="n">
        <v>4</v>
      </c>
      <c r="C29" s="3344" t="n">
        <v>1889</v>
      </c>
      <c r="D29" s="3345"/>
      <c r="E29" s="3344" t="n">
        <v>0</v>
      </c>
      <c r="F29" s="3344" t="n">
        <v>0</v>
      </c>
      <c r="G29" s="3344"/>
      <c r="H29" s="3344" t="n">
        <v>2</v>
      </c>
      <c r="I29" s="3344" t="n">
        <v>2400</v>
      </c>
      <c r="J29" s="3344"/>
      <c r="K29" s="3344" t="n">
        <v>0</v>
      </c>
      <c r="L29" s="3344" t="n">
        <v>0</v>
      </c>
      <c r="M29" s="3344"/>
      <c r="N29" s="3346" t="n">
        <v>14.5</v>
      </c>
      <c r="O29" s="3347" t="n">
        <v>50.7</v>
      </c>
      <c r="P29" s="3344" t="n">
        <v>357</v>
      </c>
    </row>
    <row r="30" customFormat="false" ht="15.75" hidden="false" customHeight="false" outlineLevel="0" collapsed="false">
      <c r="A30" s="3340" t="s">
        <v>1539</v>
      </c>
      <c r="B30" s="3344" t="n">
        <v>21</v>
      </c>
      <c r="C30" s="3344" t="n">
        <v>5302</v>
      </c>
      <c r="D30" s="3345"/>
      <c r="E30" s="3344" t="n">
        <v>6</v>
      </c>
      <c r="F30" s="3344" t="n">
        <v>4300</v>
      </c>
      <c r="G30" s="3344"/>
      <c r="H30" s="3344" t="n">
        <v>22</v>
      </c>
      <c r="I30" s="3344" t="n">
        <v>21300</v>
      </c>
      <c r="J30" s="3344"/>
      <c r="K30" s="3344" t="n">
        <v>35</v>
      </c>
      <c r="L30" s="3344" t="n">
        <v>40000</v>
      </c>
      <c r="M30" s="3344"/>
      <c r="N30" s="3346" t="n">
        <v>30</v>
      </c>
      <c r="O30" s="3347" t="n">
        <v>3.4</v>
      </c>
      <c r="P30" s="3344" t="n">
        <v>913</v>
      </c>
    </row>
    <row r="31" customFormat="false" ht="15.75" hidden="false" customHeight="false" outlineLevel="0" collapsed="false">
      <c r="A31" s="3340" t="s">
        <v>1540</v>
      </c>
      <c r="B31" s="3344" t="n">
        <v>0</v>
      </c>
      <c r="C31" s="3344" t="n">
        <v>0</v>
      </c>
      <c r="D31" s="3345"/>
      <c r="E31" s="3344" t="n">
        <v>0</v>
      </c>
      <c r="F31" s="3344" t="n">
        <v>0</v>
      </c>
      <c r="G31" s="3344"/>
      <c r="H31" s="3344" t="n">
        <v>1</v>
      </c>
      <c r="I31" s="3344" t="n">
        <v>30</v>
      </c>
      <c r="J31" s="3344"/>
      <c r="K31" s="3344" t="n">
        <v>4</v>
      </c>
      <c r="L31" s="3344" t="n">
        <v>4000</v>
      </c>
      <c r="M31" s="3344"/>
      <c r="N31" s="3346" t="n">
        <v>0</v>
      </c>
      <c r="O31" s="3347" t="n">
        <v>0</v>
      </c>
      <c r="P31" s="3344" t="n">
        <v>0</v>
      </c>
    </row>
    <row r="32" customFormat="false" ht="15.75" hidden="false" customHeight="false" outlineLevel="0" collapsed="false">
      <c r="A32" s="3340" t="s">
        <v>1541</v>
      </c>
      <c r="B32" s="3344" t="n">
        <v>1</v>
      </c>
      <c r="C32" s="3344" t="n">
        <v>915</v>
      </c>
      <c r="D32" s="3345"/>
      <c r="E32" s="3344" t="n">
        <v>0</v>
      </c>
      <c r="F32" s="3344" t="n">
        <v>0</v>
      </c>
      <c r="G32" s="3344"/>
      <c r="H32" s="3344" t="n">
        <v>1</v>
      </c>
      <c r="I32" s="3344" t="n">
        <v>1000</v>
      </c>
      <c r="J32" s="3344"/>
      <c r="K32" s="3344" t="n">
        <v>1</v>
      </c>
      <c r="L32" s="3344" t="n">
        <v>300</v>
      </c>
      <c r="M32" s="3344"/>
      <c r="N32" s="3346" t="n">
        <v>3.9</v>
      </c>
      <c r="O32" s="3347" t="n">
        <v>1.5</v>
      </c>
      <c r="P32" s="3344" t="n">
        <v>174</v>
      </c>
    </row>
    <row r="33" customFormat="false" ht="15.75" hidden="false" customHeight="false" outlineLevel="0" collapsed="false">
      <c r="A33" s="3340" t="s">
        <v>1542</v>
      </c>
      <c r="B33" s="3344" t="n">
        <v>0</v>
      </c>
      <c r="C33" s="3344" t="n">
        <v>0</v>
      </c>
      <c r="D33" s="3345"/>
      <c r="E33" s="3344" t="n">
        <v>0</v>
      </c>
      <c r="F33" s="3344" t="n">
        <v>0</v>
      </c>
      <c r="G33" s="3344"/>
      <c r="H33" s="3344" t="n">
        <v>0</v>
      </c>
      <c r="I33" s="3344" t="n">
        <v>0</v>
      </c>
      <c r="J33" s="3344"/>
      <c r="K33" s="3344" t="n">
        <v>1</v>
      </c>
      <c r="L33" s="3344" t="n">
        <v>1200</v>
      </c>
      <c r="M33" s="3344"/>
      <c r="N33" s="3346" t="n">
        <v>0</v>
      </c>
      <c r="O33" s="3347" t="n">
        <v>0</v>
      </c>
      <c r="P33" s="3344" t="n">
        <v>0</v>
      </c>
    </row>
    <row r="34" customFormat="false" ht="15.75" hidden="false" customHeight="false" outlineLevel="0" collapsed="false">
      <c r="A34" s="3340" t="s">
        <v>1543</v>
      </c>
      <c r="B34" s="3344" t="n">
        <v>0</v>
      </c>
      <c r="C34" s="3344" t="n">
        <v>0</v>
      </c>
      <c r="D34" s="3345"/>
      <c r="E34" s="3344" t="n">
        <v>0</v>
      </c>
      <c r="F34" s="3344" t="n">
        <v>0</v>
      </c>
      <c r="G34" s="3344"/>
      <c r="H34" s="3344" t="n">
        <v>0</v>
      </c>
      <c r="I34" s="3344" t="n">
        <v>0</v>
      </c>
      <c r="J34" s="3344"/>
      <c r="K34" s="3344" t="n">
        <v>0</v>
      </c>
      <c r="L34" s="3344" t="n">
        <v>0</v>
      </c>
      <c r="M34" s="3344"/>
      <c r="N34" s="3346" t="n">
        <v>0</v>
      </c>
      <c r="O34" s="3347" t="n">
        <v>0</v>
      </c>
      <c r="P34" s="3344" t="n">
        <v>0</v>
      </c>
    </row>
    <row r="35" customFormat="false" ht="15.75" hidden="false" customHeight="false" outlineLevel="0" collapsed="false">
      <c r="A35" s="3340" t="s">
        <v>1544</v>
      </c>
      <c r="B35" s="3344" t="n">
        <v>48</v>
      </c>
      <c r="C35" s="3344" t="n">
        <v>42569</v>
      </c>
      <c r="D35" s="3345"/>
      <c r="E35" s="3344" t="n">
        <v>3</v>
      </c>
      <c r="F35" s="3344" t="n">
        <v>3036</v>
      </c>
      <c r="G35" s="3344"/>
      <c r="H35" s="3344" t="n">
        <v>9</v>
      </c>
      <c r="I35" s="3344" t="n">
        <v>12947</v>
      </c>
      <c r="J35" s="3344"/>
      <c r="K35" s="3344" t="n">
        <v>3</v>
      </c>
      <c r="L35" s="3344" t="n">
        <v>4145</v>
      </c>
      <c r="M35" s="3344"/>
      <c r="N35" s="3346" t="n">
        <v>13.9</v>
      </c>
      <c r="O35" s="3347" t="n">
        <v>1.7</v>
      </c>
      <c r="P35" s="3344" t="n">
        <v>2119</v>
      </c>
    </row>
    <row r="36" customFormat="false" ht="15.75" hidden="false" customHeight="false" outlineLevel="0" collapsed="false">
      <c r="A36" s="3340" t="s">
        <v>1545</v>
      </c>
      <c r="B36" s="3344" t="n">
        <v>0</v>
      </c>
      <c r="C36" s="3344" t="n">
        <v>0</v>
      </c>
      <c r="D36" s="3345"/>
      <c r="E36" s="3344" t="n">
        <v>0</v>
      </c>
      <c r="F36" s="3344" t="n">
        <v>0</v>
      </c>
      <c r="G36" s="3344"/>
      <c r="H36" s="3344" t="n">
        <v>1</v>
      </c>
      <c r="I36" s="3344" t="n">
        <v>1000</v>
      </c>
      <c r="J36" s="3344"/>
      <c r="K36" s="3344" t="n">
        <v>0</v>
      </c>
      <c r="L36" s="3344" t="n">
        <v>0</v>
      </c>
      <c r="M36" s="3344"/>
      <c r="N36" s="3346" t="n">
        <v>0</v>
      </c>
      <c r="O36" s="3347" t="n">
        <v>0</v>
      </c>
      <c r="P36" s="3344" t="n">
        <v>0</v>
      </c>
    </row>
    <row r="37" customFormat="false" ht="15.75" hidden="false" customHeight="false" outlineLevel="0" collapsed="false">
      <c r="A37" s="3340" t="s">
        <v>1546</v>
      </c>
      <c r="B37" s="3344" t="n">
        <v>0</v>
      </c>
      <c r="C37" s="3344" t="n">
        <v>0</v>
      </c>
      <c r="D37" s="3345"/>
      <c r="E37" s="3344" t="n">
        <v>0</v>
      </c>
      <c r="F37" s="3344" t="n">
        <v>0</v>
      </c>
      <c r="G37" s="3344"/>
      <c r="H37" s="3344" t="n">
        <v>2</v>
      </c>
      <c r="I37" s="3344" t="n">
        <v>600</v>
      </c>
      <c r="J37" s="3344"/>
      <c r="K37" s="3344" t="n">
        <v>2</v>
      </c>
      <c r="L37" s="3344" t="n">
        <v>600</v>
      </c>
      <c r="M37" s="3344"/>
      <c r="N37" s="3346" t="n">
        <v>0</v>
      </c>
      <c r="O37" s="3347" t="n">
        <v>0</v>
      </c>
      <c r="P37" s="3344" t="n">
        <v>0</v>
      </c>
    </row>
    <row r="38" customFormat="false" ht="15.75" hidden="false" customHeight="false" outlineLevel="0" collapsed="false">
      <c r="A38" s="3340" t="s">
        <v>1547</v>
      </c>
      <c r="B38" s="3344" t="n">
        <v>0</v>
      </c>
      <c r="C38" s="3344" t="n">
        <v>0</v>
      </c>
      <c r="D38" s="3345"/>
      <c r="E38" s="3344" t="n">
        <v>0</v>
      </c>
      <c r="F38" s="3344" t="n">
        <v>0</v>
      </c>
      <c r="G38" s="3344"/>
      <c r="H38" s="3344" t="n">
        <v>0</v>
      </c>
      <c r="I38" s="3344" t="n">
        <v>0</v>
      </c>
      <c r="J38" s="3344"/>
      <c r="K38" s="3344" t="n">
        <v>1</v>
      </c>
      <c r="L38" s="3344" t="n">
        <v>950</v>
      </c>
      <c r="M38" s="3344"/>
      <c r="N38" s="3346" t="n">
        <v>0</v>
      </c>
      <c r="O38" s="3347" t="n">
        <v>0</v>
      </c>
      <c r="P38" s="3344" t="n">
        <v>0</v>
      </c>
    </row>
    <row r="39" customFormat="false" ht="15.75" hidden="false" customHeight="false" outlineLevel="0" collapsed="false">
      <c r="A39" s="3340" t="s">
        <v>1548</v>
      </c>
      <c r="B39" s="3344" t="n">
        <v>23</v>
      </c>
      <c r="C39" s="3344" t="n">
        <v>20656</v>
      </c>
      <c r="D39" s="3345"/>
      <c r="E39" s="3344" t="n">
        <v>5</v>
      </c>
      <c r="F39" s="3344" t="n">
        <v>6870</v>
      </c>
      <c r="G39" s="3344"/>
      <c r="H39" s="3344" t="n">
        <v>6</v>
      </c>
      <c r="I39" s="3344" t="n">
        <v>8730</v>
      </c>
      <c r="J39" s="3344"/>
      <c r="K39" s="3344" t="n">
        <v>0</v>
      </c>
      <c r="L39" s="3344" t="n">
        <v>0</v>
      </c>
      <c r="M39" s="3344"/>
      <c r="N39" s="3346" t="n">
        <v>132.5</v>
      </c>
      <c r="O39" s="3347" t="n">
        <v>27.6</v>
      </c>
      <c r="P39" s="3344" t="n">
        <v>5022</v>
      </c>
    </row>
    <row r="40" customFormat="false" ht="15.75" hidden="false" customHeight="false" outlineLevel="0" collapsed="false">
      <c r="A40" s="3340" t="s">
        <v>1549</v>
      </c>
      <c r="B40" s="3344" t="n">
        <v>0</v>
      </c>
      <c r="C40" s="3344" t="n">
        <v>0</v>
      </c>
      <c r="D40" s="3345"/>
      <c r="E40" s="3344" t="n">
        <v>0</v>
      </c>
      <c r="F40" s="3344" t="n">
        <v>0</v>
      </c>
      <c r="G40" s="3344"/>
      <c r="H40" s="3344" t="n">
        <v>1</v>
      </c>
      <c r="I40" s="3344" t="n">
        <v>1350</v>
      </c>
      <c r="J40" s="3344"/>
      <c r="K40" s="3344" t="n">
        <v>0</v>
      </c>
      <c r="L40" s="3344" t="n">
        <v>0</v>
      </c>
      <c r="M40" s="3344"/>
      <c r="N40" s="3346" t="n">
        <v>0</v>
      </c>
      <c r="O40" s="3347" t="n">
        <v>0</v>
      </c>
      <c r="P40" s="3344" t="n">
        <v>0</v>
      </c>
    </row>
    <row r="41" customFormat="false" ht="15.75" hidden="false" customHeight="false" outlineLevel="0" collapsed="false">
      <c r="A41" s="3340" t="s">
        <v>1550</v>
      </c>
      <c r="B41" s="3344" t="n">
        <v>0</v>
      </c>
      <c r="C41" s="3344" t="n">
        <v>0</v>
      </c>
      <c r="D41" s="3345"/>
      <c r="E41" s="3344" t="n">
        <v>0</v>
      </c>
      <c r="F41" s="3344" t="n">
        <v>0</v>
      </c>
      <c r="G41" s="3344"/>
      <c r="H41" s="3344" t="n">
        <v>0</v>
      </c>
      <c r="I41" s="3344" t="n">
        <v>0</v>
      </c>
      <c r="J41" s="3344"/>
      <c r="K41" s="3344" t="n">
        <v>2</v>
      </c>
      <c r="L41" s="3344" t="n">
        <v>2000</v>
      </c>
      <c r="M41" s="3344"/>
      <c r="N41" s="3346" t="n">
        <v>0</v>
      </c>
      <c r="O41" s="3347" t="n">
        <v>0</v>
      </c>
      <c r="P41" s="3344" t="n">
        <v>0</v>
      </c>
    </row>
    <row r="42" customFormat="false" ht="15.75" hidden="false" customHeight="false" outlineLevel="0" collapsed="false">
      <c r="A42" s="3340" t="s">
        <v>1551</v>
      </c>
      <c r="B42" s="3344" t="n">
        <v>2</v>
      </c>
      <c r="C42" s="3344" t="n">
        <v>1600</v>
      </c>
      <c r="D42" s="3345"/>
      <c r="E42" s="3344" t="n">
        <v>0</v>
      </c>
      <c r="F42" s="3344" t="n">
        <v>0</v>
      </c>
      <c r="G42" s="3344"/>
      <c r="H42" s="3344" t="n">
        <v>0</v>
      </c>
      <c r="I42" s="3344" t="n">
        <v>0</v>
      </c>
      <c r="J42" s="3344"/>
      <c r="K42" s="3344" t="n">
        <v>2</v>
      </c>
      <c r="L42" s="3344" t="n">
        <v>2000</v>
      </c>
      <c r="M42" s="3344"/>
      <c r="N42" s="3346" t="n">
        <v>11.4</v>
      </c>
      <c r="O42" s="3347" t="n">
        <v>4.6</v>
      </c>
      <c r="P42" s="3344" t="n">
        <v>277</v>
      </c>
    </row>
    <row r="43" customFormat="false" ht="15.75" hidden="false" customHeight="false" outlineLevel="0" collapsed="false">
      <c r="A43" s="3340" t="s">
        <v>1552</v>
      </c>
      <c r="B43" s="3344" t="n">
        <v>1</v>
      </c>
      <c r="C43" s="3344" t="n">
        <v>485</v>
      </c>
      <c r="D43" s="3345"/>
      <c r="E43" s="3344" t="n">
        <v>0</v>
      </c>
      <c r="F43" s="3344" t="n">
        <v>0</v>
      </c>
      <c r="G43" s="3344"/>
      <c r="H43" s="3344" t="n">
        <v>0</v>
      </c>
      <c r="I43" s="3344" t="n">
        <v>0</v>
      </c>
      <c r="J43" s="3344"/>
      <c r="K43" s="3344" t="n">
        <v>1</v>
      </c>
      <c r="L43" s="3344" t="n">
        <v>1000</v>
      </c>
      <c r="M43" s="3344"/>
      <c r="N43" s="3346" t="n">
        <v>2.7</v>
      </c>
      <c r="O43" s="3347" t="n">
        <v>2.8</v>
      </c>
      <c r="P43" s="3344" t="n">
        <v>103</v>
      </c>
    </row>
    <row r="44" customFormat="false" ht="15.75" hidden="false" customHeight="false" outlineLevel="0" collapsed="false">
      <c r="A44" s="3340" t="s">
        <v>1553</v>
      </c>
      <c r="B44" s="3344" t="n">
        <v>3</v>
      </c>
      <c r="C44" s="3344" t="n">
        <v>725</v>
      </c>
      <c r="D44" s="3345"/>
      <c r="E44" s="3344" t="n">
        <v>2</v>
      </c>
      <c r="F44" s="3344" t="n">
        <v>680</v>
      </c>
      <c r="G44" s="3344"/>
      <c r="H44" s="3344" t="n">
        <v>0</v>
      </c>
      <c r="I44" s="3344" t="n">
        <v>0</v>
      </c>
      <c r="J44" s="3344"/>
      <c r="K44" s="3344" t="n">
        <v>2</v>
      </c>
      <c r="L44" s="3344" t="n">
        <v>2000</v>
      </c>
      <c r="M44" s="3344"/>
      <c r="N44" s="3346" t="n">
        <v>4.4</v>
      </c>
      <c r="O44" s="3347" t="n">
        <v>4.4</v>
      </c>
      <c r="P44" s="3344" t="n">
        <v>99</v>
      </c>
    </row>
    <row r="45" customFormat="false" ht="15.75" hidden="false" customHeight="false" outlineLevel="0" collapsed="false">
      <c r="A45" s="3340" t="s">
        <v>1554</v>
      </c>
      <c r="B45" s="3344" t="n">
        <v>0</v>
      </c>
      <c r="C45" s="3344" t="n">
        <v>0</v>
      </c>
      <c r="D45" s="3345"/>
      <c r="E45" s="3344" t="n">
        <v>0</v>
      </c>
      <c r="F45" s="3344" t="n">
        <v>0</v>
      </c>
      <c r="G45" s="3344"/>
      <c r="H45" s="3344" t="n">
        <v>6</v>
      </c>
      <c r="I45" s="3344" t="n">
        <v>6000</v>
      </c>
      <c r="J45" s="3344"/>
      <c r="K45" s="3344" t="n">
        <v>0</v>
      </c>
      <c r="L45" s="3344" t="n">
        <v>0</v>
      </c>
      <c r="M45" s="3344"/>
      <c r="N45" s="3346" t="n">
        <v>0</v>
      </c>
      <c r="O45" s="3347" t="n">
        <v>0</v>
      </c>
      <c r="P45" s="3344" t="n">
        <v>0</v>
      </c>
    </row>
    <row r="46" customFormat="false" ht="15.75" hidden="false" customHeight="false" outlineLevel="0" collapsed="false">
      <c r="A46" s="3340" t="s">
        <v>1555</v>
      </c>
      <c r="B46" s="3344" t="n">
        <v>2</v>
      </c>
      <c r="C46" s="3344" t="n">
        <v>1310</v>
      </c>
      <c r="D46" s="3345"/>
      <c r="E46" s="3344" t="n">
        <v>0</v>
      </c>
      <c r="F46" s="3344" t="n">
        <v>0</v>
      </c>
      <c r="G46" s="3344"/>
      <c r="H46" s="3344" t="n">
        <v>2</v>
      </c>
      <c r="I46" s="3344" t="n">
        <v>1440</v>
      </c>
      <c r="J46" s="3344"/>
      <c r="K46" s="3344" t="n">
        <v>1</v>
      </c>
      <c r="L46" s="3344" t="n">
        <v>655</v>
      </c>
      <c r="M46" s="3344"/>
      <c r="N46" s="3346" t="n">
        <v>10.7</v>
      </c>
      <c r="O46" s="3347" t="n">
        <v>19.8</v>
      </c>
      <c r="P46" s="3344" t="n">
        <v>179</v>
      </c>
    </row>
    <row r="47" customFormat="false" ht="15.75" hidden="false" customHeight="false" outlineLevel="0" collapsed="false">
      <c r="A47" s="3340" t="s">
        <v>1556</v>
      </c>
      <c r="B47" s="3344" t="n">
        <v>33</v>
      </c>
      <c r="C47" s="3344" t="n">
        <v>24253</v>
      </c>
      <c r="D47" s="3345"/>
      <c r="E47" s="3344" t="n">
        <v>10</v>
      </c>
      <c r="F47" s="3344" t="n">
        <v>9160</v>
      </c>
      <c r="G47" s="3344"/>
      <c r="H47" s="3344" t="n">
        <v>31</v>
      </c>
      <c r="I47" s="3344" t="n">
        <v>32780</v>
      </c>
      <c r="J47" s="3344"/>
      <c r="K47" s="3344" t="n">
        <v>18</v>
      </c>
      <c r="L47" s="3344" t="n">
        <v>16000</v>
      </c>
      <c r="M47" s="3344"/>
      <c r="N47" s="3346" t="n">
        <v>161.8</v>
      </c>
      <c r="O47" s="3347" t="n">
        <v>17.5</v>
      </c>
      <c r="P47" s="3344" t="n">
        <v>5456</v>
      </c>
    </row>
    <row r="48" customFormat="false" ht="15.75" hidden="false" customHeight="false" outlineLevel="0" collapsed="false">
      <c r="A48" s="3340" t="s">
        <v>1557</v>
      </c>
      <c r="B48" s="3344" t="n">
        <v>0</v>
      </c>
      <c r="C48" s="3344" t="n">
        <v>0</v>
      </c>
      <c r="D48" s="3345"/>
      <c r="E48" s="3344" t="n">
        <v>0</v>
      </c>
      <c r="F48" s="3344" t="n">
        <v>0</v>
      </c>
      <c r="G48" s="3344"/>
      <c r="H48" s="3344" t="n">
        <v>0</v>
      </c>
      <c r="I48" s="3344" t="n">
        <v>0</v>
      </c>
      <c r="J48" s="3344"/>
      <c r="K48" s="3344" t="n">
        <v>16</v>
      </c>
      <c r="L48" s="3344" t="n">
        <v>17000</v>
      </c>
      <c r="M48" s="3344"/>
      <c r="N48" s="3346" t="n">
        <v>0</v>
      </c>
      <c r="O48" s="3347" t="n">
        <v>0</v>
      </c>
      <c r="P48" s="3344" t="n">
        <v>0</v>
      </c>
    </row>
    <row r="49" customFormat="false" ht="15.75" hidden="false" customHeight="false" outlineLevel="0" collapsed="false">
      <c r="A49" s="3340" t="s">
        <v>1558</v>
      </c>
      <c r="B49" s="3344" t="n">
        <v>4</v>
      </c>
      <c r="C49" s="3344" t="n">
        <v>1816</v>
      </c>
      <c r="D49" s="3345"/>
      <c r="E49" s="3344" t="n">
        <v>2</v>
      </c>
      <c r="F49" s="3344" t="n">
        <v>942</v>
      </c>
      <c r="G49" s="3344"/>
      <c r="H49" s="3344" t="n">
        <v>0</v>
      </c>
      <c r="I49" s="3344" t="n">
        <v>0</v>
      </c>
      <c r="J49" s="3344"/>
      <c r="K49" s="3344" t="n">
        <v>1</v>
      </c>
      <c r="L49" s="3344" t="n">
        <v>1200</v>
      </c>
      <c r="M49" s="3344"/>
      <c r="N49" s="3346" t="n">
        <v>14.6</v>
      </c>
      <c r="O49" s="3347" t="n">
        <v>51.7</v>
      </c>
      <c r="P49" s="3344" t="n">
        <v>392</v>
      </c>
    </row>
    <row r="50" customFormat="false" ht="15.75" hidden="false" customHeight="false" outlineLevel="0" collapsed="false">
      <c r="A50" s="3340" t="s">
        <v>1559</v>
      </c>
      <c r="B50" s="3344" t="n">
        <v>1</v>
      </c>
      <c r="C50" s="3344" t="n">
        <v>696</v>
      </c>
      <c r="D50" s="3345"/>
      <c r="E50" s="3344" t="n">
        <v>0</v>
      </c>
      <c r="F50" s="3344" t="n">
        <v>0</v>
      </c>
      <c r="G50" s="3344"/>
      <c r="H50" s="3344" t="n">
        <v>0</v>
      </c>
      <c r="I50" s="3344" t="n">
        <v>0</v>
      </c>
      <c r="J50" s="3344"/>
      <c r="K50" s="3344" t="n">
        <v>1</v>
      </c>
      <c r="L50" s="3344" t="n">
        <v>1000</v>
      </c>
      <c r="M50" s="3344"/>
      <c r="N50" s="3346" t="n">
        <v>5</v>
      </c>
      <c r="O50" s="3347" t="n">
        <v>33.6</v>
      </c>
      <c r="P50" s="3344" t="n">
        <v>137</v>
      </c>
    </row>
    <row r="51" customFormat="false" ht="15.75" hidden="false" customHeight="false" outlineLevel="0" collapsed="false">
      <c r="A51" s="3340" t="s">
        <v>1560</v>
      </c>
      <c r="B51" s="3344" t="n">
        <v>2</v>
      </c>
      <c r="C51" s="3344" t="n">
        <v>1830</v>
      </c>
      <c r="D51" s="3345"/>
      <c r="E51" s="3344" t="n">
        <v>0</v>
      </c>
      <c r="F51" s="3344" t="n">
        <v>0</v>
      </c>
      <c r="G51" s="3344"/>
      <c r="H51" s="3344" t="n">
        <v>0</v>
      </c>
      <c r="I51" s="3344" t="n">
        <v>0</v>
      </c>
      <c r="J51" s="3344"/>
      <c r="K51" s="3344" t="n">
        <v>6</v>
      </c>
      <c r="L51" s="3344" t="n">
        <v>9600</v>
      </c>
      <c r="M51" s="3344"/>
      <c r="N51" s="3346" t="n">
        <v>13.6</v>
      </c>
      <c r="O51" s="3347" t="n">
        <v>5.7</v>
      </c>
      <c r="P51" s="3344" t="n">
        <v>305</v>
      </c>
    </row>
    <row r="52" customFormat="false" ht="15.75" hidden="false" customHeight="false" outlineLevel="0" collapsed="false">
      <c r="A52" s="3340" t="s">
        <v>1561</v>
      </c>
      <c r="B52" s="3344" t="n">
        <v>7</v>
      </c>
      <c r="C52" s="3344" t="n">
        <v>7002</v>
      </c>
      <c r="D52" s="3345"/>
      <c r="E52" s="3344" t="n">
        <v>0</v>
      </c>
      <c r="F52" s="3344" t="n">
        <v>0</v>
      </c>
      <c r="G52" s="3344"/>
      <c r="H52" s="3344" t="n">
        <v>0</v>
      </c>
      <c r="I52" s="3344" t="n">
        <v>0</v>
      </c>
      <c r="J52" s="3344"/>
      <c r="K52" s="3344" t="n">
        <v>0</v>
      </c>
      <c r="L52" s="3344" t="n">
        <v>0</v>
      </c>
      <c r="M52" s="3344"/>
      <c r="N52" s="3346" t="n">
        <v>54.3</v>
      </c>
      <c r="O52" s="3347" t="n">
        <v>19.7</v>
      </c>
      <c r="P52" s="3344" t="n">
        <v>1274</v>
      </c>
    </row>
    <row r="53" customFormat="false" ht="15.75" hidden="false" customHeight="false" outlineLevel="0" collapsed="false">
      <c r="A53" s="3340" t="s">
        <v>1562</v>
      </c>
      <c r="B53" s="3344" t="n">
        <v>10</v>
      </c>
      <c r="C53" s="3344" t="n">
        <v>9508</v>
      </c>
      <c r="D53" s="3345"/>
      <c r="E53" s="3344" t="n">
        <v>0</v>
      </c>
      <c r="F53" s="3344" t="n">
        <v>0</v>
      </c>
      <c r="G53" s="3344"/>
      <c r="H53" s="3344" t="n">
        <v>0</v>
      </c>
      <c r="I53" s="3344" t="n">
        <v>0</v>
      </c>
      <c r="J53" s="3344"/>
      <c r="K53" s="3344" t="n">
        <v>0</v>
      </c>
      <c r="L53" s="3344" t="n">
        <v>0</v>
      </c>
      <c r="M53" s="3344"/>
      <c r="N53" s="3346" t="n">
        <v>63.7</v>
      </c>
      <c r="O53" s="3347" t="n">
        <v>42.7</v>
      </c>
      <c r="P53" s="3344" t="n">
        <v>1516</v>
      </c>
    </row>
    <row r="54" customFormat="false" ht="15.75" hidden="false" customHeight="false" outlineLevel="0" collapsed="false">
      <c r="A54" s="3340" t="s">
        <v>1563</v>
      </c>
      <c r="B54" s="3344" t="n">
        <v>5</v>
      </c>
      <c r="C54" s="3344" t="n">
        <v>3252</v>
      </c>
      <c r="D54" s="3345"/>
      <c r="E54" s="3344" t="n">
        <v>0</v>
      </c>
      <c r="F54" s="3344" t="n">
        <v>0</v>
      </c>
      <c r="G54" s="3344"/>
      <c r="H54" s="3344" t="n">
        <v>0</v>
      </c>
      <c r="I54" s="3344" t="n">
        <v>0</v>
      </c>
      <c r="J54" s="3344"/>
      <c r="K54" s="3344" t="n">
        <v>3</v>
      </c>
      <c r="L54" s="3344" t="n">
        <v>4000</v>
      </c>
      <c r="M54" s="3344"/>
      <c r="N54" s="3346" t="n">
        <v>25</v>
      </c>
      <c r="O54" s="3347" t="n">
        <v>36.4</v>
      </c>
      <c r="P54" s="3344" t="n">
        <v>521</v>
      </c>
    </row>
    <row r="55" customFormat="false" ht="15.75" hidden="false" customHeight="false" outlineLevel="0" collapsed="false">
      <c r="A55" s="3340" t="s">
        <v>1564</v>
      </c>
      <c r="B55" s="3344" t="n">
        <v>0</v>
      </c>
      <c r="C55" s="3344" t="n">
        <v>0</v>
      </c>
      <c r="D55" s="3345"/>
      <c r="E55" s="3344" t="n">
        <v>0</v>
      </c>
      <c r="F55" s="3344" t="n">
        <v>0</v>
      </c>
      <c r="G55" s="3344"/>
      <c r="H55" s="3344" t="n">
        <v>0</v>
      </c>
      <c r="I55" s="3344" t="n">
        <v>0</v>
      </c>
      <c r="J55" s="3344"/>
      <c r="K55" s="3344" t="n">
        <v>5</v>
      </c>
      <c r="L55" s="3344" t="n">
        <v>5000</v>
      </c>
      <c r="M55" s="3344"/>
      <c r="N55" s="3346" t="n">
        <v>0</v>
      </c>
      <c r="O55" s="3347" t="n">
        <v>0</v>
      </c>
      <c r="P55" s="3344" t="n">
        <v>0</v>
      </c>
    </row>
    <row r="56" customFormat="false" ht="15.75" hidden="false" customHeight="false" outlineLevel="0" collapsed="false">
      <c r="A56" s="3340" t="s">
        <v>1565</v>
      </c>
      <c r="B56" s="3344" t="n">
        <v>0</v>
      </c>
      <c r="C56" s="3344" t="n">
        <v>0</v>
      </c>
      <c r="D56" s="3345"/>
      <c r="E56" s="3344" t="n">
        <v>0</v>
      </c>
      <c r="F56" s="3344" t="n">
        <v>0</v>
      </c>
      <c r="G56" s="3344"/>
      <c r="H56" s="3344" t="n">
        <v>4</v>
      </c>
      <c r="I56" s="3344" t="n">
        <v>4800</v>
      </c>
      <c r="J56" s="3344"/>
      <c r="K56" s="3344" t="n">
        <v>4</v>
      </c>
      <c r="L56" s="3344" t="n">
        <v>4500</v>
      </c>
      <c r="M56" s="3344"/>
      <c r="N56" s="3346" t="n">
        <v>0</v>
      </c>
      <c r="O56" s="3347" t="n">
        <v>0</v>
      </c>
      <c r="P56" s="3344" t="n">
        <v>0</v>
      </c>
    </row>
    <row r="57" customFormat="false" ht="15.75" hidden="false" customHeight="false" outlineLevel="0" collapsed="false">
      <c r="A57" s="3340" t="s">
        <v>1566</v>
      </c>
      <c r="B57" s="3344" t="n">
        <v>15</v>
      </c>
      <c r="C57" s="3344" t="n">
        <v>13168</v>
      </c>
      <c r="D57" s="3345"/>
      <c r="E57" s="3344" t="n">
        <v>0</v>
      </c>
      <c r="F57" s="3344" t="n">
        <v>0</v>
      </c>
      <c r="G57" s="3344"/>
      <c r="H57" s="3344" t="n">
        <v>2</v>
      </c>
      <c r="I57" s="3344" t="n">
        <v>1900</v>
      </c>
      <c r="J57" s="3344"/>
      <c r="K57" s="3344" t="n">
        <v>11</v>
      </c>
      <c r="L57" s="3344" t="n">
        <v>12000</v>
      </c>
      <c r="M57" s="3344"/>
      <c r="N57" s="3346" t="n">
        <v>78.2</v>
      </c>
      <c r="O57" s="3347" t="n">
        <v>43.6</v>
      </c>
      <c r="P57" s="3344" t="n">
        <v>2359</v>
      </c>
    </row>
    <row r="58" customFormat="false" ht="15.75" hidden="false" customHeight="false" outlineLevel="0" collapsed="false">
      <c r="A58" s="3340" t="s">
        <v>1567</v>
      </c>
      <c r="B58" s="3344" t="n">
        <v>0</v>
      </c>
      <c r="C58" s="3344" t="n">
        <v>0</v>
      </c>
      <c r="D58" s="3345"/>
      <c r="E58" s="3344" t="n">
        <v>2</v>
      </c>
      <c r="F58" s="3344" t="n">
        <v>2800</v>
      </c>
      <c r="G58" s="3344"/>
      <c r="H58" s="3344" t="n">
        <v>2</v>
      </c>
      <c r="I58" s="3344" t="n">
        <v>2800</v>
      </c>
      <c r="J58" s="3344"/>
      <c r="K58" s="3344" t="n">
        <v>10</v>
      </c>
      <c r="L58" s="3344" t="n">
        <v>14400</v>
      </c>
      <c r="M58" s="3344"/>
      <c r="N58" s="3346" t="n">
        <v>0</v>
      </c>
      <c r="O58" s="3347" t="n">
        <v>0</v>
      </c>
      <c r="P58" s="3344" t="n">
        <v>0</v>
      </c>
    </row>
    <row r="59" customFormat="false" ht="15.75" hidden="false" customHeight="false" outlineLevel="0" collapsed="false">
      <c r="A59" s="3340" t="s">
        <v>1568</v>
      </c>
      <c r="B59" s="3344" t="n">
        <v>16</v>
      </c>
      <c r="C59" s="3344" t="n">
        <v>10038</v>
      </c>
      <c r="D59" s="3345"/>
      <c r="E59" s="3344" t="n">
        <v>0</v>
      </c>
      <c r="F59" s="3344" t="n">
        <v>0</v>
      </c>
      <c r="G59" s="3344"/>
      <c r="H59" s="3344" t="n">
        <v>4</v>
      </c>
      <c r="I59" s="3344" t="n">
        <v>6680</v>
      </c>
      <c r="J59" s="3344"/>
      <c r="K59" s="3344" t="n">
        <v>7</v>
      </c>
      <c r="L59" s="3344" t="n">
        <v>8920</v>
      </c>
      <c r="M59" s="3344"/>
      <c r="N59" s="3346" t="n">
        <v>64.1</v>
      </c>
      <c r="O59" s="3347" t="n">
        <v>18.3</v>
      </c>
      <c r="P59" s="3344" t="n">
        <v>1738</v>
      </c>
    </row>
    <row r="60" customFormat="false" ht="15.75" hidden="false" customHeight="false" outlineLevel="0" collapsed="false">
      <c r="A60" s="3340" t="s">
        <v>836</v>
      </c>
      <c r="B60" s="3344" t="n">
        <v>100</v>
      </c>
      <c r="C60" s="3344" t="n">
        <v>99361</v>
      </c>
      <c r="D60" s="3345"/>
      <c r="E60" s="3344" t="n">
        <v>5</v>
      </c>
      <c r="F60" s="3344" t="n">
        <v>6018</v>
      </c>
      <c r="G60" s="3344"/>
      <c r="H60" s="3344" t="n">
        <v>5</v>
      </c>
      <c r="I60" s="3344" t="n">
        <v>6063</v>
      </c>
      <c r="J60" s="3344"/>
      <c r="K60" s="3344" t="n">
        <v>17</v>
      </c>
      <c r="L60" s="3344" t="n">
        <v>26000</v>
      </c>
      <c r="M60" s="3344"/>
      <c r="N60" s="3346" t="n">
        <v>790.2</v>
      </c>
      <c r="O60" s="3347" t="n">
        <v>19.4</v>
      </c>
      <c r="P60" s="3344" t="n">
        <v>18816</v>
      </c>
    </row>
    <row r="61" customFormat="false" ht="15.75" hidden="false" customHeight="false" outlineLevel="0" collapsed="false">
      <c r="A61" s="3340" t="s">
        <v>1569</v>
      </c>
      <c r="B61" s="3344" t="n">
        <v>0</v>
      </c>
      <c r="C61" s="3344" t="n">
        <v>0</v>
      </c>
      <c r="D61" s="3345"/>
      <c r="E61" s="3344" t="n">
        <v>0</v>
      </c>
      <c r="F61" s="3344" t="n">
        <v>0</v>
      </c>
      <c r="G61" s="3344"/>
      <c r="H61" s="3344" t="n">
        <v>4</v>
      </c>
      <c r="I61" s="3344" t="n">
        <v>4000</v>
      </c>
      <c r="J61" s="3344"/>
      <c r="K61" s="3344" t="n">
        <v>6</v>
      </c>
      <c r="L61" s="3344" t="n">
        <v>6700</v>
      </c>
      <c r="M61" s="3344"/>
      <c r="N61" s="3346" t="n">
        <v>0</v>
      </c>
      <c r="O61" s="3347" t="n">
        <v>0</v>
      </c>
      <c r="P61" s="3344" t="n">
        <v>0</v>
      </c>
    </row>
    <row r="62" customFormat="false" ht="15.75" hidden="false" customHeight="false" outlineLevel="0" collapsed="false">
      <c r="A62" s="3340" t="s">
        <v>1570</v>
      </c>
      <c r="B62" s="3344" t="n">
        <v>6</v>
      </c>
      <c r="C62" s="3344" t="n">
        <v>4927</v>
      </c>
      <c r="D62" s="3344" t="n">
        <v>0</v>
      </c>
      <c r="E62" s="3344" t="n">
        <v>2</v>
      </c>
      <c r="F62" s="3344" t="n">
        <v>2700</v>
      </c>
      <c r="G62" s="3344" t="n">
        <v>0</v>
      </c>
      <c r="H62" s="3344" t="n">
        <v>0</v>
      </c>
      <c r="I62" s="3344" t="n">
        <v>0</v>
      </c>
      <c r="J62" s="3344" t="n">
        <v>0</v>
      </c>
      <c r="K62" s="3344" t="n">
        <v>0</v>
      </c>
      <c r="L62" s="3344" t="n">
        <v>0</v>
      </c>
      <c r="M62" s="3344" t="n">
        <v>0</v>
      </c>
      <c r="N62" s="3344" t="n">
        <v>40.1000000000004</v>
      </c>
      <c r="O62" s="3344" t="s">
        <v>1571</v>
      </c>
      <c r="P62" s="3344" t="n">
        <v>1249</v>
      </c>
    </row>
    <row r="63" customFormat="false" ht="15.75" hidden="false" customHeight="false" outlineLevel="0" collapsed="false">
      <c r="A63" s="3348" t="s">
        <v>1572</v>
      </c>
      <c r="B63" s="3349" t="n">
        <v>435</v>
      </c>
      <c r="C63" s="3349" t="n">
        <v>375303</v>
      </c>
      <c r="D63" s="3350"/>
      <c r="E63" s="3349" t="n">
        <v>72</v>
      </c>
      <c r="F63" s="3349" t="n">
        <v>76793</v>
      </c>
      <c r="G63" s="3349"/>
      <c r="H63" s="3349" t="n">
        <v>174</v>
      </c>
      <c r="I63" s="3349" t="n">
        <v>190185</v>
      </c>
      <c r="J63" s="3349"/>
      <c r="K63" s="3349" t="n">
        <v>299</v>
      </c>
      <c r="L63" s="3349" t="n">
        <v>329370</v>
      </c>
      <c r="M63" s="3349"/>
      <c r="N63" s="3351" t="n">
        <v>2359</v>
      </c>
      <c r="O63" s="3352" t="s">
        <v>1571</v>
      </c>
      <c r="P63" s="3353" t="n">
        <v>65908</v>
      </c>
    </row>
    <row r="64" customFormat="false" ht="15.75" hidden="false" customHeight="false" outlineLevel="0" collapsed="false">
      <c r="A64" s="3342"/>
      <c r="B64" s="3343"/>
      <c r="C64" s="3343"/>
      <c r="D64" s="3343"/>
      <c r="E64" s="3343"/>
      <c r="F64" s="3343"/>
      <c r="G64" s="3343"/>
      <c r="H64" s="3343"/>
      <c r="I64" s="3343"/>
      <c r="J64" s="3343"/>
      <c r="K64" s="3343"/>
      <c r="L64" s="3343"/>
      <c r="M64" s="3343"/>
      <c r="N64" s="3343"/>
      <c r="O64" s="3343"/>
      <c r="P64" s="3343"/>
    </row>
    <row r="66" customFormat="false" ht="15.75" hidden="false" customHeight="false" outlineLevel="0" collapsed="false">
      <c r="A66" s="3309" t="s">
        <v>1573</v>
      </c>
      <c r="O66" s="3354"/>
    </row>
    <row r="67" customFormat="false" ht="15.75" hidden="false" customHeight="false" outlineLevel="0" collapsed="false">
      <c r="A67" s="3355"/>
      <c r="B67" s="3355"/>
    </row>
    <row r="214" customFormat="false" ht="15.75" hidden="false" customHeight="false" outlineLevel="0" collapsed="false">
      <c r="A214" s="3356"/>
    </row>
    <row r="216" customFormat="false" ht="15.75" hidden="false" customHeight="false" outlineLevel="0" collapsed="false">
      <c r="A216" s="3356"/>
    </row>
    <row r="219" customFormat="false" ht="15.75" hidden="false" customHeight="false" outlineLevel="0" collapsed="false">
      <c r="A219" s="3356"/>
    </row>
    <row r="221" customFormat="false" ht="15.75" hidden="false" customHeight="false" outlineLevel="0" collapsed="false">
      <c r="A221" s="3356"/>
    </row>
    <row r="223" customFormat="false" ht="15.75" hidden="false" customHeight="false" outlineLevel="0" collapsed="false">
      <c r="A223" s="3356"/>
    </row>
    <row r="229" customFormat="false" ht="15.75" hidden="false" customHeight="false" outlineLevel="0" collapsed="false">
      <c r="A229" s="3356"/>
    </row>
    <row r="236" customFormat="false" ht="15.75" hidden="false" customHeight="false" outlineLevel="0" collapsed="false">
      <c r="A236" s="3356"/>
    </row>
    <row r="240" customFormat="false" ht="15.75" hidden="false" customHeight="false" outlineLevel="0" collapsed="false">
      <c r="A240" s="3356"/>
    </row>
    <row r="369" customFormat="false" ht="15.75" hidden="false" customHeight="false" outlineLevel="0" collapsed="false">
      <c r="A369" s="3309" t="s">
        <v>1574</v>
      </c>
    </row>
    <row r="370" customFormat="false" ht="15.75" hidden="false" customHeight="false" outlineLevel="0" collapsed="false">
      <c r="A370" s="3309" t="s">
        <v>1575</v>
      </c>
    </row>
    <row r="371" customFormat="false" ht="15.75" hidden="false" customHeight="false" outlineLevel="0" collapsed="false">
      <c r="A371" s="3309" t="s">
        <v>1576</v>
      </c>
    </row>
    <row r="372" customFormat="false" ht="15.75" hidden="false" customHeight="false" outlineLevel="0" collapsed="false">
      <c r="A372" s="3309" t="s">
        <v>1577</v>
      </c>
    </row>
    <row r="373" customFormat="false" ht="15.75" hidden="false" customHeight="false" outlineLevel="0" collapsed="false">
      <c r="A373" s="3309" t="s">
        <v>1578</v>
      </c>
    </row>
    <row r="374" customFormat="false" ht="15.75" hidden="false" customHeight="false" outlineLevel="0" collapsed="false">
      <c r="A374" s="3309" t="s">
        <v>1579</v>
      </c>
    </row>
    <row r="375" customFormat="false" ht="15.75" hidden="false" customHeight="false" outlineLevel="0" collapsed="false">
      <c r="A375" s="3309" t="s">
        <v>1580</v>
      </c>
    </row>
    <row r="376" customFormat="false" ht="15.75" hidden="false" customHeight="false" outlineLevel="0" collapsed="false">
      <c r="A376" s="3309" t="s">
        <v>1581</v>
      </c>
    </row>
    <row r="377" customFormat="false" ht="15.75" hidden="false" customHeight="false" outlineLevel="0" collapsed="false">
      <c r="A377" s="3309" t="s">
        <v>1582</v>
      </c>
    </row>
  </sheetData>
  <mergeCells count="9">
    <mergeCell ref="B2:N2"/>
    <mergeCell ref="O2:P2"/>
    <mergeCell ref="O3:P3"/>
    <mergeCell ref="O4:P4"/>
    <mergeCell ref="A7:P7"/>
    <mergeCell ref="B9:D9"/>
    <mergeCell ref="E9:G9"/>
    <mergeCell ref="H9:J9"/>
    <mergeCell ref="K9:M9"/>
  </mergeCells>
  <printOptions headings="false" gridLines="false" gridLinesSet="true" horizontalCentered="false" verticalCentered="false"/>
  <pageMargins left="0.708333333333333" right="0.708333333333333"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AE3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11.01953125" defaultRowHeight="15.75" zeroHeight="false" outlineLevelRow="0" outlineLevelCol="0"/>
  <cols>
    <col collapsed="false" customWidth="true" hidden="false" outlineLevel="0" max="1" min="1" style="123" width="17.62"/>
    <col collapsed="false" customWidth="true" hidden="false" outlineLevel="0" max="34" min="2" style="123" width="8.5"/>
    <col collapsed="false" customWidth="false" hidden="false" outlineLevel="0" max="1024" min="35" style="123" width="11"/>
  </cols>
  <sheetData>
    <row r="1" s="130" customFormat="true" ht="13.15" hidden="false" customHeight="true" outlineLevel="0" collapsed="false">
      <c r="A1" s="217"/>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1004"/>
      <c r="AE1" s="740"/>
    </row>
    <row r="2" s="130" customFormat="true" ht="20.85" hidden="false" customHeight="true" outlineLevel="0" collapsed="false">
      <c r="A2" s="101"/>
      <c r="B2" s="3357" t="s">
        <v>1583</v>
      </c>
      <c r="C2" s="3357"/>
      <c r="D2" s="3357"/>
      <c r="E2" s="3357"/>
      <c r="F2" s="3357"/>
      <c r="G2" s="3357"/>
      <c r="H2" s="3357"/>
      <c r="I2" s="3357"/>
      <c r="J2" s="3357"/>
      <c r="K2" s="3357"/>
      <c r="L2" s="3357"/>
      <c r="M2" s="3357"/>
      <c r="N2" s="3357"/>
      <c r="O2" s="3357"/>
      <c r="P2" s="3357"/>
      <c r="Q2" s="3357"/>
      <c r="R2" s="3357"/>
      <c r="S2" s="3357"/>
      <c r="T2" s="3357"/>
      <c r="U2" s="3357"/>
      <c r="V2" s="3357"/>
      <c r="W2" s="3357"/>
      <c r="X2" s="3357"/>
      <c r="Y2" s="3357"/>
      <c r="Z2" s="3357"/>
      <c r="AA2" s="3357"/>
      <c r="AB2" s="3357"/>
      <c r="AC2" s="3357"/>
      <c r="AD2" s="101" t="s">
        <v>75</v>
      </c>
      <c r="AE2" s="101"/>
    </row>
    <row r="3" s="130" customFormat="true" ht="20.85" hidden="false" customHeight="true" outlineLevel="0" collapsed="false">
      <c r="A3" s="101"/>
      <c r="B3" s="3126"/>
      <c r="C3" s="3127"/>
      <c r="D3" s="3127"/>
      <c r="E3" s="3127"/>
      <c r="F3" s="3127"/>
      <c r="G3" s="3127"/>
      <c r="H3" s="3127"/>
      <c r="I3" s="3127"/>
      <c r="J3" s="3127"/>
      <c r="K3" s="3127"/>
      <c r="L3" s="3127"/>
      <c r="M3" s="3127"/>
      <c r="N3" s="3127"/>
      <c r="O3" s="3127"/>
      <c r="P3" s="3127"/>
      <c r="Q3" s="3127"/>
      <c r="R3" s="3127"/>
      <c r="S3" s="3127"/>
      <c r="T3" s="3127"/>
      <c r="U3" s="3127"/>
      <c r="V3" s="3127"/>
      <c r="W3" s="3127"/>
      <c r="X3" s="3127"/>
      <c r="Y3" s="3127"/>
      <c r="Z3" s="3127"/>
      <c r="AA3" s="3127"/>
      <c r="AB3" s="3127"/>
      <c r="AC3" s="3127"/>
      <c r="AD3" s="101" t="s">
        <v>1584</v>
      </c>
      <c r="AE3" s="101"/>
    </row>
    <row r="4" s="130" customFormat="true" ht="20.85" hidden="false" customHeight="true" outlineLevel="0" collapsed="false">
      <c r="A4" s="101"/>
      <c r="B4" s="3358" t="s">
        <v>333</v>
      </c>
      <c r="C4" s="3358"/>
      <c r="D4" s="3358"/>
      <c r="E4" s="3358"/>
      <c r="F4" s="3358"/>
      <c r="G4" s="3358"/>
      <c r="H4" s="3358"/>
      <c r="I4" s="3358"/>
      <c r="J4" s="3358"/>
      <c r="K4" s="3358"/>
      <c r="L4" s="3358"/>
      <c r="M4" s="3358"/>
      <c r="N4" s="3358"/>
      <c r="O4" s="3358"/>
      <c r="P4" s="3358"/>
      <c r="Q4" s="3358"/>
      <c r="R4" s="3358"/>
      <c r="S4" s="3358"/>
      <c r="T4" s="3358"/>
      <c r="U4" s="3358"/>
      <c r="V4" s="3358"/>
      <c r="W4" s="3358"/>
      <c r="X4" s="3358"/>
      <c r="Y4" s="3358"/>
      <c r="Z4" s="3358"/>
      <c r="AA4" s="3358"/>
      <c r="AB4" s="3358"/>
      <c r="AC4" s="3358"/>
      <c r="AD4" s="105" t="s">
        <v>504</v>
      </c>
      <c r="AE4" s="105"/>
    </row>
    <row r="5" s="130" customFormat="true" ht="15.75" hidden="false" customHeight="false" outlineLevel="0" collapsed="false">
      <c r="A5" s="3132"/>
      <c r="B5" s="3036"/>
      <c r="C5" s="3036"/>
      <c r="D5" s="3036"/>
      <c r="E5" s="3036"/>
      <c r="F5" s="3036"/>
      <c r="G5" s="3036"/>
      <c r="H5" s="3036"/>
      <c r="I5" s="3036"/>
      <c r="J5" s="3036"/>
      <c r="K5" s="3036"/>
      <c r="L5" s="3036"/>
      <c r="M5" s="3036"/>
      <c r="N5" s="3036"/>
      <c r="O5" s="3036"/>
      <c r="P5" s="3036"/>
      <c r="Q5" s="3036"/>
      <c r="R5" s="3036"/>
      <c r="S5" s="3036"/>
      <c r="T5" s="3036"/>
      <c r="U5" s="3036"/>
      <c r="V5" s="3036"/>
      <c r="W5" s="3036"/>
      <c r="X5" s="3036"/>
      <c r="Y5" s="3036"/>
      <c r="Z5" s="3036"/>
      <c r="AA5" s="3036"/>
      <c r="AB5" s="3036"/>
      <c r="AC5" s="3036"/>
      <c r="AD5" s="1432"/>
      <c r="AE5" s="1015"/>
    </row>
    <row r="6" customFormat="false" ht="15.75" hidden="false" customHeight="false" outlineLevel="0" collapsed="false">
      <c r="A6" s="3215"/>
    </row>
    <row r="7" customFormat="false" ht="18" hidden="false" customHeight="true" outlineLevel="0" collapsed="false">
      <c r="A7" s="407" t="s">
        <v>1585</v>
      </c>
      <c r="B7" s="407"/>
      <c r="C7" s="407"/>
      <c r="D7" s="407"/>
      <c r="E7" s="407"/>
      <c r="F7" s="407"/>
      <c r="G7" s="407"/>
      <c r="H7" s="407"/>
      <c r="I7" s="407"/>
      <c r="J7" s="407"/>
      <c r="K7" s="407"/>
      <c r="L7" s="407"/>
      <c r="M7" s="407"/>
      <c r="N7" s="407"/>
      <c r="O7" s="407"/>
      <c r="P7" s="407"/>
      <c r="Q7" s="407"/>
    </row>
    <row r="8" customFormat="false" ht="18" hidden="false" customHeight="true" outlineLevel="0" collapsed="false">
      <c r="A8" s="1713" t="s">
        <v>1586</v>
      </c>
      <c r="B8" s="243" t="s">
        <v>278</v>
      </c>
      <c r="C8" s="243" t="n">
        <v>1992</v>
      </c>
      <c r="D8" s="243" t="n">
        <v>1993</v>
      </c>
      <c r="E8" s="243" t="n">
        <v>1994</v>
      </c>
      <c r="F8" s="243" t="n">
        <v>1995</v>
      </c>
      <c r="G8" s="243" t="n">
        <v>1996</v>
      </c>
      <c r="H8" s="243" t="n">
        <v>1997</v>
      </c>
      <c r="I8" s="243" t="n">
        <v>1998</v>
      </c>
      <c r="J8" s="243" t="n">
        <v>1999</v>
      </c>
      <c r="K8" s="243" t="n">
        <v>2000</v>
      </c>
      <c r="L8" s="243" t="n">
        <v>2001</v>
      </c>
      <c r="M8" s="243" t="n">
        <v>2002</v>
      </c>
      <c r="N8" s="442" t="n">
        <v>2003</v>
      </c>
      <c r="O8" s="243" t="n">
        <v>2004</v>
      </c>
      <c r="P8" s="243" t="n">
        <v>2005</v>
      </c>
      <c r="Q8" s="243" t="n">
        <v>2006</v>
      </c>
      <c r="R8" s="243" t="n">
        <v>2007</v>
      </c>
      <c r="S8" s="635" t="n">
        <v>2008</v>
      </c>
      <c r="T8" s="363" t="n">
        <v>2009</v>
      </c>
      <c r="U8" s="363" t="n">
        <v>2010</v>
      </c>
      <c r="V8" s="363" t="n">
        <v>2011</v>
      </c>
      <c r="W8" s="363" t="n">
        <v>2012</v>
      </c>
      <c r="X8" s="363" t="n">
        <v>2013</v>
      </c>
      <c r="Y8" s="363" t="n">
        <v>2014</v>
      </c>
      <c r="Z8" s="363" t="n">
        <v>2015</v>
      </c>
      <c r="AA8" s="363" t="n">
        <v>2016</v>
      </c>
      <c r="AB8" s="363" t="n">
        <v>2017</v>
      </c>
      <c r="AC8" s="363" t="n">
        <v>2018</v>
      </c>
      <c r="AD8" s="363" t="n">
        <v>2019</v>
      </c>
      <c r="AE8" s="363" t="n">
        <v>2020</v>
      </c>
    </row>
    <row r="9" customFormat="false" ht="14.1" hidden="false" customHeight="true" outlineLevel="0" collapsed="false">
      <c r="A9" s="642" t="s">
        <v>1587</v>
      </c>
      <c r="B9" s="3359" t="n">
        <v>3776</v>
      </c>
      <c r="C9" s="3359" t="n">
        <v>2334</v>
      </c>
      <c r="D9" s="3359" t="n">
        <v>2256</v>
      </c>
      <c r="E9" s="3359" t="n">
        <v>2208</v>
      </c>
      <c r="F9" s="3360" t="n">
        <v>3712</v>
      </c>
      <c r="G9" s="3360" t="n">
        <v>4975</v>
      </c>
      <c r="H9" s="3360" t="n">
        <v>5488</v>
      </c>
      <c r="I9" s="3360" t="n">
        <v>4894</v>
      </c>
      <c r="J9" s="3360" t="n">
        <v>5979</v>
      </c>
      <c r="K9" s="3360" t="n">
        <v>7609</v>
      </c>
      <c r="L9" s="3360" t="n">
        <v>7756</v>
      </c>
      <c r="M9" s="3361" t="n">
        <v>6854</v>
      </c>
      <c r="N9" s="3361" t="n">
        <v>7572</v>
      </c>
      <c r="O9" s="3361" t="n">
        <v>8982</v>
      </c>
      <c r="P9" s="3361" t="n">
        <v>9516</v>
      </c>
      <c r="Q9" s="3361" t="n">
        <v>7593</v>
      </c>
      <c r="R9" s="3361" t="n">
        <v>8611</v>
      </c>
      <c r="S9" s="3361" t="n">
        <v>8430</v>
      </c>
      <c r="T9" s="3361" t="n">
        <v>7982</v>
      </c>
      <c r="U9" s="3361" t="n">
        <v>5900</v>
      </c>
      <c r="V9" s="3361" t="n">
        <v>5983</v>
      </c>
      <c r="W9" s="3361" t="n">
        <v>6991</v>
      </c>
      <c r="X9" s="3361" t="n">
        <v>6350</v>
      </c>
      <c r="Y9" s="3361" t="n">
        <v>5001</v>
      </c>
      <c r="Z9" s="3362" t="n">
        <v>5654</v>
      </c>
      <c r="AA9" s="3362" t="n">
        <v>6315</v>
      </c>
      <c r="AB9" s="3362" t="n">
        <v>5882</v>
      </c>
      <c r="AC9" s="3361" t="n">
        <v>6517</v>
      </c>
      <c r="AD9" s="3362" t="n">
        <v>6613</v>
      </c>
      <c r="AE9" s="3363" t="n">
        <v>6203</v>
      </c>
    </row>
    <row r="10" customFormat="false" ht="14.1" hidden="false" customHeight="true" outlineLevel="0" collapsed="false">
      <c r="A10" s="498" t="s">
        <v>1588</v>
      </c>
      <c r="B10" s="3364" t="n">
        <v>8160</v>
      </c>
      <c r="C10" s="3364" t="n">
        <v>9299</v>
      </c>
      <c r="D10" s="3364" t="n">
        <v>9155</v>
      </c>
      <c r="E10" s="3364" t="n">
        <v>9647</v>
      </c>
      <c r="F10" s="3365" t="n">
        <v>10473</v>
      </c>
      <c r="G10" s="3365" t="n">
        <v>11706</v>
      </c>
      <c r="H10" s="3365" t="n">
        <v>12031</v>
      </c>
      <c r="I10" s="3365" t="n">
        <v>10922</v>
      </c>
      <c r="J10" s="3365" t="n">
        <v>8214</v>
      </c>
      <c r="K10" s="3365" t="n">
        <v>10590</v>
      </c>
      <c r="L10" s="3365" t="n">
        <v>12520</v>
      </c>
      <c r="M10" s="3364" t="n">
        <v>11604</v>
      </c>
      <c r="N10" s="3364" t="n">
        <v>10457</v>
      </c>
      <c r="O10" s="3364" t="n">
        <v>11597</v>
      </c>
      <c r="P10" s="3364" t="n">
        <v>11628</v>
      </c>
      <c r="Q10" s="3364" t="n">
        <v>9862</v>
      </c>
      <c r="R10" s="3364" t="n">
        <v>9476</v>
      </c>
      <c r="S10" s="3364" t="n">
        <v>9000</v>
      </c>
      <c r="T10" s="3364" t="n">
        <v>10173</v>
      </c>
      <c r="U10" s="3364" t="n">
        <v>9783</v>
      </c>
      <c r="V10" s="3364" t="n">
        <v>9145</v>
      </c>
      <c r="W10" s="3364" t="n">
        <v>8999</v>
      </c>
      <c r="X10" s="3364" t="n">
        <v>9331</v>
      </c>
      <c r="Y10" s="3364" t="n">
        <v>9134</v>
      </c>
      <c r="Z10" s="3365" t="n">
        <v>13325</v>
      </c>
      <c r="AA10" s="3365" t="n">
        <v>14039</v>
      </c>
      <c r="AB10" s="3365" t="n">
        <v>13116</v>
      </c>
      <c r="AC10" s="3364" t="n">
        <v>7001</v>
      </c>
      <c r="AD10" s="3365" t="n">
        <v>6938</v>
      </c>
      <c r="AE10" s="3366" t="n">
        <v>3885</v>
      </c>
    </row>
    <row r="11" customFormat="false" ht="14.1" hidden="false" customHeight="true" outlineLevel="0" collapsed="false">
      <c r="A11" s="498" t="s">
        <v>1589</v>
      </c>
      <c r="B11" s="3364" t="n">
        <v>2477</v>
      </c>
      <c r="C11" s="3364" t="n">
        <v>2149</v>
      </c>
      <c r="D11" s="3364" t="n">
        <v>1730</v>
      </c>
      <c r="E11" s="3364" t="n">
        <v>1053</v>
      </c>
      <c r="F11" s="3365" t="n">
        <v>1016</v>
      </c>
      <c r="G11" s="3365" t="n">
        <v>930</v>
      </c>
      <c r="H11" s="3365" t="n">
        <v>572</v>
      </c>
      <c r="I11" s="3365" t="n">
        <v>452</v>
      </c>
      <c r="J11" s="3365" t="n">
        <v>439</v>
      </c>
      <c r="K11" s="3365" t="n">
        <v>320</v>
      </c>
      <c r="L11" s="3365" t="n">
        <v>195</v>
      </c>
      <c r="M11" s="3365" t="n">
        <v>20</v>
      </c>
      <c r="N11" s="3365" t="n">
        <v>9</v>
      </c>
      <c r="O11" s="3364" t="n">
        <v>7</v>
      </c>
      <c r="P11" s="3364" t="n">
        <v>7</v>
      </c>
      <c r="Q11" s="3364" t="n">
        <v>0</v>
      </c>
      <c r="R11" s="3364" t="n">
        <v>4</v>
      </c>
      <c r="S11" s="3364" t="n">
        <v>5</v>
      </c>
      <c r="T11" s="3364" t="n">
        <v>8</v>
      </c>
      <c r="U11" s="3364" t="n">
        <v>7</v>
      </c>
      <c r="V11" s="3364" t="n">
        <v>6</v>
      </c>
      <c r="W11" s="3364" t="n">
        <v>3</v>
      </c>
      <c r="X11" s="3364" t="n">
        <v>5</v>
      </c>
      <c r="Y11" s="3364" t="n">
        <v>3</v>
      </c>
      <c r="Z11" s="3365" t="n">
        <v>2</v>
      </c>
      <c r="AA11" s="3365" t="n">
        <v>0</v>
      </c>
      <c r="AB11" s="3365" t="n">
        <v>0</v>
      </c>
      <c r="AC11" s="3364" t="n">
        <v>0</v>
      </c>
      <c r="AD11" s="3365" t="n">
        <v>0</v>
      </c>
      <c r="AE11" s="3366" t="n">
        <v>0</v>
      </c>
    </row>
    <row r="12" customFormat="false" ht="13.7" hidden="false" customHeight="true" outlineLevel="0" collapsed="false">
      <c r="A12" s="498" t="s">
        <v>1590</v>
      </c>
      <c r="B12" s="3364" t="n">
        <v>540</v>
      </c>
      <c r="C12" s="3364" t="n">
        <v>540</v>
      </c>
      <c r="D12" s="3364" t="n">
        <v>556</v>
      </c>
      <c r="E12" s="3364" t="n">
        <v>650</v>
      </c>
      <c r="F12" s="3365" t="n">
        <v>652</v>
      </c>
      <c r="G12" s="3365" t="n">
        <v>568</v>
      </c>
      <c r="H12" s="3365" t="n">
        <v>470</v>
      </c>
      <c r="I12" s="3365" t="n">
        <v>725</v>
      </c>
      <c r="J12" s="3365" t="n">
        <v>294</v>
      </c>
      <c r="K12" s="1144"/>
      <c r="L12" s="1144"/>
      <c r="M12" s="1144"/>
      <c r="N12" s="1144"/>
      <c r="O12" s="1144"/>
      <c r="P12" s="1144"/>
      <c r="Q12" s="1144"/>
      <c r="R12" s="1144"/>
      <c r="S12" s="1144"/>
      <c r="T12" s="1144"/>
      <c r="U12" s="1144"/>
      <c r="V12" s="1144"/>
      <c r="W12" s="1144"/>
      <c r="X12" s="1144"/>
      <c r="Y12" s="1144"/>
      <c r="Z12" s="3367"/>
      <c r="AA12" s="3367"/>
      <c r="AB12" s="3367"/>
      <c r="AC12" s="1144"/>
      <c r="AD12" s="3367"/>
      <c r="AE12" s="1146"/>
    </row>
    <row r="13" customFormat="false" ht="13.7" hidden="false" customHeight="true" outlineLevel="0" collapsed="false">
      <c r="A13" s="498" t="s">
        <v>1591</v>
      </c>
      <c r="B13" s="3364" t="n">
        <v>2451</v>
      </c>
      <c r="C13" s="3364" t="n">
        <v>1684</v>
      </c>
      <c r="D13" s="3364" t="n">
        <v>1679</v>
      </c>
      <c r="E13" s="3364" t="n">
        <v>1895</v>
      </c>
      <c r="F13" s="3365" t="n">
        <v>2016</v>
      </c>
      <c r="G13" s="3365" t="n">
        <v>2447</v>
      </c>
      <c r="H13" s="3365" t="n">
        <v>2905</v>
      </c>
      <c r="I13" s="3365" t="n">
        <v>2780</v>
      </c>
      <c r="J13" s="3365" t="n">
        <v>2689</v>
      </c>
      <c r="K13" s="3365" t="n">
        <v>2714</v>
      </c>
      <c r="L13" s="3365" t="n">
        <v>2239</v>
      </c>
      <c r="M13" s="3364" t="n">
        <v>2333</v>
      </c>
      <c r="N13" s="3364" t="n">
        <v>2036</v>
      </c>
      <c r="O13" s="3364" t="n">
        <v>3038</v>
      </c>
      <c r="P13" s="3364" t="n">
        <v>3147</v>
      </c>
      <c r="Q13" s="3364" t="n">
        <v>3077</v>
      </c>
      <c r="R13" s="3364" t="n">
        <v>2879</v>
      </c>
      <c r="S13" s="3364" t="n">
        <v>4366</v>
      </c>
      <c r="T13" s="3364" t="n">
        <v>4626</v>
      </c>
      <c r="U13" s="3364" t="n">
        <v>4496</v>
      </c>
      <c r="V13" s="3364" t="n">
        <v>3258</v>
      </c>
      <c r="W13" s="3364" t="n">
        <v>4495</v>
      </c>
      <c r="X13" s="3364" t="n">
        <v>4323</v>
      </c>
      <c r="Y13" s="3364" t="n">
        <v>3255</v>
      </c>
      <c r="Z13" s="3365" t="n">
        <v>2993</v>
      </c>
      <c r="AA13" s="3365" t="n">
        <v>3654</v>
      </c>
      <c r="AB13" s="3365" t="n">
        <v>4224</v>
      </c>
      <c r="AC13" s="3364" t="n">
        <v>5525</v>
      </c>
      <c r="AD13" s="3365" t="n">
        <v>5476</v>
      </c>
      <c r="AE13" s="3366" t="n">
        <v>5413</v>
      </c>
    </row>
    <row r="14" customFormat="false" ht="14.1" hidden="false" customHeight="true" outlineLevel="0" collapsed="false">
      <c r="A14" s="498" t="s">
        <v>1592</v>
      </c>
      <c r="B14" s="3364" t="n">
        <v>2964</v>
      </c>
      <c r="C14" s="3364" t="n">
        <v>2965</v>
      </c>
      <c r="D14" s="3364" t="n">
        <v>2914</v>
      </c>
      <c r="E14" s="3364" t="n">
        <v>2975</v>
      </c>
      <c r="F14" s="3365" t="n">
        <v>2974</v>
      </c>
      <c r="G14" s="3365" t="n">
        <v>3329</v>
      </c>
      <c r="H14" s="3365" t="n">
        <v>3487</v>
      </c>
      <c r="I14" s="3365" t="n">
        <v>3714</v>
      </c>
      <c r="J14" s="3365" t="n">
        <v>2918</v>
      </c>
      <c r="K14" s="3365" t="n">
        <v>2900</v>
      </c>
      <c r="L14" s="3365" t="n">
        <v>2920</v>
      </c>
      <c r="M14" s="3364" t="n">
        <v>3075</v>
      </c>
      <c r="N14" s="3364" t="n">
        <v>3143</v>
      </c>
      <c r="O14" s="3364" t="n">
        <v>3282</v>
      </c>
      <c r="P14" s="3364" t="n">
        <v>3093</v>
      </c>
      <c r="Q14" s="3364" t="n">
        <v>3434</v>
      </c>
      <c r="R14" s="3364" t="n">
        <v>3153</v>
      </c>
      <c r="S14" s="3364" t="n">
        <v>3032</v>
      </c>
      <c r="T14" s="3364" t="n">
        <v>3243</v>
      </c>
      <c r="U14" s="3364" t="n">
        <v>4198</v>
      </c>
      <c r="V14" s="3364" t="n">
        <v>4351</v>
      </c>
      <c r="W14" s="3364" t="n">
        <v>4667</v>
      </c>
      <c r="X14" s="3364" t="n">
        <v>4518</v>
      </c>
      <c r="Y14" s="3364" t="n">
        <v>4057</v>
      </c>
      <c r="Z14" s="3365" t="n">
        <v>4116</v>
      </c>
      <c r="AA14" s="3365" t="n">
        <v>3479</v>
      </c>
      <c r="AB14" s="3365" t="n">
        <v>3449</v>
      </c>
      <c r="AC14" s="3364" t="n">
        <v>2911</v>
      </c>
      <c r="AD14" s="3365" t="n">
        <v>2983</v>
      </c>
      <c r="AE14" s="3366" t="n">
        <v>2991</v>
      </c>
    </row>
    <row r="15" customFormat="false" ht="14.1" hidden="false" customHeight="true" outlineLevel="0" collapsed="false">
      <c r="A15" s="498" t="s">
        <v>1593</v>
      </c>
      <c r="B15" s="3364" t="n">
        <v>1687</v>
      </c>
      <c r="C15" s="3364" t="n">
        <v>1669</v>
      </c>
      <c r="D15" s="3364" t="n">
        <v>1699</v>
      </c>
      <c r="E15" s="3364" t="n">
        <v>1671</v>
      </c>
      <c r="F15" s="3365" t="n">
        <v>1421</v>
      </c>
      <c r="G15" s="3365" t="n">
        <v>1436</v>
      </c>
      <c r="H15" s="3365" t="n">
        <v>1100</v>
      </c>
      <c r="I15" s="3365" t="n">
        <v>965</v>
      </c>
      <c r="J15" s="3365" t="n">
        <v>981</v>
      </c>
      <c r="K15" s="3365" t="n">
        <v>878</v>
      </c>
      <c r="L15" s="3365" t="n">
        <v>873</v>
      </c>
      <c r="M15" s="3364" t="n">
        <v>824</v>
      </c>
      <c r="N15" s="3364" t="n">
        <v>758</v>
      </c>
      <c r="O15" s="3364" t="n">
        <v>755</v>
      </c>
      <c r="P15" s="3364" t="n">
        <v>674</v>
      </c>
      <c r="Q15" s="3364" t="n">
        <v>534</v>
      </c>
      <c r="R15" s="3364" t="n">
        <v>539</v>
      </c>
      <c r="S15" s="3364" t="n">
        <v>655</v>
      </c>
      <c r="T15" s="3364" t="n">
        <v>563</v>
      </c>
      <c r="U15" s="3364" t="n">
        <v>583</v>
      </c>
      <c r="V15" s="3364" t="n">
        <v>582</v>
      </c>
      <c r="W15" s="3364" t="n">
        <v>465</v>
      </c>
      <c r="X15" s="3364" t="n">
        <v>531</v>
      </c>
      <c r="Y15" s="3364" t="n">
        <v>573</v>
      </c>
      <c r="Z15" s="3365" t="n">
        <v>393</v>
      </c>
      <c r="AA15" s="3365" t="n">
        <v>490</v>
      </c>
      <c r="AB15" s="3365" t="n">
        <v>308</v>
      </c>
      <c r="AC15" s="3364" t="n">
        <v>346</v>
      </c>
      <c r="AD15" s="3365" t="n">
        <v>346</v>
      </c>
      <c r="AE15" s="3366" t="n">
        <v>250</v>
      </c>
    </row>
    <row r="16" customFormat="false" ht="14.1" hidden="false" customHeight="true" outlineLevel="0" collapsed="false">
      <c r="A16" s="498" t="s">
        <v>1594</v>
      </c>
      <c r="B16" s="3364" t="n">
        <v>3060</v>
      </c>
      <c r="C16" s="3364" t="n">
        <v>2171</v>
      </c>
      <c r="D16" s="3364" t="n">
        <v>1180</v>
      </c>
      <c r="E16" s="3364" t="n">
        <v>1289</v>
      </c>
      <c r="F16" s="3365" t="n">
        <v>2324</v>
      </c>
      <c r="G16" s="3365" t="n">
        <v>2432</v>
      </c>
      <c r="H16" s="3365" t="n">
        <v>2170</v>
      </c>
      <c r="I16" s="3365" t="n">
        <v>1810</v>
      </c>
      <c r="J16" s="3365" t="n">
        <v>1807</v>
      </c>
      <c r="K16" s="3365" t="n">
        <v>1456</v>
      </c>
      <c r="L16" s="3365" t="n">
        <v>1011</v>
      </c>
      <c r="M16" s="3368" t="n">
        <v>883</v>
      </c>
      <c r="N16" s="3368" t="n">
        <v>779</v>
      </c>
      <c r="O16" s="3368" t="n">
        <v>878</v>
      </c>
      <c r="P16" s="3368" t="n">
        <v>1039</v>
      </c>
      <c r="Q16" s="3368" t="n">
        <v>1692</v>
      </c>
      <c r="R16" s="3368" t="n">
        <v>1654</v>
      </c>
      <c r="S16" s="3368" t="n">
        <v>1430</v>
      </c>
      <c r="T16" s="3368" t="n">
        <v>1453</v>
      </c>
      <c r="U16" s="3368" t="n">
        <v>1660</v>
      </c>
      <c r="V16" s="3368" t="n">
        <v>1537</v>
      </c>
      <c r="W16" s="3368" t="n">
        <v>1596</v>
      </c>
      <c r="X16" s="3368" t="n">
        <v>1792</v>
      </c>
      <c r="Y16" s="3368" t="n">
        <v>1919</v>
      </c>
      <c r="Z16" s="3369" t="n">
        <v>1256</v>
      </c>
      <c r="AA16" s="3369" t="n">
        <v>1125</v>
      </c>
      <c r="AB16" s="3369" t="n">
        <v>940</v>
      </c>
      <c r="AC16" s="3368" t="n">
        <v>582</v>
      </c>
      <c r="AD16" s="3369" t="n">
        <v>58</v>
      </c>
      <c r="AE16" s="3370" t="n">
        <v>6</v>
      </c>
    </row>
    <row r="17" customFormat="false" ht="14.1" hidden="false" customHeight="true" outlineLevel="0" collapsed="false">
      <c r="A17" s="498" t="s">
        <v>1384</v>
      </c>
      <c r="B17" s="3364" t="n">
        <v>10500</v>
      </c>
      <c r="C17" s="3364" t="n">
        <v>9400</v>
      </c>
      <c r="D17" s="3364" t="s">
        <v>4</v>
      </c>
      <c r="E17" s="3364" t="s">
        <v>4</v>
      </c>
      <c r="F17" s="3364" t="s">
        <v>4</v>
      </c>
      <c r="G17" s="3364" t="s">
        <v>4</v>
      </c>
      <c r="H17" s="3364" t="s">
        <v>4</v>
      </c>
      <c r="I17" s="3364" t="s">
        <v>4</v>
      </c>
      <c r="J17" s="3371"/>
      <c r="K17" s="3364" t="s">
        <v>4</v>
      </c>
      <c r="L17" s="3364" t="s">
        <v>4</v>
      </c>
      <c r="M17" s="3364" t="s">
        <v>4</v>
      </c>
      <c r="N17" s="3364" t="s">
        <v>4</v>
      </c>
      <c r="O17" s="3364" t="s">
        <v>4</v>
      </c>
      <c r="P17" s="3364" t="s">
        <v>4</v>
      </c>
      <c r="Q17" s="3364" t="s">
        <v>4</v>
      </c>
      <c r="R17" s="3364" t="s">
        <v>4</v>
      </c>
      <c r="S17" s="3364" t="s">
        <v>4</v>
      </c>
      <c r="T17" s="3364" t="s">
        <v>4</v>
      </c>
      <c r="U17" s="3364" t="s">
        <v>4</v>
      </c>
      <c r="V17" s="3364" t="s">
        <v>4</v>
      </c>
      <c r="W17" s="3364" t="s">
        <v>4</v>
      </c>
      <c r="X17" s="3364" t="s">
        <v>4</v>
      </c>
      <c r="Y17" s="3364" t="s">
        <v>4</v>
      </c>
      <c r="Z17" s="3365" t="s">
        <v>4</v>
      </c>
      <c r="AA17" s="3365" t="s">
        <v>4</v>
      </c>
      <c r="AB17" s="3365" t="s">
        <v>4</v>
      </c>
      <c r="AC17" s="3364" t="s">
        <v>4</v>
      </c>
      <c r="AD17" s="3365" t="s">
        <v>4</v>
      </c>
      <c r="AE17" s="3366" t="s">
        <v>4</v>
      </c>
    </row>
    <row r="18" customFormat="false" ht="14.1" hidden="false" customHeight="true" outlineLevel="0" collapsed="false">
      <c r="A18" s="498" t="s">
        <v>1595</v>
      </c>
      <c r="B18" s="3364" t="s">
        <v>4</v>
      </c>
      <c r="C18" s="3364" t="s">
        <v>4</v>
      </c>
      <c r="D18" s="3364" t="n">
        <v>2697</v>
      </c>
      <c r="E18" s="3364" t="n">
        <v>2541</v>
      </c>
      <c r="F18" s="3365" t="n">
        <v>2160</v>
      </c>
      <c r="G18" s="3365" t="n">
        <v>2605</v>
      </c>
      <c r="H18" s="3365" t="n">
        <v>2580</v>
      </c>
      <c r="I18" s="3365" t="n">
        <v>2530</v>
      </c>
      <c r="J18" s="3365" t="n">
        <v>2000</v>
      </c>
      <c r="K18" s="3365" t="n">
        <v>2500</v>
      </c>
      <c r="L18" s="3365" t="n">
        <v>2500</v>
      </c>
      <c r="M18" s="3364" t="n">
        <v>2900</v>
      </c>
      <c r="N18" s="3364" t="n">
        <v>3150</v>
      </c>
      <c r="O18" s="3364" t="n">
        <v>3200</v>
      </c>
      <c r="P18" s="3364" t="n">
        <v>3431</v>
      </c>
      <c r="Q18" s="3364" t="n">
        <v>3430</v>
      </c>
      <c r="R18" s="3364" t="n">
        <v>3413</v>
      </c>
      <c r="S18" s="3364" t="n">
        <v>3521</v>
      </c>
      <c r="T18" s="3364" t="n">
        <v>3564</v>
      </c>
      <c r="U18" s="3364" t="n">
        <v>3562</v>
      </c>
      <c r="V18" s="3364" t="n">
        <v>2993</v>
      </c>
      <c r="W18" s="3364" t="n">
        <v>2872</v>
      </c>
      <c r="X18" s="3364" t="n">
        <v>3135</v>
      </c>
      <c r="Y18" s="3364" t="n">
        <v>2990</v>
      </c>
      <c r="Z18" s="3365" t="n">
        <v>3055</v>
      </c>
      <c r="AA18" s="3365" t="n">
        <v>3004</v>
      </c>
      <c r="AB18" s="3365" t="n">
        <v>2917</v>
      </c>
      <c r="AC18" s="3364" t="n">
        <v>2904</v>
      </c>
      <c r="AD18" s="3365" t="n">
        <v>2911</v>
      </c>
      <c r="AE18" s="3366" t="n">
        <v>2846</v>
      </c>
    </row>
    <row r="19" customFormat="false" ht="14.1" hidden="false" customHeight="true" outlineLevel="0" collapsed="false">
      <c r="A19" s="498" t="s">
        <v>1596</v>
      </c>
      <c r="B19" s="3364" t="s">
        <v>4</v>
      </c>
      <c r="C19" s="3364" t="s">
        <v>4</v>
      </c>
      <c r="D19" s="3364" t="n">
        <v>2700</v>
      </c>
      <c r="E19" s="3364" t="n">
        <v>2240</v>
      </c>
      <c r="F19" s="3365" t="n">
        <v>1630</v>
      </c>
      <c r="G19" s="3365" t="n">
        <v>1210</v>
      </c>
      <c r="H19" s="3365" t="n">
        <v>1090</v>
      </c>
      <c r="I19" s="3365" t="n">
        <v>1270</v>
      </c>
      <c r="J19" s="3365" t="n">
        <v>1367</v>
      </c>
      <c r="K19" s="3365" t="n">
        <v>1740</v>
      </c>
      <c r="L19" s="3365" t="n">
        <v>2050</v>
      </c>
      <c r="M19" s="3364" t="n">
        <v>2800</v>
      </c>
      <c r="N19" s="3364" t="n">
        <v>3300</v>
      </c>
      <c r="O19" s="3364" t="n">
        <v>3719</v>
      </c>
      <c r="P19" s="3364" t="n">
        <v>4357</v>
      </c>
      <c r="Q19" s="3364" t="n">
        <v>5279</v>
      </c>
      <c r="R19" s="3364" t="n">
        <v>6637</v>
      </c>
      <c r="S19" s="3364" t="n">
        <v>8521</v>
      </c>
      <c r="T19" s="3372" t="n">
        <v>14020</v>
      </c>
      <c r="U19" s="3372" t="n">
        <v>17803</v>
      </c>
      <c r="V19" s="3372" t="n">
        <v>19451</v>
      </c>
      <c r="W19" s="3372" t="n">
        <v>21317</v>
      </c>
      <c r="X19" s="3372" t="n">
        <v>22451</v>
      </c>
      <c r="Y19" s="3372" t="n">
        <v>23127</v>
      </c>
      <c r="Z19" s="3373" t="n">
        <v>23607</v>
      </c>
      <c r="AA19" s="3365" t="n">
        <v>24586</v>
      </c>
      <c r="AB19" s="3365" t="n">
        <v>23321</v>
      </c>
      <c r="AC19" s="3364" t="n">
        <v>21705</v>
      </c>
      <c r="AD19" s="3365" t="n">
        <v>22808</v>
      </c>
      <c r="AE19" s="3366" t="n">
        <v>19477</v>
      </c>
    </row>
    <row r="20" customFormat="false" ht="14.1" hidden="false" customHeight="true" outlineLevel="0" collapsed="false">
      <c r="A20" s="2491" t="s">
        <v>1597</v>
      </c>
      <c r="B20" s="3364" t="s">
        <v>4</v>
      </c>
      <c r="C20" s="3364" t="s">
        <v>4</v>
      </c>
      <c r="D20" s="3364" t="n">
        <v>1000</v>
      </c>
      <c r="E20" s="3364" t="n">
        <v>1000</v>
      </c>
      <c r="F20" s="3365" t="n">
        <v>1000</v>
      </c>
      <c r="G20" s="3365" t="n">
        <v>1000</v>
      </c>
      <c r="H20" s="3365" t="n">
        <v>1000</v>
      </c>
      <c r="I20" s="3365" t="n">
        <v>1000</v>
      </c>
      <c r="J20" s="3365" t="n">
        <v>500</v>
      </c>
      <c r="K20" s="3365" t="n">
        <v>500</v>
      </c>
      <c r="L20" s="3365" t="n">
        <v>750</v>
      </c>
      <c r="M20" s="3364" t="n">
        <v>800</v>
      </c>
      <c r="N20" s="3364" t="n">
        <v>800</v>
      </c>
      <c r="O20" s="3364" t="n">
        <v>800</v>
      </c>
      <c r="P20" s="3364" t="n">
        <v>800</v>
      </c>
      <c r="Q20" s="3364" t="n">
        <v>800</v>
      </c>
      <c r="R20" s="3364" t="n">
        <v>846</v>
      </c>
      <c r="S20" s="3364" t="n">
        <v>800</v>
      </c>
      <c r="T20" s="3364" t="n">
        <v>840</v>
      </c>
      <c r="U20" s="3364" t="n">
        <v>850</v>
      </c>
      <c r="V20" s="3364" t="n">
        <v>890</v>
      </c>
      <c r="W20" s="3364" t="n">
        <v>960</v>
      </c>
      <c r="X20" s="3364" t="n">
        <v>922</v>
      </c>
      <c r="Y20" s="3364" t="n">
        <v>926</v>
      </c>
      <c r="Z20" s="3365" t="n">
        <v>1200</v>
      </c>
      <c r="AA20" s="3365" t="n">
        <v>1005</v>
      </c>
      <c r="AB20" s="3365" t="n">
        <v>550</v>
      </c>
      <c r="AC20" s="3364" t="n">
        <v>1180</v>
      </c>
      <c r="AD20" s="3365" t="n">
        <v>800</v>
      </c>
      <c r="AE20" s="3366" t="n">
        <v>744</v>
      </c>
    </row>
    <row r="21" customFormat="false" ht="14.1" hidden="false" customHeight="true" outlineLevel="0" collapsed="false">
      <c r="A21" s="498" t="s">
        <v>1598</v>
      </c>
      <c r="B21" s="3364" t="s">
        <v>4</v>
      </c>
      <c r="C21" s="3364" t="s">
        <v>4</v>
      </c>
      <c r="D21" s="3364" t="n">
        <v>2600</v>
      </c>
      <c r="E21" s="3364" t="n">
        <v>2015</v>
      </c>
      <c r="F21" s="3364" t="n">
        <v>1644</v>
      </c>
      <c r="G21" s="3365" t="n">
        <v>1459</v>
      </c>
      <c r="H21" s="3365" t="n">
        <v>1764</v>
      </c>
      <c r="I21" s="3365" t="n">
        <v>1926</v>
      </c>
      <c r="J21" s="3365" t="n">
        <v>2130</v>
      </c>
      <c r="K21" s="3365" t="n">
        <v>2350</v>
      </c>
      <c r="L21" s="3365" t="n">
        <v>1962</v>
      </c>
      <c r="M21" s="3364" t="n">
        <v>1860</v>
      </c>
      <c r="N21" s="3364" t="n">
        <v>1589</v>
      </c>
      <c r="O21" s="3364" t="n">
        <v>2016</v>
      </c>
      <c r="P21" s="3364" t="n">
        <v>2300</v>
      </c>
      <c r="Q21" s="3364" t="n">
        <v>2270</v>
      </c>
      <c r="R21" s="3364" t="n">
        <v>2320</v>
      </c>
      <c r="S21" s="3364" t="n">
        <v>2338</v>
      </c>
      <c r="T21" s="3364" t="n">
        <v>2429</v>
      </c>
      <c r="U21" s="3364" t="n">
        <v>2400</v>
      </c>
      <c r="V21" s="3364" t="n">
        <v>2500</v>
      </c>
      <c r="W21" s="3364" t="n">
        <v>2400</v>
      </c>
      <c r="X21" s="3364" t="n">
        <v>2400</v>
      </c>
      <c r="Y21" s="3364" t="n">
        <v>2400</v>
      </c>
      <c r="Z21" s="3365" t="n">
        <v>2385</v>
      </c>
      <c r="AA21" s="3365" t="n">
        <v>2404</v>
      </c>
      <c r="AB21" s="3365" t="n">
        <v>2404</v>
      </c>
      <c r="AC21" s="3364" t="n">
        <v>2404</v>
      </c>
      <c r="AD21" s="3365" t="n">
        <v>3500</v>
      </c>
      <c r="AE21" s="3366" t="n">
        <v>3500</v>
      </c>
    </row>
    <row r="22" customFormat="false" ht="14.1" hidden="false" customHeight="true" outlineLevel="0" collapsed="false">
      <c r="A22" s="2491" t="s">
        <v>1599</v>
      </c>
      <c r="B22" s="3364" t="n">
        <v>340</v>
      </c>
      <c r="C22" s="3364" t="n">
        <v>340</v>
      </c>
      <c r="D22" s="3364" t="n">
        <v>340</v>
      </c>
      <c r="E22" s="3364" t="n">
        <v>340</v>
      </c>
      <c r="F22" s="3365" t="n">
        <v>340</v>
      </c>
      <c r="G22" s="3365" t="n">
        <v>340</v>
      </c>
      <c r="H22" s="3365" t="n">
        <v>460</v>
      </c>
      <c r="I22" s="3365" t="n">
        <v>560</v>
      </c>
      <c r="J22" s="3364" t="n">
        <v>500</v>
      </c>
      <c r="K22" s="3364" t="n">
        <v>500</v>
      </c>
      <c r="L22" s="3365" t="n">
        <v>655</v>
      </c>
      <c r="M22" s="3364" t="n">
        <v>730</v>
      </c>
      <c r="N22" s="3364" t="n">
        <v>750</v>
      </c>
      <c r="O22" s="3364" t="n">
        <v>750</v>
      </c>
      <c r="P22" s="3364" t="n">
        <v>750</v>
      </c>
      <c r="Q22" s="3364" t="n">
        <v>750</v>
      </c>
      <c r="R22" s="3364" t="n">
        <v>712</v>
      </c>
      <c r="S22" s="3364" t="n">
        <v>769</v>
      </c>
      <c r="T22" s="3364" t="n">
        <v>750</v>
      </c>
      <c r="U22" s="3364" t="n">
        <v>827</v>
      </c>
      <c r="V22" s="3364" t="n">
        <v>885</v>
      </c>
      <c r="W22" s="3364" t="n">
        <v>1500</v>
      </c>
      <c r="X22" s="3364" t="n">
        <v>1500</v>
      </c>
      <c r="Y22" s="3364" t="n">
        <v>1500</v>
      </c>
      <c r="Z22" s="3365" t="n">
        <v>1616</v>
      </c>
      <c r="AA22" s="3365" t="n">
        <v>1616</v>
      </c>
      <c r="AB22" s="3365" t="n">
        <v>1885</v>
      </c>
      <c r="AC22" s="3364" t="n">
        <v>1885</v>
      </c>
      <c r="AD22" s="3365" t="n">
        <v>1885</v>
      </c>
      <c r="AE22" s="3366" t="n">
        <v>1885</v>
      </c>
    </row>
    <row r="23" customFormat="false" ht="14.1" hidden="false" customHeight="true" outlineLevel="0" collapsed="false">
      <c r="A23" s="2491" t="s">
        <v>1600</v>
      </c>
      <c r="B23" s="3364" t="s">
        <v>4</v>
      </c>
      <c r="C23" s="3364" t="s">
        <v>4</v>
      </c>
      <c r="D23" s="3364" t="s">
        <v>4</v>
      </c>
      <c r="E23" s="3364" t="s">
        <v>4</v>
      </c>
      <c r="F23" s="3364" t="s">
        <v>4</v>
      </c>
      <c r="G23" s="3364" t="s">
        <v>4</v>
      </c>
      <c r="H23" s="3364" t="s">
        <v>4</v>
      </c>
      <c r="I23" s="3364" t="s">
        <v>4</v>
      </c>
      <c r="J23" s="3364" t="n">
        <v>612</v>
      </c>
      <c r="K23" s="3364" t="n">
        <v>507</v>
      </c>
      <c r="L23" s="3365" t="n">
        <v>456</v>
      </c>
      <c r="M23" s="3364" t="n">
        <v>465</v>
      </c>
      <c r="N23" s="3364" t="n">
        <v>452</v>
      </c>
      <c r="O23" s="3364" t="n">
        <v>412</v>
      </c>
      <c r="P23" s="3364" t="n">
        <v>408</v>
      </c>
      <c r="Q23" s="3364" t="n">
        <v>359</v>
      </c>
      <c r="R23" s="3364" t="n">
        <v>306</v>
      </c>
      <c r="S23" s="3364" t="n">
        <v>263</v>
      </c>
      <c r="T23" s="3364" t="n">
        <v>258</v>
      </c>
      <c r="U23" s="3364" t="n">
        <v>254</v>
      </c>
      <c r="V23" s="3364" t="n">
        <v>229</v>
      </c>
      <c r="W23" s="3364" t="n">
        <v>228</v>
      </c>
      <c r="X23" s="3364" t="n">
        <v>215</v>
      </c>
      <c r="Y23" s="3364" t="n">
        <v>193</v>
      </c>
      <c r="Z23" s="3365" t="n">
        <v>155</v>
      </c>
      <c r="AA23" s="3365" t="n">
        <v>138</v>
      </c>
      <c r="AB23" s="3365" t="n">
        <v>0</v>
      </c>
      <c r="AC23" s="3364" t="n">
        <v>0</v>
      </c>
      <c r="AD23" s="3365" t="n">
        <v>0</v>
      </c>
      <c r="AE23" s="3366" t="n">
        <v>0</v>
      </c>
    </row>
    <row r="24" customFormat="false" ht="14.1" hidden="false" customHeight="true" outlineLevel="0" collapsed="false">
      <c r="A24" s="708" t="s">
        <v>1601</v>
      </c>
      <c r="B24" s="3374" t="n">
        <v>6217</v>
      </c>
      <c r="C24" s="3374" t="n">
        <v>4228</v>
      </c>
      <c r="D24" s="3374" t="n">
        <v>3071</v>
      </c>
      <c r="E24" s="3374" t="n">
        <v>2427</v>
      </c>
      <c r="F24" s="3375" t="n">
        <v>2132</v>
      </c>
      <c r="G24" s="3375" t="n">
        <v>2107</v>
      </c>
      <c r="H24" s="3375" t="n">
        <v>2067</v>
      </c>
      <c r="I24" s="3375" t="n">
        <v>1898</v>
      </c>
      <c r="J24" s="3375" t="n">
        <v>635</v>
      </c>
      <c r="K24" s="3375" t="n">
        <v>622</v>
      </c>
      <c r="L24" s="3375" t="n">
        <v>479</v>
      </c>
      <c r="M24" s="3375" t="n">
        <v>888</v>
      </c>
      <c r="N24" s="3375" t="n">
        <v>781</v>
      </c>
      <c r="O24" s="3375" t="n">
        <v>742</v>
      </c>
      <c r="P24" s="3375" t="n">
        <v>569</v>
      </c>
      <c r="Q24" s="3375" t="n">
        <v>620</v>
      </c>
      <c r="R24" s="3375" t="n">
        <v>732</v>
      </c>
      <c r="S24" s="3375" t="n">
        <v>723</v>
      </c>
      <c r="T24" s="3375" t="n">
        <v>864</v>
      </c>
      <c r="U24" s="3375" t="n">
        <v>1348</v>
      </c>
      <c r="V24" s="3375" t="n">
        <v>1684</v>
      </c>
      <c r="W24" s="3375" t="n">
        <v>1997</v>
      </c>
      <c r="X24" s="3375" t="n">
        <v>1858</v>
      </c>
      <c r="Y24" s="3375" t="n">
        <v>964</v>
      </c>
      <c r="Z24" s="3375" t="n">
        <v>547</v>
      </c>
      <c r="AA24" s="3375" t="n">
        <v>524</v>
      </c>
      <c r="AB24" s="3375" t="n">
        <v>466</v>
      </c>
      <c r="AC24" s="3375" t="n">
        <v>538</v>
      </c>
      <c r="AD24" s="3375" t="n">
        <v>424</v>
      </c>
      <c r="AE24" s="3376" t="n">
        <v>531</v>
      </c>
    </row>
    <row r="25" s="1417" customFormat="true" ht="20.85" hidden="false" customHeight="true" outlineLevel="0" collapsed="false">
      <c r="A25" s="3377" t="s">
        <v>1602</v>
      </c>
      <c r="B25" s="3378" t="n">
        <v>42172</v>
      </c>
      <c r="C25" s="3378" t="n">
        <v>36779</v>
      </c>
      <c r="D25" s="3378" t="n">
        <v>33577</v>
      </c>
      <c r="E25" s="3378" t="n">
        <v>31951</v>
      </c>
      <c r="F25" s="3378" t="n">
        <v>33494</v>
      </c>
      <c r="G25" s="3378" t="n">
        <v>36544</v>
      </c>
      <c r="H25" s="3378" t="n">
        <v>37184</v>
      </c>
      <c r="I25" s="3378" t="n">
        <v>35446</v>
      </c>
      <c r="J25" s="3378" t="n">
        <v>31065</v>
      </c>
      <c r="K25" s="3378" t="n">
        <v>35186</v>
      </c>
      <c r="L25" s="3378" t="n">
        <v>36366</v>
      </c>
      <c r="M25" s="3378" t="n">
        <v>36036</v>
      </c>
      <c r="N25" s="3378" t="n">
        <v>35576</v>
      </c>
      <c r="O25" s="3378" t="n">
        <v>40178</v>
      </c>
      <c r="P25" s="3378" t="n">
        <v>41719</v>
      </c>
      <c r="Q25" s="3378" t="n">
        <v>39700</v>
      </c>
      <c r="R25" s="3378" t="n">
        <v>41282</v>
      </c>
      <c r="S25" s="3378" t="n">
        <v>43853</v>
      </c>
      <c r="T25" s="3378" t="n">
        <v>50773</v>
      </c>
      <c r="U25" s="3378" t="n">
        <v>53671</v>
      </c>
      <c r="V25" s="3378" t="n">
        <v>53494</v>
      </c>
      <c r="W25" s="3378" t="n">
        <v>58490</v>
      </c>
      <c r="X25" s="3378" t="n">
        <v>59331</v>
      </c>
      <c r="Y25" s="3378" t="n">
        <v>56042</v>
      </c>
      <c r="Z25" s="3379" t="n">
        <v>60304</v>
      </c>
      <c r="AA25" s="3379" t="n">
        <v>62379</v>
      </c>
      <c r="AB25" s="3379" t="n">
        <v>59462</v>
      </c>
      <c r="AC25" s="3378" t="n">
        <v>53498</v>
      </c>
      <c r="AD25" s="3379" t="n">
        <v>54742</v>
      </c>
      <c r="AE25" s="3380" t="n">
        <v>47731</v>
      </c>
    </row>
    <row r="26" customFormat="false" ht="12.2" hidden="false" customHeight="true" outlineLevel="0" collapsed="false">
      <c r="A26" s="3381"/>
      <c r="B26" s="3382"/>
      <c r="C26" s="3382"/>
      <c r="D26" s="3382"/>
      <c r="E26" s="3382"/>
      <c r="F26" s="3382"/>
      <c r="G26" s="3383"/>
      <c r="H26" s="3383"/>
      <c r="I26" s="3383"/>
      <c r="J26" s="3383"/>
      <c r="N26" s="3384"/>
      <c r="O26" s="3384"/>
      <c r="P26" s="3384"/>
      <c r="AD26" s="0"/>
    </row>
    <row r="27" s="215" customFormat="true" ht="14.1" hidden="false" customHeight="true" outlineLevel="0" collapsed="false">
      <c r="A27" s="3169" t="s">
        <v>1603</v>
      </c>
      <c r="Q27" s="123"/>
      <c r="AD27" s="0"/>
    </row>
    <row r="28" s="215" customFormat="true" ht="14.1" hidden="false" customHeight="true" outlineLevel="0" collapsed="false">
      <c r="A28" s="3169"/>
      <c r="Q28" s="3385"/>
      <c r="R28" s="3385"/>
      <c r="S28" s="3385"/>
      <c r="T28" s="3385"/>
      <c r="U28" s="3385"/>
      <c r="V28" s="3385"/>
      <c r="W28" s="3385"/>
      <c r="X28" s="3385"/>
      <c r="AD28" s="0"/>
    </row>
    <row r="29" s="215" customFormat="true" ht="14.1" hidden="false" customHeight="true" outlineLevel="0" collapsed="false">
      <c r="A29" s="777" t="s">
        <v>1604</v>
      </c>
      <c r="AD29" s="0"/>
    </row>
    <row r="30" customFormat="false" ht="15.75" hidden="false" customHeight="false" outlineLevel="0" collapsed="false">
      <c r="I30" s="3384"/>
      <c r="J30" s="3384"/>
      <c r="K30" s="3384"/>
      <c r="L30" s="3384"/>
      <c r="M30" s="3384"/>
      <c r="N30" s="3384"/>
      <c r="O30" s="3384"/>
      <c r="P30" s="3384"/>
      <c r="Q30" s="3384"/>
      <c r="R30" s="3384"/>
      <c r="S30" s="3384"/>
      <c r="T30" s="3384"/>
      <c r="U30" s="3384"/>
      <c r="V30" s="3384"/>
      <c r="W30" s="3384"/>
      <c r="X30" s="3384"/>
      <c r="Y30" s="3384"/>
      <c r="Z30" s="3384"/>
    </row>
    <row r="31" customFormat="false" ht="15.75" hidden="false" customHeight="false" outlineLevel="0" collapsed="false">
      <c r="I31" s="3384"/>
      <c r="J31" s="3384"/>
      <c r="K31" s="3384"/>
      <c r="L31" s="3384"/>
      <c r="M31" s="3384"/>
      <c r="N31" s="3384"/>
      <c r="O31" s="3384"/>
      <c r="P31" s="3384"/>
      <c r="Q31" s="3384"/>
      <c r="R31" s="3384"/>
      <c r="S31" s="3384"/>
      <c r="T31" s="3384"/>
      <c r="U31" s="3384"/>
      <c r="V31" s="3384"/>
      <c r="W31" s="3384"/>
      <c r="X31" s="3384"/>
      <c r="Y31" s="3384"/>
      <c r="Z31" s="3384"/>
    </row>
  </sheetData>
  <mergeCells count="6">
    <mergeCell ref="B2:AC2"/>
    <mergeCell ref="AD2:AE2"/>
    <mergeCell ref="AD3:AE3"/>
    <mergeCell ref="B4:AC4"/>
    <mergeCell ref="AD4:AE4"/>
    <mergeCell ref="A7:Q7"/>
  </mergeCells>
  <printOptions headings="false" gridLines="false" gridLinesSet="true" horizontalCentered="true" verticalCentered="true"/>
  <pageMargins left="0.590277777777778" right="0.590277777777778" top="0.551388888888889" bottom="0.59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8080"/>
    <pageSetUpPr fitToPage="true"/>
  </sheetPr>
  <dimension ref="A1:AF10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10.4609375" defaultRowHeight="15.75" zeroHeight="false" outlineLevelRow="0" outlineLevelCol="0"/>
  <cols>
    <col collapsed="false" customWidth="true" hidden="false" outlineLevel="0" max="1" min="1" style="0" width="16.13"/>
  </cols>
  <sheetData>
    <row r="1" s="130" customFormat="true" ht="13.15" hidden="false" customHeight="true" outlineLevel="0" collapsed="false">
      <c r="A1" s="2432"/>
      <c r="B1" s="3081"/>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386"/>
      <c r="AE1" s="739"/>
      <c r="AF1" s="740"/>
    </row>
    <row r="2" s="130" customFormat="true" ht="20.85" hidden="false" customHeight="true" outlineLevel="0" collapsed="false">
      <c r="A2" s="101"/>
      <c r="B2" s="3030" t="s">
        <v>1605</v>
      </c>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101" t="s">
        <v>75</v>
      </c>
      <c r="AF2" s="101"/>
    </row>
    <row r="3" s="130" customFormat="true" ht="20.85" hidden="false" customHeight="true" outlineLevel="0" collapsed="false">
      <c r="A3" s="101"/>
      <c r="B3" s="3030" t="s">
        <v>1606</v>
      </c>
      <c r="C3" s="3030"/>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101" t="s">
        <v>1607</v>
      </c>
      <c r="AF3" s="101"/>
    </row>
    <row r="4" s="130" customFormat="true" ht="20.85" hidden="false" customHeight="true" outlineLevel="0" collapsed="false">
      <c r="A4" s="101"/>
      <c r="B4" s="3387"/>
      <c r="C4" s="3358"/>
      <c r="D4" s="3358"/>
      <c r="E4" s="3358"/>
      <c r="F4" s="3358"/>
      <c r="G4" s="3358"/>
      <c r="H4" s="3358"/>
      <c r="I4" s="3358"/>
      <c r="J4" s="3358"/>
      <c r="K4" s="3358"/>
      <c r="L4" s="3358"/>
      <c r="M4" s="3358"/>
      <c r="N4" s="3358"/>
      <c r="O4" s="3358"/>
      <c r="P4" s="3358"/>
      <c r="Q4" s="3358"/>
      <c r="R4" s="3358"/>
      <c r="S4" s="3358"/>
      <c r="T4" s="3358"/>
      <c r="U4" s="3358"/>
      <c r="V4" s="3358"/>
      <c r="W4" s="3358"/>
      <c r="X4" s="3358"/>
      <c r="Y4" s="3358"/>
      <c r="Z4" s="3358"/>
      <c r="AA4" s="3358"/>
      <c r="AB4" s="3358"/>
      <c r="AC4" s="3358"/>
      <c r="AD4" s="3388"/>
      <c r="AE4" s="105" t="s">
        <v>816</v>
      </c>
      <c r="AF4" s="105"/>
    </row>
    <row r="5" s="130" customFormat="true" ht="15.75" hidden="false" customHeight="false" outlineLevel="0" collapsed="false">
      <c r="A5" s="625"/>
      <c r="B5" s="3225"/>
      <c r="C5" s="3097"/>
      <c r="D5" s="3097"/>
      <c r="E5" s="3097"/>
      <c r="F5" s="3097"/>
      <c r="G5" s="3097"/>
      <c r="H5" s="3097"/>
      <c r="I5" s="3097"/>
      <c r="J5" s="3097"/>
      <c r="K5" s="3097"/>
      <c r="L5" s="3097"/>
      <c r="M5" s="3097"/>
      <c r="N5" s="3097"/>
      <c r="O5" s="3097"/>
      <c r="P5" s="3097"/>
      <c r="Q5" s="3097"/>
      <c r="R5" s="3097"/>
      <c r="S5" s="3097"/>
      <c r="T5" s="3097"/>
      <c r="U5" s="3097"/>
      <c r="V5" s="3097"/>
      <c r="W5" s="3097"/>
      <c r="X5" s="3097"/>
      <c r="Y5" s="3097"/>
      <c r="Z5" s="3097"/>
      <c r="AA5" s="3097"/>
      <c r="AB5" s="3097"/>
      <c r="AC5" s="3097"/>
      <c r="AD5" s="3389"/>
      <c r="AE5" s="1014"/>
      <c r="AF5" s="1015"/>
    </row>
    <row r="6" s="123" customFormat="true" ht="8.1" hidden="false" customHeight="true" outlineLevel="0" collapsed="false">
      <c r="A6" s="3215"/>
      <c r="B6" s="3215"/>
    </row>
    <row r="7" s="1927" customFormat="true" ht="18" hidden="false" customHeight="true" outlineLevel="0" collapsed="false">
      <c r="A7" s="3390" t="s">
        <v>1608</v>
      </c>
      <c r="B7" s="3390"/>
      <c r="C7" s="3390"/>
      <c r="D7" s="3390"/>
      <c r="E7" s="3390"/>
      <c r="F7" s="3390"/>
      <c r="G7" s="3390"/>
      <c r="H7" s="3390"/>
      <c r="I7" s="3390"/>
      <c r="J7" s="3390"/>
      <c r="K7" s="3390"/>
      <c r="L7" s="3390"/>
      <c r="M7" s="3390"/>
      <c r="N7" s="3390"/>
      <c r="O7" s="3390"/>
      <c r="P7" s="3390"/>
      <c r="Q7" s="3390"/>
      <c r="R7" s="3390"/>
      <c r="S7" s="3390"/>
    </row>
    <row r="8" s="1927" customFormat="true" ht="18" hidden="false" customHeight="true" outlineLevel="0" collapsed="false">
      <c r="A8" s="838"/>
      <c r="B8" s="3391" t="n">
        <v>1990</v>
      </c>
      <c r="C8" s="3391" t="n">
        <v>1991</v>
      </c>
      <c r="D8" s="3391" t="n">
        <v>1992</v>
      </c>
      <c r="E8" s="3391" t="n">
        <v>1993</v>
      </c>
      <c r="F8" s="3391" t="n">
        <v>1994</v>
      </c>
      <c r="G8" s="3391" t="n">
        <v>1995</v>
      </c>
      <c r="H8" s="3391" t="n">
        <v>1996</v>
      </c>
      <c r="I8" s="3391" t="n">
        <v>1997</v>
      </c>
      <c r="J8" s="3391" t="n">
        <v>1998</v>
      </c>
      <c r="K8" s="3391" t="n">
        <v>1999</v>
      </c>
      <c r="L8" s="3391" t="n">
        <v>2000</v>
      </c>
      <c r="M8" s="3391" t="n">
        <v>2001</v>
      </c>
      <c r="N8" s="3391" t="n">
        <v>2002</v>
      </c>
      <c r="O8" s="3391" t="n">
        <v>2003</v>
      </c>
      <c r="P8" s="3391" t="n">
        <v>2004</v>
      </c>
      <c r="Q8" s="3391" t="n">
        <v>2005</v>
      </c>
      <c r="R8" s="3391" t="n">
        <v>2006</v>
      </c>
      <c r="S8" s="3391" t="n">
        <v>2007</v>
      </c>
      <c r="T8" s="3391" t="n">
        <v>2008</v>
      </c>
      <c r="U8" s="3391" t="n">
        <v>2009</v>
      </c>
      <c r="V8" s="3391" t="n">
        <v>2010</v>
      </c>
      <c r="W8" s="3391" t="n">
        <v>2011</v>
      </c>
      <c r="X8" s="3391" t="n">
        <v>2012</v>
      </c>
      <c r="Y8" s="3391" t="n">
        <v>2013</v>
      </c>
      <c r="Z8" s="3391" t="n">
        <v>2014</v>
      </c>
      <c r="AA8" s="3391" t="n">
        <v>2015</v>
      </c>
      <c r="AB8" s="3391" t="n">
        <v>2016</v>
      </c>
      <c r="AC8" s="3391" t="n">
        <v>2017</v>
      </c>
      <c r="AD8" s="3391" t="n">
        <v>2018</v>
      </c>
      <c r="AE8" s="3391" t="n">
        <v>2019</v>
      </c>
      <c r="AF8" s="3391" t="n">
        <v>2020</v>
      </c>
    </row>
    <row r="9" s="1927" customFormat="true" ht="13.7" hidden="false" customHeight="true" outlineLevel="0" collapsed="false">
      <c r="A9" s="3392" t="s">
        <v>1609</v>
      </c>
      <c r="B9" s="2523" t="n">
        <v>27.8404090203597</v>
      </c>
      <c r="C9" s="2523" t="n">
        <v>27.4770167927648</v>
      </c>
      <c r="D9" s="2523" t="n">
        <v>29.7568543974576</v>
      </c>
      <c r="E9" s="2523" t="n">
        <v>29.3358495043896</v>
      </c>
      <c r="F9" s="2523" t="n">
        <v>28.6941289591683</v>
      </c>
      <c r="G9" s="2523" t="n">
        <v>28.7325408116153</v>
      </c>
      <c r="H9" s="2523" t="n">
        <v>29.0573116321131</v>
      </c>
      <c r="I9" s="2523" t="n">
        <v>31.0811279335634</v>
      </c>
      <c r="J9" s="2523" t="n">
        <v>29.2634532699706</v>
      </c>
      <c r="K9" s="2523" t="n">
        <v>30.7674488050747</v>
      </c>
      <c r="L9" s="2523" t="n">
        <v>29.6351821468322</v>
      </c>
      <c r="M9" s="2523" t="n">
        <v>29.4396153198393</v>
      </c>
      <c r="N9" s="2523" t="n">
        <v>28.3256064912347</v>
      </c>
      <c r="O9" s="2523" t="n">
        <v>27.2970827545148</v>
      </c>
      <c r="P9" s="2523" t="n">
        <v>27.2823770525267</v>
      </c>
      <c r="Q9" s="2523" t="n">
        <v>26.4555801633852</v>
      </c>
      <c r="R9" s="2523" t="n">
        <v>26.4100329357674</v>
      </c>
      <c r="S9" s="2523" t="n">
        <v>22.1509779536818</v>
      </c>
      <c r="T9" s="2523" t="n">
        <v>23.3778603420997</v>
      </c>
      <c r="U9" s="2523" t="n">
        <v>22.8381280899903</v>
      </c>
      <c r="V9" s="2523" t="n">
        <v>22.4272402348736</v>
      </c>
      <c r="W9" s="2523" t="n">
        <v>17.7793549300738</v>
      </c>
      <c r="X9" s="2523" t="n">
        <v>15.9846999453569</v>
      </c>
      <c r="Y9" s="2523" t="n">
        <v>15.3716838068815</v>
      </c>
      <c r="Z9" s="2523" t="n">
        <v>15.6168753386532</v>
      </c>
      <c r="AA9" s="2523" t="n">
        <v>14.2882494691682</v>
      </c>
      <c r="AB9" s="2523" t="n">
        <v>13.1243787420855</v>
      </c>
      <c r="AC9" s="2523" t="n">
        <v>11.7835230764005</v>
      </c>
      <c r="AD9" s="2523" t="n">
        <v>11.9367519407725</v>
      </c>
      <c r="AE9" s="2523" t="n">
        <v>12.4470051813472</v>
      </c>
      <c r="AF9" s="2526" t="n">
        <v>11.1882886342822</v>
      </c>
    </row>
    <row r="10" s="1927" customFormat="true" ht="13.7" hidden="false" customHeight="true" outlineLevel="0" collapsed="false">
      <c r="A10" s="2491" t="s">
        <v>1610</v>
      </c>
      <c r="B10" s="2530" t="n">
        <v>60.7778979115689</v>
      </c>
      <c r="C10" s="2530" t="n">
        <v>60.2098727277836</v>
      </c>
      <c r="D10" s="2530" t="n">
        <v>60.8542220977454</v>
      </c>
      <c r="E10" s="2530" t="n">
        <v>59.8375863446937</v>
      </c>
      <c r="F10" s="2530" t="n">
        <v>56.9434126238769</v>
      </c>
      <c r="G10" s="2530" t="n">
        <v>56.2544208063551</v>
      </c>
      <c r="H10" s="2530" t="n">
        <v>57.6752109451942</v>
      </c>
      <c r="I10" s="2530" t="n">
        <v>60.8879927049486</v>
      </c>
      <c r="J10" s="2530" t="n">
        <v>56.2473347547974</v>
      </c>
      <c r="K10" s="2530" t="n">
        <v>58.7973514382362</v>
      </c>
      <c r="L10" s="2530" t="n">
        <v>58.179599627898</v>
      </c>
      <c r="M10" s="2530" t="n">
        <v>58.9546923096492</v>
      </c>
      <c r="N10" s="2530" t="n">
        <v>58.5132012997443</v>
      </c>
      <c r="O10" s="2530" t="n">
        <v>56.6998958844437</v>
      </c>
      <c r="P10" s="2530" t="n">
        <v>56.0881059357699</v>
      </c>
      <c r="Q10" s="2530" t="n">
        <v>55.5309244070051</v>
      </c>
      <c r="R10" s="2530" t="n">
        <v>55.3006591738986</v>
      </c>
      <c r="S10" s="2530" t="n">
        <v>55.0989397678457</v>
      </c>
      <c r="T10" s="2530" t="n">
        <v>54.5182632832035</v>
      </c>
      <c r="U10" s="2530" t="n">
        <v>52.5822328129524</v>
      </c>
      <c r="V10" s="2530" t="n">
        <v>50.7122284123447</v>
      </c>
      <c r="W10" s="2530" t="n">
        <v>54.0712026061436</v>
      </c>
      <c r="X10" s="2530" t="n">
        <v>49.3012545850962</v>
      </c>
      <c r="Y10" s="2530" t="n">
        <v>51.8960229761963</v>
      </c>
      <c r="Z10" s="2530" t="n">
        <v>47.1549356469375</v>
      </c>
      <c r="AA10" s="2530" t="n">
        <v>37.9815905036566</v>
      </c>
      <c r="AB10" s="2530" t="n">
        <v>51.3886494643055</v>
      </c>
      <c r="AC10" s="2530" t="n">
        <v>49.3024971861704</v>
      </c>
      <c r="AD10" s="2530" t="n">
        <v>38.6012985435255</v>
      </c>
      <c r="AE10" s="2530" t="n">
        <v>46.8666950944794</v>
      </c>
      <c r="AF10" s="2529" t="n">
        <v>39.1903734356719</v>
      </c>
    </row>
    <row r="11" s="2018" customFormat="true" ht="13.7" hidden="false" customHeight="true" outlineLevel="0" collapsed="false">
      <c r="A11" s="2491" t="s">
        <v>1589</v>
      </c>
      <c r="B11" s="2530" t="n">
        <v>75.2830186540098</v>
      </c>
      <c r="C11" s="2530" t="n">
        <v>73.3681750605311</v>
      </c>
      <c r="D11" s="2530" t="n">
        <v>73.5732281647356</v>
      </c>
      <c r="E11" s="2530" t="n">
        <v>78.3955496142672</v>
      </c>
      <c r="F11" s="2530" t="n">
        <v>75.8505895789814</v>
      </c>
      <c r="G11" s="2530" t="n">
        <v>76.7977136585446</v>
      </c>
      <c r="H11" s="2530" t="n">
        <v>78.0383784236952</v>
      </c>
      <c r="I11" s="2530" t="n">
        <v>78.9426736278268</v>
      </c>
      <c r="J11" s="2530" t="n">
        <v>76.4864262851732</v>
      </c>
      <c r="K11" s="2530" t="n">
        <v>75.6361848170917</v>
      </c>
      <c r="L11" s="2530" t="n">
        <v>77.5736258655875</v>
      </c>
      <c r="M11" s="2530" t="n">
        <v>77.2210447252005</v>
      </c>
      <c r="N11" s="2530" t="n">
        <v>78.890274018456</v>
      </c>
      <c r="O11" s="2530" t="n">
        <v>78.5516159833381</v>
      </c>
      <c r="P11" s="2530" t="n">
        <v>78.8170944999258</v>
      </c>
      <c r="Q11" s="2530" t="n">
        <v>79.0478968641863</v>
      </c>
      <c r="R11" s="2530" t="n">
        <v>79.0596872180303</v>
      </c>
      <c r="S11" s="2530" t="n">
        <v>77.9506957958027</v>
      </c>
      <c r="T11" s="2530" t="n">
        <v>77.2189102872764</v>
      </c>
      <c r="U11" s="2530" t="n">
        <v>77.1698655087917</v>
      </c>
      <c r="V11" s="2530" t="n">
        <v>75.9148670572604</v>
      </c>
      <c r="W11" s="2530" t="n">
        <v>77.8909503398091</v>
      </c>
      <c r="X11" s="2530" t="n">
        <v>74.9179539372683</v>
      </c>
      <c r="Y11" s="2530" t="n">
        <v>73.392637203206</v>
      </c>
      <c r="Z11" s="2530" t="n">
        <v>76.9921354122577</v>
      </c>
      <c r="AA11" s="2530" t="n">
        <v>76.1230861427259</v>
      </c>
      <c r="AB11" s="2530" t="n">
        <v>72.1012736825564</v>
      </c>
      <c r="AC11" s="2530" t="n">
        <v>71.5432487193621</v>
      </c>
      <c r="AD11" s="2530" t="n">
        <v>71.6384555589103</v>
      </c>
      <c r="AE11" s="2530" t="n">
        <v>70.4736121756836</v>
      </c>
      <c r="AF11" s="2529" t="n">
        <v>67.0243628715179</v>
      </c>
    </row>
    <row r="12" s="1927" customFormat="true" ht="13.7" hidden="false" customHeight="true" outlineLevel="0" collapsed="false">
      <c r="A12" s="2491" t="s">
        <v>651</v>
      </c>
      <c r="B12" s="2530" t="n">
        <v>20.6917279035735</v>
      </c>
      <c r="C12" s="2530" t="n">
        <v>21.9519405511713</v>
      </c>
      <c r="D12" s="2530" t="n">
        <v>24.0513424310935</v>
      </c>
      <c r="E12" s="2530" t="n">
        <v>27.7782786439308</v>
      </c>
      <c r="F12" s="2530" t="n">
        <v>27.1616865216107</v>
      </c>
      <c r="G12" s="2530" t="n">
        <v>26.7569754187357</v>
      </c>
      <c r="H12" s="2530" t="n">
        <v>27.1020546043233</v>
      </c>
      <c r="I12" s="2530" t="n">
        <v>28.1075662981843</v>
      </c>
      <c r="J12" s="2530" t="n">
        <v>27.552419276668</v>
      </c>
      <c r="K12" s="2530" t="n">
        <v>26.0459958932238</v>
      </c>
      <c r="L12" s="2530" t="n">
        <v>22.7213355592654</v>
      </c>
      <c r="M12" s="2530" t="n">
        <v>23.5621181688844</v>
      </c>
      <c r="N12" s="2530" t="n">
        <v>22.8416906096023</v>
      </c>
      <c r="O12" s="2530" t="n">
        <v>22.4258086703214</v>
      </c>
      <c r="P12" s="2530" t="n">
        <v>20.4455655569697</v>
      </c>
      <c r="Q12" s="2530" t="n">
        <v>20.6405243964737</v>
      </c>
      <c r="R12" s="2530" t="n">
        <v>19.1777444526345</v>
      </c>
      <c r="S12" s="2530" t="n">
        <v>16.0388425609014</v>
      </c>
      <c r="T12" s="2530" t="n">
        <v>13.6387495777356</v>
      </c>
      <c r="U12" s="2530" t="n">
        <v>18.521407453273</v>
      </c>
      <c r="V12" s="2530" t="n">
        <v>16.3991966663236</v>
      </c>
      <c r="W12" s="2530" t="n">
        <v>18.8945923884759</v>
      </c>
      <c r="X12" s="2530" t="n">
        <v>19.5074713296556</v>
      </c>
      <c r="Y12" s="2530" t="n">
        <v>19.8676931561738</v>
      </c>
      <c r="Z12" s="2530" t="n">
        <v>19.0169352986275</v>
      </c>
      <c r="AA12" s="2530" t="n">
        <v>20.8842897962739</v>
      </c>
      <c r="AB12" s="2530" t="n">
        <v>21.3306744219043</v>
      </c>
      <c r="AC12" s="2530" t="n">
        <v>20.9920835772063</v>
      </c>
      <c r="AD12" s="2530" t="n">
        <v>19.7159788280008</v>
      </c>
      <c r="AE12" s="2530" t="n">
        <v>17.4980116791214</v>
      </c>
      <c r="AF12" s="2529" t="n">
        <v>16.1488558592009</v>
      </c>
    </row>
    <row r="13" s="1927" customFormat="true" ht="13.7" hidden="false" customHeight="true" outlineLevel="0" collapsed="false">
      <c r="A13" s="2491" t="s">
        <v>1611</v>
      </c>
      <c r="B13" s="2530" t="n">
        <v>4.86604481707868</v>
      </c>
      <c r="C13" s="2530" t="n">
        <v>4.47541639924855</v>
      </c>
      <c r="D13" s="2530" t="n">
        <v>4.91863350523958</v>
      </c>
      <c r="E13" s="2530" t="n">
        <v>5.1166951229912</v>
      </c>
      <c r="F13" s="2530" t="n">
        <v>4.96703377057087</v>
      </c>
      <c r="G13" s="2530" t="n">
        <v>4.95094400627727</v>
      </c>
      <c r="H13" s="2530" t="n">
        <v>4.86985659442968</v>
      </c>
      <c r="I13" s="2530" t="n">
        <v>2.78311554991844</v>
      </c>
      <c r="J13" s="2530" t="n">
        <v>4.18594140494198</v>
      </c>
      <c r="K13" s="2530" t="n">
        <v>4.41879676809758</v>
      </c>
      <c r="L13" s="2530" t="n">
        <v>4.38022836765758</v>
      </c>
      <c r="M13" s="2530" t="n">
        <v>4.24498745027541</v>
      </c>
      <c r="N13" s="2530" t="n">
        <v>4.07888894190808</v>
      </c>
      <c r="O13" s="2530" t="n">
        <v>4.15007103045912</v>
      </c>
      <c r="P13" s="2530" t="n">
        <v>3.77616938737926</v>
      </c>
      <c r="Q13" s="2530" t="n">
        <v>4.00009847627973</v>
      </c>
      <c r="R13" s="2530" t="n">
        <v>3.50999250041383</v>
      </c>
      <c r="S13" s="2530" t="n">
        <v>3.99375073099902</v>
      </c>
      <c r="T13" s="2530" t="n">
        <v>3.87626558583725</v>
      </c>
      <c r="U13" s="2530" t="n">
        <v>3.73649281595926</v>
      </c>
      <c r="V13" s="2530" t="n">
        <v>3.32776358440635</v>
      </c>
      <c r="W13" s="2530" t="n">
        <v>3.63369318976048</v>
      </c>
      <c r="X13" s="2530" t="n">
        <v>3.79231812928579</v>
      </c>
      <c r="Y13" s="2530" t="n">
        <v>2.84462605270105</v>
      </c>
      <c r="Z13" s="2530" t="n">
        <v>3.95811193319953</v>
      </c>
      <c r="AA13" s="2530" t="n">
        <v>3.69953435130916</v>
      </c>
      <c r="AB13" s="2530" t="n">
        <v>3.43869615944767</v>
      </c>
      <c r="AC13" s="2530" t="n">
        <v>2.90266267653774</v>
      </c>
      <c r="AD13" s="2530" t="n">
        <v>3.08035250653248</v>
      </c>
      <c r="AE13" s="2530" t="n">
        <v>3.22955554426653</v>
      </c>
      <c r="AF13" s="2529" t="n">
        <v>3.33719631289841</v>
      </c>
    </row>
    <row r="14" s="1927" customFormat="true" ht="13.7" hidden="false" customHeight="true" outlineLevel="0" collapsed="false">
      <c r="A14" s="2491" t="s">
        <v>1612</v>
      </c>
      <c r="B14" s="2530" t="n">
        <v>35.8893981178369</v>
      </c>
      <c r="C14" s="2530" t="n">
        <v>35.914004898128</v>
      </c>
      <c r="D14" s="2530" t="n">
        <v>35.5970492138044</v>
      </c>
      <c r="E14" s="2530" t="n">
        <v>36.0646667910424</v>
      </c>
      <c r="F14" s="2530" t="n">
        <v>34.3757574250965</v>
      </c>
      <c r="G14" s="2530" t="n">
        <v>33.4871166236919</v>
      </c>
      <c r="H14" s="2530" t="n">
        <v>32.4910163752877</v>
      </c>
      <c r="I14" s="2530" t="n">
        <v>29.2345350060533</v>
      </c>
      <c r="J14" s="2530" t="n">
        <v>30.5032600995869</v>
      </c>
      <c r="K14" s="2530" t="n">
        <v>28.619919954482</v>
      </c>
      <c r="L14" s="2530" t="n">
        <v>28.1580865211822</v>
      </c>
      <c r="M14" s="2530" t="n">
        <v>27.335450098687</v>
      </c>
      <c r="N14" s="2530" t="n">
        <v>26.2670640461849</v>
      </c>
      <c r="O14" s="2530" t="n">
        <v>24.0485518399328</v>
      </c>
      <c r="P14" s="2530" t="n">
        <v>22.9940206002652</v>
      </c>
      <c r="Q14" s="2530" t="n">
        <v>19.8785995521606</v>
      </c>
      <c r="R14" s="2530" t="n">
        <v>20.3411525847957</v>
      </c>
      <c r="S14" s="2530" t="n">
        <v>18.2553228016346</v>
      </c>
      <c r="T14" s="2530" t="n">
        <v>18.9637117591702</v>
      </c>
      <c r="U14" s="2530" t="n">
        <v>18.0769454789649</v>
      </c>
      <c r="V14" s="2530" t="n">
        <v>20.7796857202429</v>
      </c>
      <c r="W14" s="2530" t="n">
        <v>19.7981696691958</v>
      </c>
      <c r="X14" s="2530" t="n">
        <v>20.9123158537399</v>
      </c>
      <c r="Y14" s="2530" t="n">
        <v>20.1553517635808</v>
      </c>
      <c r="Z14" s="2530" t="n">
        <v>20.8421281804158</v>
      </c>
      <c r="AA14" s="2530" t="n">
        <v>20.5975545175631</v>
      </c>
      <c r="AB14" s="2530" t="n">
        <v>21.6117022909776</v>
      </c>
      <c r="AC14" s="2530" t="n">
        <v>21.2614203342394</v>
      </c>
      <c r="AD14" s="2530" t="n">
        <v>20.5034873503123</v>
      </c>
      <c r="AE14" s="2530" t="n">
        <v>21.5286925015404</v>
      </c>
      <c r="AF14" s="2529" t="n">
        <v>22.5184984834142</v>
      </c>
    </row>
    <row r="15" s="2018" customFormat="true" ht="13.7" hidden="false" customHeight="true" outlineLevel="0" collapsed="false">
      <c r="A15" s="2491" t="s">
        <v>1594</v>
      </c>
      <c r="B15" s="2530" t="n">
        <v>19.0953702261106</v>
      </c>
      <c r="C15" s="2530" t="n">
        <v>19.9514883759513</v>
      </c>
      <c r="D15" s="2530" t="n">
        <v>20.056582941891</v>
      </c>
      <c r="E15" s="2530" t="n">
        <v>19.0766087182148</v>
      </c>
      <c r="F15" s="2530" t="n">
        <v>19.6684077721093</v>
      </c>
      <c r="G15" s="2530" t="n">
        <v>20.0598925239449</v>
      </c>
      <c r="H15" s="2530" t="n">
        <v>19.5881732362997</v>
      </c>
      <c r="I15" s="2530" t="n">
        <v>18.1460533410308</v>
      </c>
      <c r="J15" s="2530" t="n">
        <v>18.7704888731882</v>
      </c>
      <c r="K15" s="2530" t="n">
        <v>19.9247064387534</v>
      </c>
      <c r="L15" s="2530" t="n">
        <v>19.8147239675252</v>
      </c>
      <c r="M15" s="2530" t="n">
        <v>20.6470146771244</v>
      </c>
      <c r="N15" s="2530" t="n">
        <v>19.9811047042283</v>
      </c>
      <c r="O15" s="2530" t="n">
        <v>19.4299925838217</v>
      </c>
      <c r="P15" s="2530" t="n">
        <v>19.607601589169</v>
      </c>
      <c r="Q15" s="2530" t="n">
        <v>18.9915076224786</v>
      </c>
      <c r="R15" s="2530" t="n">
        <v>19.0922315755445</v>
      </c>
      <c r="S15" s="2530" t="n">
        <v>19.3489927530953</v>
      </c>
      <c r="T15" s="2530" t="n">
        <v>19.2909937416244</v>
      </c>
      <c r="U15" s="2530" t="n">
        <v>19.9311229787331</v>
      </c>
      <c r="V15" s="2530" t="n">
        <v>19.2664460909667</v>
      </c>
      <c r="W15" s="2530" t="n">
        <v>18.9848461910931</v>
      </c>
      <c r="X15" s="2530" t="n">
        <v>18.7579199060429</v>
      </c>
      <c r="Y15" s="2530" t="n">
        <v>19.1738311600765</v>
      </c>
      <c r="Z15" s="2530" t="n">
        <v>19.22507075291</v>
      </c>
      <c r="AA15" s="2530" t="n">
        <v>19.3222882313626</v>
      </c>
      <c r="AB15" s="2530" t="n">
        <v>19.5348166513358</v>
      </c>
      <c r="AC15" s="2530" t="n">
        <v>19.6746010277304</v>
      </c>
      <c r="AD15" s="2530" t="n">
        <v>18.9747591201006</v>
      </c>
      <c r="AE15" s="2530" t="n">
        <v>19.2938081453624</v>
      </c>
      <c r="AF15" s="2529" t="n">
        <v>19.4547241115901</v>
      </c>
    </row>
    <row r="16" s="1927" customFormat="true" ht="13.7" hidden="false" customHeight="true" outlineLevel="0" collapsed="false">
      <c r="A16" s="2491" t="s">
        <v>1613</v>
      </c>
      <c r="B16" s="2530" t="n">
        <v>23.4778710618945</v>
      </c>
      <c r="C16" s="2530" t="n">
        <v>24.0789140355766</v>
      </c>
      <c r="D16" s="2530" t="n">
        <v>24.984679977339</v>
      </c>
      <c r="E16" s="2530" t="n">
        <v>27.7572521022932</v>
      </c>
      <c r="F16" s="2530" t="n">
        <v>28.1320151923859</v>
      </c>
      <c r="G16" s="2530" t="n">
        <v>29.8221499997404</v>
      </c>
      <c r="H16" s="2530" t="n">
        <v>30.3110220463225</v>
      </c>
      <c r="I16" s="2530" t="n">
        <v>31.307928110355</v>
      </c>
      <c r="J16" s="2530" t="n">
        <v>32.6949799589214</v>
      </c>
      <c r="K16" s="2530" t="n">
        <v>30.5654216482738</v>
      </c>
      <c r="L16" s="2530" t="n">
        <v>30.5246659730729</v>
      </c>
      <c r="M16" s="2530" t="n">
        <v>30.8293215125843</v>
      </c>
      <c r="N16" s="2530" t="n">
        <v>27.9145608134323</v>
      </c>
      <c r="O16" s="2530" t="n">
        <v>22.8696919799545</v>
      </c>
      <c r="P16" s="2530" t="n">
        <v>26.1825157463404</v>
      </c>
      <c r="Q16" s="2530" t="n">
        <v>27.7196479275717</v>
      </c>
      <c r="R16" s="2530" t="n">
        <v>27.4863527867636</v>
      </c>
      <c r="S16" s="2530" t="n">
        <v>23.317965807371</v>
      </c>
      <c r="T16" s="2530" t="n">
        <v>23.4249033933636</v>
      </c>
      <c r="U16" s="2530" t="n">
        <v>25.7781356610102</v>
      </c>
      <c r="V16" s="2530" t="n">
        <v>24.761700813045</v>
      </c>
      <c r="W16" s="2530" t="n">
        <v>9.21796184884617</v>
      </c>
      <c r="X16" s="2530" t="n">
        <v>1.45992784402689</v>
      </c>
      <c r="Y16" s="2530" t="n">
        <v>0.846742395299166</v>
      </c>
      <c r="Z16" s="2530" t="n">
        <v>0</v>
      </c>
      <c r="AA16" s="2530" t="n">
        <v>0.894949206679842</v>
      </c>
      <c r="AB16" s="2530" t="n">
        <v>1.69626950234831</v>
      </c>
      <c r="AC16" s="2530" t="n">
        <v>3.06536257854509</v>
      </c>
      <c r="AD16" s="2530" t="n">
        <v>6.11912347338674</v>
      </c>
      <c r="AE16" s="2530" t="n">
        <v>6.1484503152387</v>
      </c>
      <c r="AF16" s="2529" t="n">
        <v>3.78663746142762</v>
      </c>
    </row>
    <row r="17" s="1927" customFormat="true" ht="13.7" hidden="false" customHeight="true" outlineLevel="0" collapsed="false">
      <c r="A17" s="2491" t="s">
        <v>1588</v>
      </c>
      <c r="B17" s="2530" t="n">
        <v>15.1370941475933</v>
      </c>
      <c r="C17" s="2530" t="n">
        <v>16.7033459793376</v>
      </c>
      <c r="D17" s="2530" t="n">
        <v>15.488228431284</v>
      </c>
      <c r="E17" s="2530" t="n">
        <v>17.6534483957475</v>
      </c>
      <c r="F17" s="2530" t="n">
        <v>19.4060175678862</v>
      </c>
      <c r="G17" s="2530" t="n">
        <v>17.4719868572602</v>
      </c>
      <c r="H17" s="2530" t="n">
        <v>16.1917096184693</v>
      </c>
      <c r="I17" s="2530" t="n">
        <v>14.3877266387727</v>
      </c>
      <c r="J17" s="2530" t="n">
        <v>12.7323292661431</v>
      </c>
      <c r="K17" s="2530" t="n">
        <v>12.6939519298033</v>
      </c>
      <c r="L17" s="2530" t="n">
        <v>12.0210503371885</v>
      </c>
      <c r="M17" s="2530" t="n">
        <v>13.0040014920818</v>
      </c>
      <c r="N17" s="2530" t="n">
        <v>12.5634192674804</v>
      </c>
      <c r="O17" s="2530" t="n">
        <v>12.7034206214316</v>
      </c>
      <c r="P17" s="2530" t="n">
        <v>15.0678902753119</v>
      </c>
      <c r="Q17" s="2530" t="n">
        <v>14.8291601481627</v>
      </c>
      <c r="R17" s="2530" t="n">
        <v>16.0645441650337</v>
      </c>
      <c r="S17" s="2530" t="n">
        <v>14.8874704582083</v>
      </c>
      <c r="T17" s="2530" t="n">
        <v>15.1665684730605</v>
      </c>
      <c r="U17" s="2530" t="n">
        <v>14.8056908177469</v>
      </c>
      <c r="V17" s="2530" t="n">
        <v>15.035865626218</v>
      </c>
      <c r="W17" s="2530" t="n">
        <v>14.7777783041138</v>
      </c>
      <c r="X17" s="2530" t="n">
        <v>15.0101188790276</v>
      </c>
      <c r="Y17" s="2530" t="n">
        <v>15.7301576680698</v>
      </c>
      <c r="Z17" s="2530" t="n">
        <v>16.287836805835</v>
      </c>
      <c r="AA17" s="2530" t="n">
        <v>15.4764203072816</v>
      </c>
      <c r="AB17" s="2530" t="n">
        <v>15.2824255646779</v>
      </c>
      <c r="AC17" s="2530" t="n">
        <v>15.282087798196</v>
      </c>
      <c r="AD17" s="2530" t="n">
        <v>15.4100928757521</v>
      </c>
      <c r="AE17" s="2530" t="n">
        <v>15.6817259087768</v>
      </c>
      <c r="AF17" s="2529" t="n">
        <v>15.3271719384984</v>
      </c>
    </row>
    <row r="18" s="1927" customFormat="true" ht="13.7" hidden="false" customHeight="true" outlineLevel="0" collapsed="false">
      <c r="A18" s="2491" t="s">
        <v>1614</v>
      </c>
      <c r="B18" s="2530" t="n">
        <v>46.7071733888645</v>
      </c>
      <c r="C18" s="2530" t="n">
        <v>52.2290263319045</v>
      </c>
      <c r="D18" s="2530" t="n">
        <v>43.5423747396119</v>
      </c>
      <c r="E18" s="2530" t="n">
        <v>42.2693756153311</v>
      </c>
      <c r="F18" s="2530" t="n">
        <v>51.2655921513665</v>
      </c>
      <c r="G18" s="2530" t="n">
        <v>47.1600142960221</v>
      </c>
      <c r="H18" s="2530" t="n">
        <v>52.8163155012907</v>
      </c>
      <c r="I18" s="2530" t="n">
        <v>46.8667479860059</v>
      </c>
      <c r="J18" s="2530" t="n">
        <v>46.339528058895</v>
      </c>
      <c r="K18" s="2530" t="n">
        <v>47.2674666425555</v>
      </c>
      <c r="L18" s="2530" t="n">
        <v>39.4654033918378</v>
      </c>
      <c r="M18" s="2530" t="n">
        <v>44.6232866115907</v>
      </c>
      <c r="N18" s="2530" t="n">
        <v>46.4287661895024</v>
      </c>
      <c r="O18" s="2530" t="n">
        <v>49.7972359080803</v>
      </c>
      <c r="P18" s="2530" t="n">
        <v>51.0841689576287</v>
      </c>
      <c r="Q18" s="2530" t="n">
        <v>45.7029375363088</v>
      </c>
      <c r="R18" s="2530" t="n">
        <v>46.7445544830859</v>
      </c>
      <c r="S18" s="2530" t="n">
        <v>45.0003023807444</v>
      </c>
      <c r="T18" s="2530" t="n">
        <v>42.622218071196</v>
      </c>
      <c r="U18" s="2530" t="n">
        <v>38.1912012297782</v>
      </c>
      <c r="V18" s="2530" t="n">
        <v>38.9558422311294</v>
      </c>
      <c r="W18" s="2530" t="n">
        <v>40.2407457929373</v>
      </c>
      <c r="X18" s="2530" t="n">
        <v>38.4756811968636</v>
      </c>
      <c r="Y18" s="2530" t="n">
        <v>43.4271487476394</v>
      </c>
      <c r="Z18" s="2530" t="n">
        <v>42.2500081404057</v>
      </c>
      <c r="AA18" s="2530" t="n">
        <v>34.7859369694725</v>
      </c>
      <c r="AB18" s="2530" t="n">
        <v>40.4776414289472</v>
      </c>
      <c r="AC18" s="2530" t="n">
        <v>40.0036535241285</v>
      </c>
      <c r="AD18" s="2530" t="n">
        <v>41.9619245837414</v>
      </c>
      <c r="AE18" s="2530" t="n">
        <v>39.5348561046425</v>
      </c>
      <c r="AF18" s="2529" t="n">
        <v>0</v>
      </c>
    </row>
    <row r="19" s="1927" customFormat="true" ht="13.7" hidden="false" customHeight="true" outlineLevel="0" collapsed="false">
      <c r="A19" s="2491" t="s">
        <v>1615</v>
      </c>
      <c r="B19" s="2530" t="n">
        <v>42.9932748884787</v>
      </c>
      <c r="C19" s="2530" t="n">
        <v>40.3797700395582</v>
      </c>
      <c r="D19" s="2530" t="n">
        <v>39.9760225698813</v>
      </c>
      <c r="E19" s="2530" t="n">
        <v>38.366394383729</v>
      </c>
      <c r="F19" s="2530" t="n">
        <v>37.2487452647859</v>
      </c>
      <c r="G19" s="2530" t="n">
        <v>40.180444817457</v>
      </c>
      <c r="H19" s="2530" t="n">
        <v>44.6871014206311</v>
      </c>
      <c r="I19" s="2530" t="n">
        <v>40.9697292569885</v>
      </c>
      <c r="J19" s="2530" t="n">
        <v>41.4443891068165</v>
      </c>
      <c r="K19" s="2530" t="n">
        <v>37.6006395747969</v>
      </c>
      <c r="L19" s="2530" t="n">
        <v>39.9939145612874</v>
      </c>
      <c r="M19" s="2530" t="n">
        <v>37.7315262093446</v>
      </c>
      <c r="N19" s="2530" t="n">
        <v>41.6280648421996</v>
      </c>
      <c r="O19" s="2530" t="n">
        <v>42.0643693351712</v>
      </c>
      <c r="P19" s="2530" t="n">
        <v>42.2107616303895</v>
      </c>
      <c r="Q19" s="2530" t="n">
        <v>40.3905218892887</v>
      </c>
      <c r="R19" s="2530" t="n">
        <v>44.771284063087</v>
      </c>
      <c r="S19" s="2530" t="n">
        <v>42.0318394382228</v>
      </c>
      <c r="T19" s="2530" t="n">
        <v>41.3180425748867</v>
      </c>
      <c r="U19" s="2530" t="n">
        <v>41.5231556158471</v>
      </c>
      <c r="V19" s="2530" t="n">
        <v>39.8760796964458</v>
      </c>
      <c r="W19" s="2530" t="n">
        <v>42.4773976033906</v>
      </c>
      <c r="X19" s="2530" t="n">
        <v>37.3392377106781</v>
      </c>
      <c r="Y19" s="2530" t="n">
        <v>37.8280388876315</v>
      </c>
      <c r="Z19" s="2530" t="n">
        <v>39.3232524897568</v>
      </c>
      <c r="AA19" s="2530" t="n">
        <v>34.9529772022238</v>
      </c>
      <c r="AB19" s="2530" t="n">
        <v>34.610395721575</v>
      </c>
      <c r="AC19" s="2530" t="n">
        <v>33.8770564601536</v>
      </c>
      <c r="AD19" s="2530" t="n">
        <v>38.4863815096149</v>
      </c>
      <c r="AE19" s="2530" t="n">
        <v>37.4458849300498</v>
      </c>
      <c r="AF19" s="2529" t="n">
        <v>35.1268002548185</v>
      </c>
    </row>
    <row r="20" s="1927" customFormat="true" ht="13.7" hidden="false" customHeight="true" outlineLevel="0" collapsed="false">
      <c r="A20" s="2491" t="s">
        <v>1616</v>
      </c>
      <c r="B20" s="2530" t="n">
        <v>35.3384703091381</v>
      </c>
      <c r="C20" s="2530" t="n">
        <v>33.6477770496327</v>
      </c>
      <c r="D20" s="2530" t="n">
        <v>33.3650931139021</v>
      </c>
      <c r="E20" s="2530" t="n">
        <v>32.6265983398549</v>
      </c>
      <c r="F20" s="2530" t="n">
        <v>29.6003413021286</v>
      </c>
      <c r="G20" s="2530" t="n">
        <v>30.0085890528617</v>
      </c>
      <c r="H20" s="2530" t="n">
        <v>28.0743228633618</v>
      </c>
      <c r="I20" s="2530" t="n">
        <v>30.2041170348098</v>
      </c>
      <c r="J20" s="2530" t="n">
        <v>31.1442700984793</v>
      </c>
      <c r="K20" s="2530" t="n">
        <v>33.0765797543804</v>
      </c>
      <c r="L20" s="2530" t="n">
        <v>32.1238710414999</v>
      </c>
      <c r="M20" s="2530" t="n">
        <v>30.5735305963537</v>
      </c>
      <c r="N20" s="2530" t="n">
        <v>29.7445133746915</v>
      </c>
      <c r="O20" s="2530" t="n">
        <v>26.9560989493157</v>
      </c>
      <c r="P20" s="2530" t="n">
        <v>26.4616459898655</v>
      </c>
      <c r="Q20" s="2530" t="n">
        <v>32.9701623643422</v>
      </c>
      <c r="R20" s="2530" t="n">
        <v>27.828263193702</v>
      </c>
      <c r="S20" s="2530" t="n">
        <v>28.8300818511908</v>
      </c>
      <c r="T20" s="2530" t="n">
        <v>29.6492406240314</v>
      </c>
      <c r="U20" s="2530" t="n">
        <v>32.6437164384132</v>
      </c>
      <c r="V20" s="2530" t="n">
        <v>28.2618935468676</v>
      </c>
      <c r="W20" s="2530" t="n">
        <v>31.5465095712984</v>
      </c>
      <c r="X20" s="2530" t="n">
        <v>32.6468875601824</v>
      </c>
      <c r="Y20" s="2530" t="n">
        <v>33.1279733920878</v>
      </c>
      <c r="Z20" s="2530" t="n">
        <v>34.6286016389109</v>
      </c>
      <c r="AA20" s="2530" t="n">
        <v>33.8853336054461</v>
      </c>
      <c r="AB20" s="2530" t="n">
        <v>33.746382186541</v>
      </c>
      <c r="AC20" s="2530" t="n">
        <v>33.2873409117755</v>
      </c>
      <c r="AD20" s="2530" t="n">
        <v>32.4396653606498</v>
      </c>
      <c r="AE20" s="2530" t="n">
        <v>34.7744317224866</v>
      </c>
      <c r="AF20" s="2529" t="n">
        <v>33.7815101673774</v>
      </c>
    </row>
    <row r="21" s="1927" customFormat="true" ht="13.7" hidden="false" customHeight="true" outlineLevel="0" collapsed="false">
      <c r="A21" s="2491" t="s">
        <v>1617</v>
      </c>
      <c r="B21" s="3393" t="n">
        <v>50.1912290858016</v>
      </c>
      <c r="C21" s="3393" t="n">
        <v>49.7205421394199</v>
      </c>
      <c r="D21" s="3393" t="n">
        <v>45.4406610719913</v>
      </c>
      <c r="E21" s="3393" t="n">
        <v>40.6459957353095</v>
      </c>
      <c r="F21" s="3393" t="n">
        <v>36.2571400311565</v>
      </c>
      <c r="G21" s="3393" t="n">
        <v>37.0041791110694</v>
      </c>
      <c r="H21" s="3393" t="n">
        <v>36.48675995163</v>
      </c>
      <c r="I21" s="3393" t="n">
        <v>34.7056016279928</v>
      </c>
      <c r="J21" s="3393" t="n">
        <v>41.5094252299034</v>
      </c>
      <c r="K21" s="3393" t="n">
        <v>43.7460737873309</v>
      </c>
      <c r="L21" s="3393" t="n">
        <v>37.7657472810076</v>
      </c>
      <c r="M21" s="3393" t="n">
        <v>36.272914597735</v>
      </c>
      <c r="N21" s="3393" t="n">
        <v>36.113267273896</v>
      </c>
      <c r="O21" s="3393" t="n">
        <v>37.7842076278224</v>
      </c>
      <c r="P21" s="3393" t="n">
        <v>35.6548612702257</v>
      </c>
      <c r="Q21" s="3393" t="n">
        <v>37.8419280487994</v>
      </c>
      <c r="R21" s="3393" t="n">
        <v>36.9774032366321</v>
      </c>
      <c r="S21" s="3393" t="n">
        <v>33.5607705943814</v>
      </c>
      <c r="T21" s="3393" t="n">
        <v>34.0044510920493</v>
      </c>
      <c r="U21" s="3393" t="n">
        <v>32.7161505149709</v>
      </c>
      <c r="V21" s="3393" t="n">
        <v>29.9155657737388</v>
      </c>
      <c r="W21" s="3393" t="n">
        <v>29.7513907236378</v>
      </c>
      <c r="X21" s="3393" t="n">
        <v>28.3136353790954</v>
      </c>
      <c r="Y21" s="3393" t="n">
        <v>25.8015099713511</v>
      </c>
      <c r="Z21" s="3393" t="n">
        <v>28.653002751591</v>
      </c>
      <c r="AA21" s="3393" t="n">
        <v>30.0087242075815</v>
      </c>
      <c r="AB21" s="3393" t="n">
        <v>28.9889695355895</v>
      </c>
      <c r="AC21" s="3393" t="n">
        <v>26.3779125086631</v>
      </c>
      <c r="AD21" s="3393" t="n">
        <v>22.7746896856721</v>
      </c>
      <c r="AE21" s="3393" t="n">
        <v>25.2424071519931</v>
      </c>
      <c r="AF21" s="3394" t="n">
        <v>27.4730542257864</v>
      </c>
    </row>
    <row r="22" s="2018" customFormat="true" ht="13.7" hidden="false" customHeight="true" outlineLevel="0" collapsed="false">
      <c r="A22" s="2491" t="s">
        <v>1618</v>
      </c>
      <c r="B22" s="3393" t="n">
        <v>10.9323828815176</v>
      </c>
      <c r="C22" s="3393" t="n">
        <v>11.2327425683159</v>
      </c>
      <c r="D22" s="3393" t="n">
        <v>11.8623630323764</v>
      </c>
      <c r="E22" s="3393" t="n">
        <v>12.4710422286445</v>
      </c>
      <c r="F22" s="3393" t="n">
        <v>11.1809491805171</v>
      </c>
      <c r="G22" s="3393" t="n">
        <v>11.5866108825577</v>
      </c>
      <c r="H22" s="3393" t="n">
        <v>12.8847058378616</v>
      </c>
      <c r="I22" s="3393" t="n">
        <v>13.0222498541721</v>
      </c>
      <c r="J22" s="3393" t="n">
        <v>12.7476884829016</v>
      </c>
      <c r="K22" s="3393" t="n">
        <v>14.4170382103444</v>
      </c>
      <c r="L22" s="3393" t="n">
        <v>14.9138359871667</v>
      </c>
      <c r="M22" s="3393" t="n">
        <v>15.3974945267971</v>
      </c>
      <c r="N22" s="3393" t="n">
        <v>15.9256818754273</v>
      </c>
      <c r="O22" s="3393" t="n">
        <v>16.4428957660708</v>
      </c>
      <c r="P22" s="3393" t="n">
        <v>15.5614820868798</v>
      </c>
      <c r="Q22" s="3393" t="n">
        <v>15.7119892678301</v>
      </c>
      <c r="R22" s="3393" t="n">
        <v>15.7401659179064</v>
      </c>
      <c r="S22" s="3393" t="n">
        <v>15.7922989858881</v>
      </c>
      <c r="T22" s="3393" t="n">
        <v>15.7049433231481</v>
      </c>
      <c r="U22" s="3393" t="n">
        <v>16.5228853233944</v>
      </c>
      <c r="V22" s="3393" t="n">
        <v>16.4474827142907</v>
      </c>
      <c r="W22" s="3393" t="n">
        <v>16.4236311266561</v>
      </c>
      <c r="X22" s="3393" t="n">
        <v>16.6026224314116</v>
      </c>
      <c r="Y22" s="3393" t="n">
        <v>16.3114404556023</v>
      </c>
      <c r="Z22" s="3393" t="n">
        <v>17.0150979024468</v>
      </c>
      <c r="AA22" s="3393" t="n">
        <v>18.3432602336849</v>
      </c>
      <c r="AB22" s="3393" t="n">
        <v>18.0554573463306</v>
      </c>
      <c r="AC22" s="3393" t="n">
        <v>18.5999417014112</v>
      </c>
      <c r="AD22" s="3393" t="n">
        <v>18.3765475066023</v>
      </c>
      <c r="AE22" s="3393" t="n">
        <v>18.6643121536537</v>
      </c>
      <c r="AF22" s="3394" t="n">
        <v>19.9253057122581</v>
      </c>
    </row>
    <row r="23" s="2018" customFormat="true" ht="13.7" hidden="false" customHeight="true" outlineLevel="0" collapsed="false">
      <c r="A23" s="2491" t="s">
        <v>1619</v>
      </c>
      <c r="B23" s="3393" t="n">
        <v>59.96479493047</v>
      </c>
      <c r="C23" s="3393" t="n">
        <v>57.8959915539965</v>
      </c>
      <c r="D23" s="3393" t="n">
        <v>78.9195600603839</v>
      </c>
      <c r="E23" s="3393" t="n">
        <v>87.9862207549878</v>
      </c>
      <c r="F23" s="3393" t="n">
        <v>78.9953869810354</v>
      </c>
      <c r="G23" s="3393" t="n">
        <v>87.4408284023669</v>
      </c>
      <c r="H23" s="3393" t="n">
        <v>85.8444677051906</v>
      </c>
      <c r="I23" s="3393" t="n">
        <v>83.5696413678065</v>
      </c>
      <c r="J23" s="3393" t="n">
        <v>79.018247536874</v>
      </c>
      <c r="K23" s="3393" t="n">
        <v>75.3457101382841</v>
      </c>
      <c r="L23" s="3393" t="n">
        <v>75.7036237748404</v>
      </c>
      <c r="M23" s="3393" t="n">
        <v>79.1115443531542</v>
      </c>
      <c r="N23" s="3393" t="n">
        <v>81.7740256736441</v>
      </c>
      <c r="O23" s="3393" t="n">
        <v>82.2392181856809</v>
      </c>
      <c r="P23" s="3393" t="n">
        <v>80.535409556314</v>
      </c>
      <c r="Q23" s="3393" t="n">
        <v>71.7100242802636</v>
      </c>
      <c r="R23" s="3393" t="n">
        <v>71.6320278214788</v>
      </c>
      <c r="S23" s="3393" t="n">
        <v>72.9992576095026</v>
      </c>
      <c r="T23" s="3393" t="n">
        <v>74.2402641254596</v>
      </c>
      <c r="U23" s="3393" t="n">
        <v>74.1104964829611</v>
      </c>
      <c r="V23" s="3393" t="n">
        <v>0</v>
      </c>
      <c r="W23" s="3393" t="n">
        <v>0</v>
      </c>
      <c r="X23" s="3393" t="n">
        <v>0</v>
      </c>
      <c r="Y23" s="3393" t="n">
        <v>0</v>
      </c>
      <c r="Z23" s="3393" t="n">
        <v>0</v>
      </c>
      <c r="AA23" s="3393" t="n">
        <v>0</v>
      </c>
      <c r="AB23" s="3393" t="n">
        <v>0</v>
      </c>
      <c r="AC23" s="3393" t="n">
        <v>0</v>
      </c>
      <c r="AD23" s="3393" t="n">
        <v>0</v>
      </c>
      <c r="AE23" s="3393" t="n">
        <v>0</v>
      </c>
      <c r="AF23" s="3394" t="n">
        <v>0</v>
      </c>
    </row>
    <row r="24" s="2018" customFormat="true" ht="13.7" hidden="false" customHeight="true" outlineLevel="0" collapsed="false">
      <c r="A24" s="2491" t="s">
        <v>1620</v>
      </c>
      <c r="B24" s="3393" t="n">
        <v>47.2055535945405</v>
      </c>
      <c r="C24" s="3393" t="n">
        <v>48.1802069164503</v>
      </c>
      <c r="D24" s="3393" t="n">
        <v>47.5637052341598</v>
      </c>
      <c r="E24" s="3393" t="n">
        <v>47.7707536183663</v>
      </c>
      <c r="F24" s="3393" t="n">
        <v>49.4736428627543</v>
      </c>
      <c r="G24" s="3393" t="n">
        <v>43.276070833964</v>
      </c>
      <c r="H24" s="3393" t="n">
        <v>44.1934470024358</v>
      </c>
      <c r="I24" s="3393" t="n">
        <v>44.1982996048378</v>
      </c>
      <c r="J24" s="3393" t="n">
        <v>44.279496346961</v>
      </c>
      <c r="K24" s="3393" t="n">
        <v>46.6714107809998</v>
      </c>
      <c r="L24" s="3393" t="n">
        <v>53.555425676992</v>
      </c>
      <c r="M24" s="3393" t="n">
        <v>53.6884731290809</v>
      </c>
      <c r="N24" s="3393" t="n">
        <v>55.7338879920527</v>
      </c>
      <c r="O24" s="3393" t="n">
        <v>57.6518427677016</v>
      </c>
      <c r="P24" s="3393" t="n">
        <v>55.8962573867367</v>
      </c>
      <c r="Q24" s="3393" t="n">
        <v>56.5418474100536</v>
      </c>
      <c r="R24" s="3393" t="n">
        <v>57.6365556302198</v>
      </c>
      <c r="S24" s="3393" t="n">
        <v>54.9763373010182</v>
      </c>
      <c r="T24" s="3393" t="n">
        <v>58.07719054242</v>
      </c>
      <c r="U24" s="3393" t="n">
        <v>54.3269416258343</v>
      </c>
      <c r="V24" s="3393" t="n">
        <v>53.0658316341392</v>
      </c>
      <c r="W24" s="3393" t="n">
        <v>54.4789309954751</v>
      </c>
      <c r="X24" s="3393" t="n">
        <v>54.6985314882801</v>
      </c>
      <c r="Y24" s="3393" t="n">
        <v>55.1308129339973</v>
      </c>
      <c r="Z24" s="3393" t="n">
        <v>57.0907617504052</v>
      </c>
      <c r="AA24" s="3393" t="n">
        <v>56.8714328627215</v>
      </c>
      <c r="AB24" s="3393" t="n">
        <v>55.0919193049185</v>
      </c>
      <c r="AC24" s="3393" t="n">
        <v>54.9619155217027</v>
      </c>
      <c r="AD24" s="3393" t="n">
        <v>55.6292631736751</v>
      </c>
      <c r="AE24" s="3393" t="n">
        <v>54.1550019490414</v>
      </c>
      <c r="AF24" s="3394" t="n">
        <v>54.4693329564726</v>
      </c>
    </row>
    <row r="25" s="2018" customFormat="true" ht="13.7" hidden="false" customHeight="true" outlineLevel="0" collapsed="false">
      <c r="A25" s="2491" t="s">
        <v>1621</v>
      </c>
      <c r="B25" s="3393" t="n">
        <v>37.1423979427837</v>
      </c>
      <c r="C25" s="3393" t="n">
        <v>38.857501569366</v>
      </c>
      <c r="D25" s="3393" t="n">
        <v>32.1694750486066</v>
      </c>
      <c r="E25" s="3393" t="n">
        <v>33.1156872593337</v>
      </c>
      <c r="F25" s="3393" t="n">
        <v>35.742535866615</v>
      </c>
      <c r="G25" s="3393" t="n">
        <v>37.0092155192442</v>
      </c>
      <c r="H25" s="3393" t="n">
        <v>35.5901049245615</v>
      </c>
      <c r="I25" s="3393" t="n">
        <v>38.091985428051</v>
      </c>
      <c r="J25" s="3393" t="n">
        <v>36.7278554778555</v>
      </c>
      <c r="K25" s="3393" t="n">
        <v>35.4094405067109</v>
      </c>
      <c r="L25" s="3393" t="n">
        <v>34.9456840869055</v>
      </c>
      <c r="M25" s="3393" t="n">
        <v>36.3403843495092</v>
      </c>
      <c r="N25" s="3393" t="n">
        <v>37.8682011234416</v>
      </c>
      <c r="O25" s="3393" t="n">
        <v>37.6772793053546</v>
      </c>
      <c r="P25" s="3393" t="n">
        <v>35.7474952524393</v>
      </c>
      <c r="Q25" s="3393" t="n">
        <v>38.9230667460475</v>
      </c>
      <c r="R25" s="3393" t="n">
        <v>36.7052596758187</v>
      </c>
      <c r="S25" s="3393" t="n">
        <v>37.8581399986705</v>
      </c>
      <c r="T25" s="3393" t="n">
        <v>38.2523324592963</v>
      </c>
      <c r="U25" s="3393" t="n">
        <v>34.9875022861672</v>
      </c>
      <c r="V25" s="3393" t="n">
        <v>34.8015995078437</v>
      </c>
      <c r="W25" s="3393" t="n">
        <v>39.0512095507383</v>
      </c>
      <c r="X25" s="3393" t="n">
        <v>35.5544121430409</v>
      </c>
      <c r="Y25" s="3393" t="n">
        <v>33.5252071604782</v>
      </c>
      <c r="Z25" s="3393" t="n">
        <v>37.1147235331818</v>
      </c>
      <c r="AA25" s="3393" t="n">
        <v>38.118377539313</v>
      </c>
      <c r="AB25" s="3393" t="n">
        <v>35.2321065285741</v>
      </c>
      <c r="AC25" s="3393" t="n">
        <v>39.1516570997873</v>
      </c>
      <c r="AD25" s="3393" t="n">
        <v>35.793449851471</v>
      </c>
      <c r="AE25" s="3393" t="n">
        <v>36.6199433583159</v>
      </c>
      <c r="AF25" s="3394" t="n">
        <v>37.5884422449508</v>
      </c>
    </row>
    <row r="26" s="2018" customFormat="true" ht="13.7" hidden="false" customHeight="true" outlineLevel="0" collapsed="false">
      <c r="A26" s="2491" t="s">
        <v>1622</v>
      </c>
      <c r="B26" s="3393" t="n">
        <v>35.0058482324016</v>
      </c>
      <c r="C26" s="3393" t="n">
        <v>32.4018776573521</v>
      </c>
      <c r="D26" s="3393" t="n">
        <v>32.5867418899859</v>
      </c>
      <c r="E26" s="3393" t="n">
        <v>36.924581153216</v>
      </c>
      <c r="F26" s="3393" t="n">
        <v>40.3967229525039</v>
      </c>
      <c r="G26" s="3393" t="n">
        <v>41.4439722442316</v>
      </c>
      <c r="H26" s="3393" t="n">
        <v>42.3614852992855</v>
      </c>
      <c r="I26" s="3393" t="n">
        <v>41.6778192575896</v>
      </c>
      <c r="J26" s="3393" t="n">
        <v>40.7656679693154</v>
      </c>
      <c r="K26" s="3393" t="n">
        <v>41.6179798936786</v>
      </c>
      <c r="L26" s="3393" t="n">
        <v>44.7689882770171</v>
      </c>
      <c r="M26" s="3393" t="n">
        <v>45.0032222426809</v>
      </c>
      <c r="N26" s="3393" t="n">
        <v>48.043524744007</v>
      </c>
      <c r="O26" s="3393" t="n">
        <v>40.8568591289545</v>
      </c>
      <c r="P26" s="3393" t="n">
        <v>40.6188854264802</v>
      </c>
      <c r="Q26" s="3393" t="n">
        <v>42.4578335192224</v>
      </c>
      <c r="R26" s="3393" t="n">
        <v>42.8634254678189</v>
      </c>
      <c r="S26" s="3393" t="n">
        <v>34.1384375072856</v>
      </c>
      <c r="T26" s="3393" t="n">
        <v>35.3848225708707</v>
      </c>
      <c r="U26" s="3393" t="n">
        <v>36.0295680513898</v>
      </c>
      <c r="V26" s="3393" t="n">
        <v>33.1557662202122</v>
      </c>
      <c r="W26" s="3393" t="n">
        <v>32.6423626395614</v>
      </c>
      <c r="X26" s="3393" t="n">
        <v>33.9236208119318</v>
      </c>
      <c r="Y26" s="3393" t="n">
        <v>32.9366647298083</v>
      </c>
      <c r="Z26" s="3393" t="n">
        <v>33.8142528343705</v>
      </c>
      <c r="AA26" s="3393" t="n">
        <v>31.5639363099146</v>
      </c>
      <c r="AB26" s="3393" t="n">
        <v>35.3809235461661</v>
      </c>
      <c r="AC26" s="3393" t="n">
        <v>34.5855619113524</v>
      </c>
      <c r="AD26" s="3393" t="n">
        <v>34.6322078516516</v>
      </c>
      <c r="AE26" s="3393" t="n">
        <v>37.7556308790031</v>
      </c>
      <c r="AF26" s="3394" t="n">
        <v>41.3027000065435</v>
      </c>
    </row>
    <row r="27" s="2018" customFormat="true" ht="13.7" hidden="false" customHeight="true" outlineLevel="0" collapsed="false">
      <c r="A27" s="2491" t="s">
        <v>1623</v>
      </c>
      <c r="B27" s="3393" t="n">
        <v>25.5098350445038</v>
      </c>
      <c r="C27" s="3393" t="n">
        <v>26.9802166863578</v>
      </c>
      <c r="D27" s="3393" t="n">
        <v>29.2291046580294</v>
      </c>
      <c r="E27" s="3393" t="n">
        <v>32.7559336200742</v>
      </c>
      <c r="F27" s="3393" t="n">
        <v>33.963287998303</v>
      </c>
      <c r="G27" s="3393" t="n">
        <v>36.3856341676083</v>
      </c>
      <c r="H27" s="3393" t="n">
        <v>43.5358481275816</v>
      </c>
      <c r="I27" s="3393" t="n">
        <v>44.6689460483844</v>
      </c>
      <c r="J27" s="3393" t="n">
        <v>43.5799265549158</v>
      </c>
      <c r="K27" s="3393" t="n">
        <v>41.9119015493416</v>
      </c>
      <c r="L27" s="3393" t="n">
        <v>45.1576175490019</v>
      </c>
      <c r="M27" s="3393" t="n">
        <v>44.0785171553735</v>
      </c>
      <c r="N27" s="3393" t="n">
        <v>44.932362362593</v>
      </c>
      <c r="O27" s="3393" t="n">
        <v>45.1733552339519</v>
      </c>
      <c r="P27" s="3393" t="n">
        <v>47.8064055375488</v>
      </c>
      <c r="Q27" s="3393" t="n">
        <v>47.7406098551473</v>
      </c>
      <c r="R27" s="3393" t="n">
        <v>46.6923351601435</v>
      </c>
      <c r="S27" s="3393" t="n">
        <v>47.154918955827</v>
      </c>
      <c r="T27" s="3393" t="n">
        <v>46.6498083972874</v>
      </c>
      <c r="U27" s="3393" t="n">
        <v>47.7620536922802</v>
      </c>
      <c r="V27" s="3393" t="n">
        <v>47.2133370051052</v>
      </c>
      <c r="W27" s="3393" t="n">
        <v>46.2933705398363</v>
      </c>
      <c r="X27" s="3393" t="n">
        <v>45.4404299188861</v>
      </c>
      <c r="Y27" s="3393" t="n">
        <v>42.9563358904732</v>
      </c>
      <c r="Z27" s="3393" t="n">
        <v>48.5720566011815</v>
      </c>
      <c r="AA27" s="3393" t="n">
        <v>54.0547042712266</v>
      </c>
      <c r="AB27" s="3393" t="n">
        <v>49.6808641217626</v>
      </c>
      <c r="AC27" s="3393" t="n">
        <v>55.4029679907084</v>
      </c>
      <c r="AD27" s="3393" t="n">
        <v>53.3307846879068</v>
      </c>
      <c r="AE27" s="3393" t="n">
        <v>54.3232007497667</v>
      </c>
      <c r="AF27" s="3394" t="n">
        <v>54.0802434054507</v>
      </c>
    </row>
    <row r="28" s="2018" customFormat="true" ht="13.7" hidden="false" customHeight="true" outlineLevel="0" collapsed="false">
      <c r="A28" s="2491" t="s">
        <v>1624</v>
      </c>
      <c r="B28" s="3393" t="n">
        <v>48.2873821915881</v>
      </c>
      <c r="C28" s="3393" t="n">
        <v>45.8098321262891</v>
      </c>
      <c r="D28" s="3393" t="n">
        <v>44.0713271264005</v>
      </c>
      <c r="E28" s="3393" t="n">
        <v>41.9140209630867</v>
      </c>
      <c r="F28" s="3393" t="n">
        <v>41.9185439355513</v>
      </c>
      <c r="G28" s="3393" t="n">
        <v>41.2311129402081</v>
      </c>
      <c r="H28" s="3393" t="n">
        <v>40.4103733257338</v>
      </c>
      <c r="I28" s="3393" t="n">
        <v>39.4609712687516</v>
      </c>
      <c r="J28" s="3393" t="n">
        <v>37.5073944608766</v>
      </c>
      <c r="K28" s="3393" t="n">
        <v>37.2594628885599</v>
      </c>
      <c r="L28" s="3393" t="n">
        <v>40.2943934528715</v>
      </c>
      <c r="M28" s="3393" t="n">
        <v>38.7917067142661</v>
      </c>
      <c r="N28" s="3393" t="n">
        <v>38.5900378903117</v>
      </c>
      <c r="O28" s="3393" t="n">
        <v>32.2536242495241</v>
      </c>
      <c r="P28" s="3393" t="n">
        <v>35.3476919425656</v>
      </c>
      <c r="Q28" s="3393" t="n">
        <v>38.6900100682403</v>
      </c>
      <c r="R28" s="3393" t="n">
        <v>37.5386932150924</v>
      </c>
      <c r="S28" s="3393" t="n">
        <v>36.7292292292292</v>
      </c>
      <c r="T28" s="3393" t="n">
        <v>37.0218613366646</v>
      </c>
      <c r="U28" s="3393" t="n">
        <v>42.9597861200847</v>
      </c>
      <c r="V28" s="3393" t="n">
        <v>42.1744133151374</v>
      </c>
      <c r="W28" s="3393" t="n">
        <v>43.5464615897165</v>
      </c>
      <c r="X28" s="3393" t="n">
        <v>45.5983831384438</v>
      </c>
      <c r="Y28" s="3393" t="n">
        <v>50.7361193635703</v>
      </c>
      <c r="Z28" s="3393" t="n">
        <v>53.2238233356791</v>
      </c>
      <c r="AA28" s="3393" t="n">
        <v>52.1551654711065</v>
      </c>
      <c r="AB28" s="3393" t="n">
        <v>50.3231082716376</v>
      </c>
      <c r="AC28" s="3393" t="n">
        <v>48.9524099133344</v>
      </c>
      <c r="AD28" s="3393" t="n">
        <v>49.1057773338743</v>
      </c>
      <c r="AE28" s="3393" t="n">
        <v>47.6898752708321</v>
      </c>
      <c r="AF28" s="3394" t="n">
        <v>45.9712518611843</v>
      </c>
    </row>
    <row r="29" s="2018" customFormat="true" ht="13.7" hidden="false" customHeight="true" outlineLevel="0" collapsed="false">
      <c r="A29" s="2491" t="s">
        <v>1625</v>
      </c>
      <c r="B29" s="3393" t="n">
        <v>0</v>
      </c>
      <c r="C29" s="3393" t="n">
        <v>0</v>
      </c>
      <c r="D29" s="3393" t="n">
        <v>0</v>
      </c>
      <c r="E29" s="3393" t="n">
        <v>0</v>
      </c>
      <c r="F29" s="3393" t="n">
        <v>0</v>
      </c>
      <c r="G29" s="3393" t="n">
        <v>0</v>
      </c>
      <c r="H29" s="3393" t="n">
        <v>2.25916870415648</v>
      </c>
      <c r="I29" s="3393" t="n">
        <v>9.44914957653811</v>
      </c>
      <c r="J29" s="3393" t="n">
        <v>9.92036787797218</v>
      </c>
      <c r="K29" s="3393" t="n">
        <v>10.2504436994676</v>
      </c>
      <c r="L29" s="3393" t="n">
        <v>10.5056417761004</v>
      </c>
      <c r="M29" s="3393" t="n">
        <v>10.1102736420005</v>
      </c>
      <c r="N29" s="3393" t="n">
        <v>10.0721658901982</v>
      </c>
      <c r="O29" s="3393" t="n">
        <v>8.89735219441422</v>
      </c>
      <c r="P29" s="3393" t="n">
        <v>9.81964282553674</v>
      </c>
      <c r="Q29" s="3393" t="n">
        <v>9.34980559810143</v>
      </c>
      <c r="R29" s="3393" t="n">
        <v>8.98288594350607</v>
      </c>
      <c r="S29" s="3393" t="n">
        <v>12.4997973181133</v>
      </c>
      <c r="T29" s="3393" t="n">
        <v>17.2824681322742</v>
      </c>
      <c r="U29" s="3393" t="n">
        <v>20.3529554389429</v>
      </c>
      <c r="V29" s="3393" t="n">
        <v>19.1738563816625</v>
      </c>
      <c r="W29" s="3393" t="n">
        <v>18.9470797916095</v>
      </c>
      <c r="X29" s="3393" t="n">
        <v>19.5086262633137</v>
      </c>
      <c r="Y29" s="3393" t="n">
        <v>19.8476151428181</v>
      </c>
      <c r="Z29" s="3393" t="n">
        <v>17.907426152572</v>
      </c>
      <c r="AA29" s="3393" t="n">
        <v>17.657231273323</v>
      </c>
      <c r="AB29" s="3393" t="n">
        <v>17.4719405526744</v>
      </c>
      <c r="AC29" s="3393" t="n">
        <v>18.0002636961282</v>
      </c>
      <c r="AD29" s="3393" t="n">
        <v>17.6549453659772</v>
      </c>
      <c r="AE29" s="3393" t="n">
        <v>19.0550718752222</v>
      </c>
      <c r="AF29" s="3394" t="n">
        <v>20.7610677472329</v>
      </c>
    </row>
    <row r="30" s="2018" customFormat="true" ht="13.7" hidden="false" customHeight="true" outlineLevel="0" collapsed="false">
      <c r="A30" s="2491" t="s">
        <v>1599</v>
      </c>
      <c r="B30" s="3393" t="n">
        <v>0</v>
      </c>
      <c r="C30" s="3393" t="n">
        <v>0</v>
      </c>
      <c r="D30" s="3393" t="n">
        <v>0</v>
      </c>
      <c r="E30" s="3393" t="n">
        <v>0.183450773089464</v>
      </c>
      <c r="F30" s="3393" t="n">
        <v>1.54515030555358</v>
      </c>
      <c r="G30" s="3393" t="n">
        <v>1.23890985972602</v>
      </c>
      <c r="H30" s="3393" t="n">
        <v>1.29324729724123</v>
      </c>
      <c r="I30" s="3393" t="n">
        <v>1.23777399850451</v>
      </c>
      <c r="J30" s="3393" t="n">
        <v>1.17606139540936</v>
      </c>
      <c r="K30" s="3393" t="n">
        <v>1.17761978848691</v>
      </c>
      <c r="L30" s="3393" t="n">
        <v>1.2066450911959</v>
      </c>
      <c r="M30" s="3393" t="n">
        <v>1.15450108069283</v>
      </c>
      <c r="N30" s="3393" t="n">
        <v>1.48814494473721</v>
      </c>
      <c r="O30" s="3393" t="n">
        <v>2.22693324235561</v>
      </c>
      <c r="P30" s="3393" t="n">
        <v>2.25244283537606</v>
      </c>
      <c r="Q30" s="3393" t="n">
        <v>2.09097028378635</v>
      </c>
      <c r="R30" s="3393" t="n">
        <v>1.88816179738764</v>
      </c>
      <c r="S30" s="3393" t="n">
        <v>1.8709673922274</v>
      </c>
      <c r="T30" s="3393" t="n">
        <v>1.95122702720746</v>
      </c>
      <c r="U30" s="3393" t="n">
        <v>1.86835022602472</v>
      </c>
      <c r="V30" s="3393" t="n">
        <v>1.74428803512375</v>
      </c>
      <c r="W30" s="3393" t="n">
        <v>1.82021848524095</v>
      </c>
      <c r="X30" s="3393" t="n">
        <v>1.9387562132604</v>
      </c>
      <c r="Y30" s="3393" t="n">
        <v>2.03834379384737</v>
      </c>
      <c r="Z30" s="3393" t="n">
        <v>2.26795271485087</v>
      </c>
      <c r="AA30" s="3393" t="n">
        <v>2.90633642568387</v>
      </c>
      <c r="AB30" s="3393" t="n">
        <v>3.4360810500582</v>
      </c>
      <c r="AC30" s="3393" t="n">
        <v>3.69205456924759</v>
      </c>
      <c r="AD30" s="3393" t="n">
        <v>4.11899289978659</v>
      </c>
      <c r="AE30" s="3393" t="n">
        <v>4.63910701444945</v>
      </c>
      <c r="AF30" s="3394" t="n">
        <v>4.69569894943901</v>
      </c>
    </row>
    <row r="31" s="2018" customFormat="true" ht="13.7" hidden="false" customHeight="true" outlineLevel="0" collapsed="false">
      <c r="A31" s="2491" t="s">
        <v>1626</v>
      </c>
      <c r="B31" s="3393" t="n">
        <v>2.12146094558292</v>
      </c>
      <c r="C31" s="3393" t="n">
        <v>1.75024279272985</v>
      </c>
      <c r="D31" s="3393" t="n">
        <v>2.02104270238469</v>
      </c>
      <c r="E31" s="3393" t="n">
        <v>1.51447034612072</v>
      </c>
      <c r="F31" s="3393" t="n">
        <v>1.46463369907944</v>
      </c>
      <c r="G31" s="3393" t="n">
        <v>1.90898786740393</v>
      </c>
      <c r="H31" s="3393" t="n">
        <v>2.07668406004989</v>
      </c>
      <c r="I31" s="3393" t="n">
        <v>2.16404941098065</v>
      </c>
      <c r="J31" s="3393" t="n">
        <v>2.39853982399965</v>
      </c>
      <c r="K31" s="3393" t="n">
        <v>2.46915655557551</v>
      </c>
      <c r="L31" s="3393" t="n">
        <v>3.0126072586402</v>
      </c>
      <c r="M31" s="3393" t="n">
        <v>3.35989758506008</v>
      </c>
      <c r="N31" s="3393" t="n">
        <v>3.21680951026257</v>
      </c>
      <c r="O31" s="3393" t="n">
        <v>2.77661820739124</v>
      </c>
      <c r="P31" s="3393" t="n">
        <v>2.51830102098446</v>
      </c>
      <c r="Q31" s="3393" t="n">
        <v>2.44565778471917</v>
      </c>
      <c r="R31" s="3393" t="n">
        <v>2.4506470004604</v>
      </c>
      <c r="S31" s="3393" t="n">
        <v>2.07469583055963</v>
      </c>
      <c r="T31" s="3393" t="n">
        <v>1.76650051569756</v>
      </c>
      <c r="U31" s="3393" t="n">
        <v>2.04917137373947</v>
      </c>
      <c r="V31" s="3393" t="n">
        <v>2.69541824614691</v>
      </c>
      <c r="W31" s="3393" t="n">
        <v>3.04367192906807</v>
      </c>
      <c r="X31" s="3393" t="n">
        <v>2.94600607959824</v>
      </c>
      <c r="Y31" s="3393" t="n">
        <v>2.88970555287539</v>
      </c>
      <c r="Z31" s="3393" t="n">
        <v>2.80061118924319</v>
      </c>
      <c r="AA31" s="3393" t="n">
        <v>2.75710740931173</v>
      </c>
      <c r="AB31" s="3393" t="n">
        <v>2.64782141669431</v>
      </c>
      <c r="AC31" s="3393" t="n">
        <v>2.54117471433425</v>
      </c>
      <c r="AD31" s="3393" t="n">
        <v>2.35161510264353</v>
      </c>
      <c r="AE31" s="3393" t="n">
        <v>2.8621483216342</v>
      </c>
      <c r="AF31" s="3394" t="n">
        <v>2.67100813819452</v>
      </c>
    </row>
    <row r="32" s="1417" customFormat="true" ht="13.7" hidden="false" customHeight="true" outlineLevel="0" collapsed="false">
      <c r="A32" s="2491" t="s">
        <v>1627</v>
      </c>
      <c r="B32" s="3393" t="n">
        <v>14.397010262393</v>
      </c>
      <c r="C32" s="3393" t="n">
        <v>14.5034313817155</v>
      </c>
      <c r="D32" s="3393" t="n">
        <v>12.7036239684248</v>
      </c>
      <c r="E32" s="3393" t="n">
        <v>12.6235890085189</v>
      </c>
      <c r="F32" s="3393" t="n">
        <v>12.6451077943615</v>
      </c>
      <c r="G32" s="3393" t="n">
        <v>10.5582451736298</v>
      </c>
      <c r="H32" s="3393" t="n">
        <v>10.709106832637</v>
      </c>
      <c r="I32" s="3393" t="n">
        <v>11.0264685106442</v>
      </c>
      <c r="J32" s="3393" t="n">
        <v>10.0822488569032</v>
      </c>
      <c r="K32" s="3393" t="n">
        <v>8.84964569037449</v>
      </c>
      <c r="L32" s="3393" t="n">
        <v>6.94958541003341</v>
      </c>
      <c r="M32" s="3393" t="n">
        <v>7.83332408589025</v>
      </c>
      <c r="N32" s="3393" t="n">
        <v>6.88533509971375</v>
      </c>
      <c r="O32" s="3393" t="n">
        <v>8.22132153994937</v>
      </c>
      <c r="P32" s="3393" t="n">
        <v>7.85823421911981</v>
      </c>
      <c r="Q32" s="3393" t="n">
        <v>6.52477287183041</v>
      </c>
      <c r="R32" s="3393" t="n">
        <v>6.800236960539</v>
      </c>
      <c r="S32" s="3393" t="n">
        <v>6.3879127979536</v>
      </c>
      <c r="T32" s="3393" t="n">
        <v>6.03843840875203</v>
      </c>
      <c r="U32" s="3393" t="n">
        <v>6.71034998725675</v>
      </c>
      <c r="V32" s="3393" t="n">
        <v>5.71558375310846</v>
      </c>
      <c r="W32" s="3393" t="n">
        <v>4.94086626080887</v>
      </c>
      <c r="X32" s="3393" t="n">
        <v>4.72517160611501</v>
      </c>
      <c r="Y32" s="3393" t="n">
        <v>4.4664316039433</v>
      </c>
      <c r="Z32" s="3393" t="n">
        <v>3.99293235042797</v>
      </c>
      <c r="AA32" s="3393" t="n">
        <v>4.85887249860219</v>
      </c>
      <c r="AB32" s="3393" t="n">
        <v>5.64827313508133</v>
      </c>
      <c r="AC32" s="3393" t="n">
        <v>4.20920277135095</v>
      </c>
      <c r="AD32" s="3393" t="n">
        <v>4.71035882046855</v>
      </c>
      <c r="AE32" s="3393" t="n">
        <v>6.09300553104944</v>
      </c>
      <c r="AF32" s="3394" t="n">
        <v>7.40879467793042</v>
      </c>
    </row>
    <row r="33" s="1417" customFormat="true" ht="13.7" hidden="false" customHeight="true" outlineLevel="0" collapsed="false">
      <c r="A33" s="2491" t="s">
        <v>1628</v>
      </c>
      <c r="B33" s="3393" t="n">
        <v>5.10868579375397</v>
      </c>
      <c r="C33" s="3393" t="n">
        <v>5.49149610838859</v>
      </c>
      <c r="D33" s="3393" t="n">
        <v>5.5697811786012</v>
      </c>
      <c r="E33" s="3393" t="n">
        <v>4.18490894722573</v>
      </c>
      <c r="F33" s="3393" t="n">
        <v>5.38204947467157</v>
      </c>
      <c r="G33" s="3393" t="n">
        <v>6.09609399021475</v>
      </c>
      <c r="H33" s="3393" t="n">
        <v>5.90237398243574</v>
      </c>
      <c r="I33" s="3393" t="n">
        <v>6.08748808687197</v>
      </c>
      <c r="J33" s="3393" t="n">
        <v>6.7015185707106</v>
      </c>
      <c r="K33" s="3393" t="n">
        <v>6.40498548063586</v>
      </c>
      <c r="L33" s="3393" t="n">
        <v>6.25971314058613</v>
      </c>
      <c r="M33" s="3393" t="n">
        <v>5.14908273407214</v>
      </c>
      <c r="N33" s="3393" t="n">
        <v>5.48626489266302</v>
      </c>
      <c r="O33" s="3393" t="n">
        <v>5.4759392513665</v>
      </c>
      <c r="P33" s="3393" t="n">
        <v>5.54725438924169</v>
      </c>
      <c r="Q33" s="3393" t="n">
        <v>4.66546859184896</v>
      </c>
      <c r="R33" s="3393" t="n">
        <v>3.99679491012593</v>
      </c>
      <c r="S33" s="3393" t="n">
        <v>4.34433781190019</v>
      </c>
      <c r="T33" s="3393" t="n">
        <v>5.08924972311257</v>
      </c>
      <c r="U33" s="3393" t="n">
        <v>5.18850150922756</v>
      </c>
      <c r="V33" s="3393" t="n">
        <v>4.71423895763848</v>
      </c>
      <c r="W33" s="3393" t="n">
        <v>5.20155946620643</v>
      </c>
      <c r="X33" s="3393" t="n">
        <v>4.68944306488881</v>
      </c>
      <c r="Y33" s="3393" t="n">
        <v>5.5712660747575</v>
      </c>
      <c r="Z33" s="3393" t="n">
        <v>5.52929999879746</v>
      </c>
      <c r="AA33" s="3393" t="n">
        <v>4.95955190973348</v>
      </c>
      <c r="AB33" s="3393" t="n">
        <v>6.02357959214762</v>
      </c>
      <c r="AC33" s="3393" t="n">
        <v>5.66235714995568</v>
      </c>
      <c r="AD33" s="3393" t="n">
        <v>4.59875596105799</v>
      </c>
      <c r="AE33" s="3393" t="n">
        <v>5.35262799817045</v>
      </c>
      <c r="AF33" s="3394" t="n">
        <v>5.27330351396746</v>
      </c>
    </row>
    <row r="34" s="1417" customFormat="true" ht="13.7" hidden="false" customHeight="true" outlineLevel="0" collapsed="false">
      <c r="A34" s="2491" t="s">
        <v>1629</v>
      </c>
      <c r="B34" s="3393" t="n">
        <v>12.244166687892</v>
      </c>
      <c r="C34" s="3393" t="n">
        <v>12.5984312765864</v>
      </c>
      <c r="D34" s="3393" t="n">
        <v>13.3098549643377</v>
      </c>
      <c r="E34" s="3393" t="n">
        <v>14.1414383299215</v>
      </c>
      <c r="F34" s="3393" t="n">
        <v>13.1026009986212</v>
      </c>
      <c r="G34" s="3393" t="n">
        <v>14.0640777418548</v>
      </c>
      <c r="H34" s="3393" t="n">
        <v>16.203721646117</v>
      </c>
      <c r="I34" s="3393" t="n">
        <v>16.2879963280452</v>
      </c>
      <c r="J34" s="3393" t="n">
        <v>15.9955471205857</v>
      </c>
      <c r="K34" s="3393" t="n">
        <v>16.622529175151</v>
      </c>
      <c r="L34" s="3393" t="n">
        <v>17.1692976996536</v>
      </c>
      <c r="M34" s="3393" t="n">
        <v>17.4807517434204</v>
      </c>
      <c r="N34" s="3393" t="n">
        <v>18.1283019563479</v>
      </c>
      <c r="O34" s="3393" t="n">
        <v>18.4891330070676</v>
      </c>
      <c r="P34" s="3393" t="n">
        <v>18.0771045506348</v>
      </c>
      <c r="Q34" s="3393" t="n">
        <v>17.942710155836</v>
      </c>
      <c r="R34" s="3393" t="n">
        <v>17.7212302745928</v>
      </c>
      <c r="S34" s="3393" t="n">
        <v>17.8224208417804</v>
      </c>
      <c r="T34" s="3393" t="n">
        <v>17.5606491484494</v>
      </c>
      <c r="U34" s="3393" t="n">
        <v>18.1168903151949</v>
      </c>
      <c r="V34" s="3393" t="n">
        <v>17.4045549209986</v>
      </c>
      <c r="W34" s="3393" t="n">
        <v>17.3108207348582</v>
      </c>
      <c r="X34" s="3393" t="n">
        <v>17.269274135466</v>
      </c>
      <c r="Y34" s="3393" t="n">
        <v>16.545177845516</v>
      </c>
      <c r="Z34" s="3393" t="n">
        <v>17.514567954742</v>
      </c>
      <c r="AA34" s="3393" t="n">
        <v>18.6469501381395</v>
      </c>
      <c r="AB34" s="3393" t="n">
        <v>17.9008850203079</v>
      </c>
      <c r="AC34" s="3393" t="n">
        <v>18.5070169299836</v>
      </c>
      <c r="AD34" s="3393" t="n">
        <v>18.0617213810685</v>
      </c>
      <c r="AE34" s="3393" t="n">
        <v>18.2675100345516</v>
      </c>
      <c r="AF34" s="3394"/>
    </row>
    <row r="35" s="1417" customFormat="true" ht="13.7" hidden="false" customHeight="true" outlineLevel="0" collapsed="false">
      <c r="A35" s="2491" t="s">
        <v>1630</v>
      </c>
      <c r="B35" s="3393" t="n">
        <v>5.72965025828053</v>
      </c>
      <c r="C35" s="3393" t="n">
        <v>6.30363884935678</v>
      </c>
      <c r="D35" s="3393" t="n">
        <v>5.82669521468533</v>
      </c>
      <c r="E35" s="3393" t="n">
        <v>6.59561321696867</v>
      </c>
      <c r="F35" s="3393" t="n">
        <v>7.35466126590811</v>
      </c>
      <c r="G35" s="3393" t="n">
        <v>7.36285696722088</v>
      </c>
      <c r="H35" s="3393" t="n">
        <v>6.58916399432371</v>
      </c>
      <c r="I35" s="3393" t="n">
        <v>6.773202570983</v>
      </c>
      <c r="J35" s="3393" t="n">
        <v>6.58676845980399</v>
      </c>
      <c r="K35" s="3393" t="n">
        <v>6.33826978731974</v>
      </c>
      <c r="L35" s="3393" t="n">
        <v>6.17948302608544</v>
      </c>
      <c r="M35" s="3393" t="n">
        <v>6.52681300947661</v>
      </c>
      <c r="N35" s="3393" t="n">
        <v>6.8136221661624</v>
      </c>
      <c r="O35" s="3393" t="n">
        <v>6.2811895682795</v>
      </c>
      <c r="P35" s="3393" t="n">
        <v>6.07701139726289</v>
      </c>
      <c r="Q35" s="3393" t="n">
        <v>6.47357573082423</v>
      </c>
      <c r="R35" s="3393" t="n">
        <v>6.05641813301195</v>
      </c>
      <c r="S35" s="3393" t="n">
        <v>6.4114572685098</v>
      </c>
      <c r="T35" s="3393" t="n">
        <v>6.59378777526673</v>
      </c>
      <c r="U35" s="3393" t="n">
        <v>5.87266178216201</v>
      </c>
      <c r="V35" s="3393" t="n">
        <v>5.54346973973032</v>
      </c>
      <c r="W35" s="3393" t="n">
        <v>6.49567825750687</v>
      </c>
      <c r="X35" s="3393" t="n">
        <v>6.04529597672867</v>
      </c>
      <c r="Y35" s="3393" t="n">
        <v>5.14573098506767</v>
      </c>
      <c r="Z35" s="3393" t="n">
        <v>6.76306960546991</v>
      </c>
      <c r="AA35" s="3393" t="n">
        <v>6.00550788435569</v>
      </c>
      <c r="AB35" s="3393" t="n">
        <v>5.71682938540333</v>
      </c>
      <c r="AC35" s="3393" t="n">
        <v>6.64926401046064</v>
      </c>
      <c r="AD35" s="3393" t="n">
        <v>5.73342384094851</v>
      </c>
      <c r="AE35" s="3393" t="n">
        <v>5.91093179073129</v>
      </c>
      <c r="AF35" s="3394"/>
    </row>
    <row r="36" s="1417" customFormat="true" ht="13.7" hidden="false" customHeight="true" outlineLevel="0" collapsed="false">
      <c r="A36" s="2491" t="s">
        <v>1631</v>
      </c>
      <c r="B36" s="3393" t="n">
        <v>32.2826275560041</v>
      </c>
      <c r="C36" s="3393" t="n">
        <v>32.6034833884827</v>
      </c>
      <c r="D36" s="3393" t="n">
        <v>32.8736333680563</v>
      </c>
      <c r="E36" s="3393" t="n">
        <v>33.8146459036404</v>
      </c>
      <c r="F36" s="3393" t="n">
        <v>33.1546048693473</v>
      </c>
      <c r="G36" s="3393" t="n">
        <v>33.1329368707836</v>
      </c>
      <c r="H36" s="3393" t="n">
        <v>33.6125498217676</v>
      </c>
      <c r="I36" s="3393" t="n">
        <v>33.7650630775554</v>
      </c>
      <c r="J36" s="3393" t="n">
        <v>32.8506575165347</v>
      </c>
      <c r="K36" s="3393" t="n">
        <v>33.1111825748845</v>
      </c>
      <c r="L36" s="3393" t="n">
        <v>32.6803184253967</v>
      </c>
      <c r="M36" s="3393" t="n">
        <v>32.831646922403</v>
      </c>
      <c r="N36" s="3393" t="n">
        <v>33.1080547226962</v>
      </c>
      <c r="O36" s="3393" t="n">
        <v>32.3085072212046</v>
      </c>
      <c r="P36" s="3393" t="n">
        <v>32.2496583270486</v>
      </c>
      <c r="Q36" s="3393" t="n">
        <v>31.634842268102</v>
      </c>
      <c r="R36" s="3393" t="n">
        <v>31.0658798480131</v>
      </c>
      <c r="S36" s="3393" t="n">
        <v>29.4785910730701</v>
      </c>
      <c r="T36" s="3393" t="n">
        <v>29.7741742452082</v>
      </c>
      <c r="U36" s="3393" t="n">
        <v>29.2588813308072</v>
      </c>
      <c r="V36" s="3393" t="n">
        <v>28.8926223427504</v>
      </c>
      <c r="W36" s="3393" t="n">
        <v>28.725924712414</v>
      </c>
      <c r="X36" s="3393" t="n">
        <v>27.8905537108492</v>
      </c>
      <c r="Y36" s="3393" t="n">
        <v>27.8733744677963</v>
      </c>
      <c r="Z36" s="3393" t="n">
        <v>28.6817449091633</v>
      </c>
      <c r="AA36" s="3393" t="n">
        <v>27.3190174393438</v>
      </c>
      <c r="AB36" s="3393" t="n">
        <v>26.4702755363456</v>
      </c>
      <c r="AC36" s="3393" t="n">
        <v>25.8916896540222</v>
      </c>
      <c r="AD36" s="3393" t="n">
        <v>26.1032919304066</v>
      </c>
      <c r="AE36" s="3393" t="n">
        <v>26.5415150542161</v>
      </c>
      <c r="AF36" s="3394" t="n">
        <v>24.7306099703538</v>
      </c>
    </row>
    <row r="37" s="1417" customFormat="true" ht="13.7" hidden="false" customHeight="true" outlineLevel="0" collapsed="false">
      <c r="A37" s="2491" t="s">
        <v>1632</v>
      </c>
      <c r="B37" s="3393" t="n">
        <v>2.67484305202473</v>
      </c>
      <c r="C37" s="3393" t="n">
        <v>2.8214036668374</v>
      </c>
      <c r="D37" s="3393" t="n">
        <v>2.8368361091852</v>
      </c>
      <c r="E37" s="3393" t="n">
        <v>2.13837071183723</v>
      </c>
      <c r="F37" s="3393" t="n">
        <v>2.7611440937371</v>
      </c>
      <c r="G37" s="3393" t="n">
        <v>3.11199720220409</v>
      </c>
      <c r="H37" s="3393" t="n">
        <v>3.06853984411036</v>
      </c>
      <c r="I37" s="3393" t="n">
        <v>3.15767659718963</v>
      </c>
      <c r="J37" s="3393" t="n">
        <v>3.34595353894674</v>
      </c>
      <c r="K37" s="3393" t="n">
        <v>3.06240025191981</v>
      </c>
      <c r="L37" s="3393" t="n">
        <v>2.94362538803363</v>
      </c>
      <c r="M37" s="3393" t="n">
        <v>2.33256516885474</v>
      </c>
      <c r="N37" s="3393" t="n">
        <v>2.45464706388101</v>
      </c>
      <c r="O37" s="3393" t="n">
        <v>2.48798055669621</v>
      </c>
      <c r="P37" s="3393" t="n">
        <v>2.47466087980536</v>
      </c>
      <c r="Q37" s="3393" t="n">
        <v>2.01310218815455</v>
      </c>
      <c r="R37" s="3393" t="n">
        <v>1.7096203230988</v>
      </c>
      <c r="S37" s="3393" t="n">
        <v>1.8474170931381</v>
      </c>
      <c r="T37" s="3393" t="n">
        <v>2.13740608578881</v>
      </c>
      <c r="U37" s="3393" t="n">
        <v>2.08585459609574</v>
      </c>
      <c r="V37" s="3393" t="n">
        <v>1.79931114891794</v>
      </c>
      <c r="W37" s="3393" t="n">
        <v>1.99096796835564</v>
      </c>
      <c r="X37" s="3393" t="n">
        <v>1.69310930474733</v>
      </c>
      <c r="Y37" s="3393" t="n">
        <v>1.94179722040965</v>
      </c>
      <c r="Z37" s="3393" t="n">
        <v>1.83825497517632</v>
      </c>
      <c r="AA37" s="3393" t="n">
        <v>1.57848055358718</v>
      </c>
      <c r="AB37" s="3393" t="n">
        <v>1.90892961281944</v>
      </c>
      <c r="AC37" s="3393" t="n">
        <v>1.75372959827901</v>
      </c>
      <c r="AD37" s="3393" t="n">
        <v>1.39809411014064</v>
      </c>
      <c r="AE37" s="3393" t="n">
        <v>1.55792362689944</v>
      </c>
      <c r="AF37" s="3394"/>
    </row>
    <row r="38" s="1417" customFormat="true" ht="13.7" hidden="false" customHeight="true" outlineLevel="0" collapsed="false">
      <c r="A38" s="2491" t="s">
        <v>1633</v>
      </c>
      <c r="B38" s="3393" t="n">
        <v>22.6036274665668</v>
      </c>
      <c r="C38" s="3393" t="n">
        <v>23.2589670616697</v>
      </c>
      <c r="D38" s="3393" t="n">
        <v>23.355096542603</v>
      </c>
      <c r="E38" s="3393" t="n">
        <v>23.6296830659511</v>
      </c>
      <c r="F38" s="3393" t="n">
        <v>23.7232735373591</v>
      </c>
      <c r="G38" s="3393" t="n">
        <v>23.9716718193738</v>
      </c>
      <c r="H38" s="3393" t="n">
        <v>23.9528896807986</v>
      </c>
      <c r="I38" s="3393" t="n">
        <v>23.3090571313364</v>
      </c>
      <c r="J38" s="3393" t="n">
        <v>23.3688449289679</v>
      </c>
      <c r="K38" s="3393" t="n">
        <v>23.6196725428388</v>
      </c>
      <c r="L38" s="3393" t="n">
        <v>23.0513959574748</v>
      </c>
      <c r="M38" s="3393" t="n">
        <v>23.6645314176487</v>
      </c>
      <c r="N38" s="3393" t="n">
        <v>23.0418458966587</v>
      </c>
      <c r="O38" s="3393" t="n">
        <v>22.257328100999</v>
      </c>
      <c r="P38" s="3393" t="n">
        <v>22.632336292433</v>
      </c>
      <c r="Q38" s="3393" t="n">
        <v>22.3157703495726</v>
      </c>
      <c r="R38" s="3393" t="n">
        <v>22.2239468231979</v>
      </c>
      <c r="S38" s="3393" t="n">
        <v>21.0647698616108</v>
      </c>
      <c r="T38" s="3393" t="n">
        <v>21.013939712827</v>
      </c>
      <c r="U38" s="3393" t="n">
        <v>21.4086088059558</v>
      </c>
      <c r="V38" s="3393" t="n">
        <v>20.8113935072519</v>
      </c>
      <c r="W38" s="3393" t="n">
        <v>19.0426575623087</v>
      </c>
      <c r="X38" s="3393" t="n">
        <v>17.830275439648</v>
      </c>
      <c r="Y38" s="3393" t="n">
        <v>17.8950768849891</v>
      </c>
      <c r="Z38" s="3393" t="n">
        <v>18.1507841911688</v>
      </c>
      <c r="AA38" s="3393" t="n">
        <v>17.9869049227726</v>
      </c>
      <c r="AB38" s="3393" t="n">
        <v>17.800841442277</v>
      </c>
      <c r="AC38" s="3393" t="n">
        <v>17.6490517713449</v>
      </c>
      <c r="AD38" s="3393" t="n">
        <v>17.5407943758634</v>
      </c>
      <c r="AE38" s="3393" t="n">
        <v>17.8362689413721</v>
      </c>
      <c r="AF38" s="3394" t="n">
        <v>17.1279928307863</v>
      </c>
    </row>
    <row r="39" s="1417" customFormat="true" ht="13.7" hidden="false" customHeight="true" outlineLevel="0" collapsed="false">
      <c r="A39" s="2491" t="s">
        <v>1634</v>
      </c>
      <c r="B39" s="3393" t="n">
        <v>17.8318574889377</v>
      </c>
      <c r="C39" s="3393" t="n">
        <v>18.7033411060171</v>
      </c>
      <c r="D39" s="3393" t="n">
        <v>18.6092549296352</v>
      </c>
      <c r="E39" s="3393" t="n">
        <v>18.0950548682734</v>
      </c>
      <c r="F39" s="3393" t="n">
        <v>18.7380487619986</v>
      </c>
      <c r="G39" s="3393" t="n">
        <v>18.890189041708</v>
      </c>
      <c r="H39" s="3393" t="n">
        <v>18.3093471012637</v>
      </c>
      <c r="I39" s="3393" t="n">
        <v>16.9073847500064</v>
      </c>
      <c r="J39" s="3393" t="n">
        <v>17.1726836590325</v>
      </c>
      <c r="K39" s="3393" t="n">
        <v>18.1005035653783</v>
      </c>
      <c r="L39" s="3393" t="n">
        <v>17.8592035346971</v>
      </c>
      <c r="M39" s="3393" t="n">
        <v>18.5684787265855</v>
      </c>
      <c r="N39" s="3393" t="n">
        <v>18.0320709486701</v>
      </c>
      <c r="O39" s="3393" t="n">
        <v>17.5562911457353</v>
      </c>
      <c r="P39" s="3393" t="n">
        <v>17.948035392774</v>
      </c>
      <c r="Q39" s="3393" t="n">
        <v>17.4240785402149</v>
      </c>
      <c r="R39" s="3393" t="n">
        <v>17.6137534969082</v>
      </c>
      <c r="S39" s="3393" t="n">
        <v>17.6432796511599</v>
      </c>
      <c r="T39" s="3393" t="n">
        <v>17.6015627366172</v>
      </c>
      <c r="U39" s="3393" t="n">
        <v>18.04049265815</v>
      </c>
      <c r="V39" s="3393" t="n">
        <v>17.4726167790943</v>
      </c>
      <c r="W39" s="3393" t="n">
        <v>17.1610612098705</v>
      </c>
      <c r="X39" s="3393" t="n">
        <v>16.9323439594559</v>
      </c>
      <c r="Y39" s="3393" t="n">
        <v>17.3914897820605</v>
      </c>
      <c r="Z39" s="3393" t="n">
        <v>17.4749269402798</v>
      </c>
      <c r="AA39" s="3393" t="n">
        <v>17.412321422579</v>
      </c>
      <c r="AB39" s="3393" t="n">
        <v>17.4985344053257</v>
      </c>
      <c r="AC39" s="3393" t="n">
        <v>17.5881501623123</v>
      </c>
      <c r="AD39" s="3393" t="n">
        <v>17.0439441352038</v>
      </c>
      <c r="AE39" s="3393" t="n">
        <v>17.2966167298436</v>
      </c>
      <c r="AF39" s="3394" t="n">
        <v>17.3629143100687</v>
      </c>
    </row>
    <row r="40" s="1417" customFormat="true" ht="13.7" hidden="false" customHeight="true" outlineLevel="0" collapsed="false">
      <c r="A40" s="2491" t="s">
        <v>1635</v>
      </c>
      <c r="B40" s="3393" t="n">
        <v>21.7274283157907</v>
      </c>
      <c r="C40" s="3393" t="n">
        <v>22.274804992406</v>
      </c>
      <c r="D40" s="3393" t="n">
        <v>22.6521324884417</v>
      </c>
      <c r="E40" s="3393" t="n">
        <v>24.308638334351</v>
      </c>
      <c r="F40" s="3393" t="n">
        <v>24.300255688627</v>
      </c>
      <c r="G40" s="3393" t="n">
        <v>25.6453763337501</v>
      </c>
      <c r="H40" s="3393" t="n">
        <v>26.013485970962</v>
      </c>
      <c r="I40" s="3393" t="n">
        <v>26.4811178894558</v>
      </c>
      <c r="J40" s="3393" t="n">
        <v>28.0765195965026</v>
      </c>
      <c r="K40" s="3393" t="n">
        <v>27.0391543498129</v>
      </c>
      <c r="L40" s="3393" t="n">
        <v>26.3561192870391</v>
      </c>
      <c r="M40" s="3393" t="n">
        <v>26.1110779501293</v>
      </c>
      <c r="N40" s="3393" t="n">
        <v>24.3581911433135</v>
      </c>
      <c r="O40" s="3393" t="n">
        <v>21.7326834048792</v>
      </c>
      <c r="P40" s="3393" t="n">
        <v>23.4279518739981</v>
      </c>
      <c r="Q40" s="3393" t="n">
        <v>24.9862617449346</v>
      </c>
      <c r="R40" s="3393" t="n">
        <v>24.6697895673605</v>
      </c>
      <c r="S40" s="3393" t="n">
        <v>21.432295281796</v>
      </c>
      <c r="T40" s="3393" t="n">
        <v>21.6472692580313</v>
      </c>
      <c r="U40" s="3393" t="n">
        <v>22.6988367230829</v>
      </c>
      <c r="V40" s="3393" t="n">
        <v>21.6590490562979</v>
      </c>
      <c r="W40" s="3393" t="n">
        <v>12.9412661251276</v>
      </c>
      <c r="X40" s="3393" t="n">
        <v>8.39328619864594</v>
      </c>
      <c r="Y40" s="3393" t="n">
        <v>7.43944135959099</v>
      </c>
      <c r="Z40" s="3393" t="n">
        <v>7.93824094326021</v>
      </c>
      <c r="AA40" s="3393" t="n">
        <v>8.87210310988684</v>
      </c>
      <c r="AB40" s="3393" t="n">
        <v>9.04539138231854</v>
      </c>
      <c r="AC40" s="3393" t="n">
        <v>9.03923158748251</v>
      </c>
      <c r="AD40" s="3393" t="n">
        <v>9.81681411046557</v>
      </c>
      <c r="AE40" s="3393" t="n">
        <v>10.503617806414</v>
      </c>
      <c r="AF40" s="3394" t="n">
        <v>10.0005660097171</v>
      </c>
    </row>
    <row r="41" s="1417" customFormat="true" ht="13.7" hidden="false" customHeight="true" outlineLevel="0" collapsed="false">
      <c r="A41" s="2509" t="s">
        <v>1636</v>
      </c>
      <c r="B41" s="3395" t="n">
        <v>16.993417052633</v>
      </c>
      <c r="C41" s="3395" t="n">
        <v>17.3857208177963</v>
      </c>
      <c r="D41" s="3395" t="n">
        <v>17.3727170086093</v>
      </c>
      <c r="E41" s="3395" t="n">
        <v>17.5070225378949</v>
      </c>
      <c r="F41" s="3395" t="n">
        <v>17.4920137839348</v>
      </c>
      <c r="G41" s="3395" t="n">
        <v>17.5980099662224</v>
      </c>
      <c r="H41" s="3395" t="n">
        <v>17.6775910358392</v>
      </c>
      <c r="I41" s="3395" t="n">
        <v>17.1368810721985</v>
      </c>
      <c r="J41" s="3395" t="n">
        <v>17.0714179368083</v>
      </c>
      <c r="K41" s="3395" t="n">
        <v>17.1775325527102</v>
      </c>
      <c r="L41" s="3395" t="n">
        <v>16.7912375479059</v>
      </c>
      <c r="M41" s="3395" t="n">
        <v>16.9646916117028</v>
      </c>
      <c r="N41" s="3395" t="n">
        <v>16.4651598843756</v>
      </c>
      <c r="O41" s="3395" t="n">
        <v>15.7321686760477</v>
      </c>
      <c r="P41" s="3395" t="n">
        <v>15.6239700034063</v>
      </c>
      <c r="Q41" s="3395" t="n">
        <v>15.1359790116851</v>
      </c>
      <c r="R41" s="3395" t="n">
        <v>14.6881683948191</v>
      </c>
      <c r="S41" s="3395" t="n">
        <v>13.7073212786604</v>
      </c>
      <c r="T41" s="3395" t="n">
        <v>13.5201406754385</v>
      </c>
      <c r="U41" s="3395" t="n">
        <v>13.3818396064048</v>
      </c>
      <c r="V41" s="3395" t="n">
        <v>12.8044684158408</v>
      </c>
      <c r="W41" s="3395" t="n">
        <v>11.6265091528755</v>
      </c>
      <c r="X41" s="3395" t="n">
        <v>10.8208443394228</v>
      </c>
      <c r="Y41" s="3395" t="n">
        <v>10.5853907711289</v>
      </c>
      <c r="Z41" s="3395" t="n">
        <v>10.57083957102</v>
      </c>
      <c r="AA41" s="3395" t="n">
        <v>10.5873770116851</v>
      </c>
      <c r="AB41" s="3395" t="n">
        <v>10.4554613376604</v>
      </c>
      <c r="AC41" s="3395" t="n">
        <v>10.2618563649903</v>
      </c>
      <c r="AD41" s="3395" t="n">
        <v>10.1864106202731</v>
      </c>
      <c r="AE41" s="3395" t="n">
        <v>10.3567669233809</v>
      </c>
      <c r="AF41" s="3396"/>
    </row>
    <row r="42" s="123" customFormat="true" ht="15.75" hidden="false" customHeight="false" outlineLevel="0" collapsed="false">
      <c r="A42" s="3397"/>
      <c r="B42" s="3398"/>
      <c r="C42" s="3398"/>
      <c r="D42" s="3398"/>
      <c r="E42" s="3398"/>
      <c r="F42" s="3398"/>
      <c r="G42" s="3398"/>
      <c r="H42" s="3398"/>
      <c r="I42" s="3398"/>
      <c r="J42" s="3398"/>
      <c r="K42" s="3398"/>
      <c r="L42" s="167"/>
      <c r="M42" s="167"/>
      <c r="N42" s="167"/>
      <c r="O42" s="3398"/>
      <c r="P42" s="3398"/>
      <c r="Q42" s="167"/>
      <c r="R42" s="167"/>
      <c r="S42" s="3398"/>
      <c r="T42" s="167"/>
      <c r="U42" s="1927"/>
      <c r="V42" s="1927"/>
      <c r="W42" s="1927"/>
    </row>
    <row r="43" s="123" customFormat="true" ht="15.75" hidden="false" customHeight="false" outlineLevel="0" collapsed="false">
      <c r="A43" s="86" t="s">
        <v>1637</v>
      </c>
      <c r="B43" s="3120"/>
      <c r="C43" s="2018"/>
      <c r="D43" s="2018"/>
      <c r="E43" s="1927"/>
      <c r="F43" s="1927"/>
      <c r="G43" s="1927"/>
      <c r="H43" s="1927"/>
      <c r="I43" s="1927"/>
      <c r="J43" s="1927"/>
      <c r="K43" s="1927"/>
      <c r="L43" s="1927"/>
      <c r="M43" s="1927"/>
      <c r="N43" s="1927"/>
      <c r="O43" s="1927"/>
      <c r="P43" s="1927"/>
      <c r="Q43" s="1927"/>
      <c r="R43" s="1927"/>
      <c r="S43" s="1927"/>
      <c r="T43" s="1927"/>
      <c r="U43" s="1927"/>
      <c r="V43" s="1927"/>
      <c r="W43" s="1927"/>
    </row>
    <row r="45" customFormat="false" ht="15.75" hidden="false" customHeight="false" outlineLevel="0" collapsed="false">
      <c r="B45" s="3399"/>
    </row>
    <row r="46" customFormat="false" ht="15.75" hidden="false" customHeight="false" outlineLevel="0" collapsed="false">
      <c r="B46" s="3399"/>
    </row>
    <row r="47" customFormat="false" ht="15.75" hidden="false" customHeight="false" outlineLevel="0" collapsed="false">
      <c r="B47" s="3399"/>
    </row>
    <row r="48" customFormat="false" ht="15.75" hidden="false" customHeight="false" outlineLevel="0" collapsed="false">
      <c r="B48" s="3399"/>
    </row>
    <row r="49" customFormat="false" ht="15.75" hidden="false" customHeight="false" outlineLevel="0" collapsed="false">
      <c r="B49" s="3399"/>
    </row>
    <row r="50" customFormat="false" ht="15.75" hidden="false" customHeight="false" outlineLevel="0" collapsed="false">
      <c r="B50" s="3399"/>
    </row>
    <row r="51" customFormat="false" ht="15.75" hidden="false" customHeight="false" outlineLevel="0" collapsed="false">
      <c r="B51" s="3399"/>
    </row>
    <row r="52" customFormat="false" ht="15.75" hidden="false" customHeight="false" outlineLevel="0" collapsed="false">
      <c r="B52" s="3399"/>
    </row>
    <row r="53" customFormat="false" ht="15.75" hidden="false" customHeight="false" outlineLevel="0" collapsed="false">
      <c r="B53" s="3399"/>
    </row>
    <row r="54" customFormat="false" ht="15.75" hidden="false" customHeight="false" outlineLevel="0" collapsed="false">
      <c r="B54" s="3399"/>
    </row>
    <row r="55" customFormat="false" ht="15.75" hidden="false" customHeight="false" outlineLevel="0" collapsed="false">
      <c r="B55" s="3399"/>
    </row>
    <row r="56" customFormat="false" ht="15.75" hidden="false" customHeight="false" outlineLevel="0" collapsed="false">
      <c r="B56" s="3399"/>
    </row>
    <row r="57" customFormat="false" ht="15.75" hidden="false" customHeight="false" outlineLevel="0" collapsed="false">
      <c r="B57" s="3399"/>
    </row>
    <row r="58" customFormat="false" ht="15.75" hidden="false" customHeight="false" outlineLevel="0" collapsed="false">
      <c r="B58" s="3399"/>
    </row>
    <row r="59" customFormat="false" ht="15.75" hidden="false" customHeight="false" outlineLevel="0" collapsed="false">
      <c r="B59" s="3399"/>
    </row>
    <row r="60" customFormat="false" ht="15.75" hidden="false" customHeight="false" outlineLevel="0" collapsed="false">
      <c r="B60" s="3399"/>
    </row>
    <row r="61" customFormat="false" ht="15.75" hidden="false" customHeight="false" outlineLevel="0" collapsed="false">
      <c r="B61" s="3399"/>
    </row>
    <row r="62" customFormat="false" ht="15.75" hidden="false" customHeight="false" outlineLevel="0" collapsed="false">
      <c r="B62" s="3399"/>
    </row>
    <row r="63" customFormat="false" ht="15.75" hidden="false" customHeight="false" outlineLevel="0" collapsed="false">
      <c r="B63" s="3399"/>
    </row>
    <row r="64" customFormat="false" ht="15.75" hidden="false" customHeight="false" outlineLevel="0" collapsed="false">
      <c r="B64" s="3399"/>
    </row>
    <row r="65" customFormat="false" ht="15.75" hidden="false" customHeight="false" outlineLevel="0" collapsed="false">
      <c r="B65" s="3399"/>
    </row>
    <row r="66" customFormat="false" ht="15.75" hidden="false" customHeight="false" outlineLevel="0" collapsed="false">
      <c r="B66" s="3399"/>
    </row>
    <row r="67" customFormat="false" ht="15.75" hidden="false" customHeight="false" outlineLevel="0" collapsed="false">
      <c r="B67" s="3399"/>
    </row>
    <row r="68" customFormat="false" ht="15.75" hidden="false" customHeight="false" outlineLevel="0" collapsed="false">
      <c r="B68" s="3399"/>
    </row>
    <row r="69" customFormat="false" ht="15.75" hidden="false" customHeight="false" outlineLevel="0" collapsed="false">
      <c r="B69" s="3399"/>
    </row>
    <row r="70" customFormat="false" ht="15.75" hidden="false" customHeight="false" outlineLevel="0" collapsed="false">
      <c r="B70" s="3399"/>
    </row>
    <row r="71" customFormat="false" ht="15.75" hidden="false" customHeight="false" outlineLevel="0" collapsed="false">
      <c r="B71" s="3399"/>
    </row>
    <row r="72" customFormat="false" ht="15.75" hidden="false" customHeight="false" outlineLevel="0" collapsed="false">
      <c r="B72" s="3399"/>
    </row>
    <row r="73" customFormat="false" ht="15.75" hidden="false" customHeight="false" outlineLevel="0" collapsed="false">
      <c r="B73" s="3399"/>
    </row>
    <row r="74" customFormat="false" ht="15.75" hidden="false" customHeight="false" outlineLevel="0" collapsed="false">
      <c r="B74" s="3399"/>
    </row>
    <row r="75" customFormat="false" ht="15.75" hidden="false" customHeight="false" outlineLevel="0" collapsed="false">
      <c r="B75" s="3399"/>
    </row>
    <row r="76" customFormat="false" ht="15.75" hidden="false" customHeight="false" outlineLevel="0" collapsed="false">
      <c r="B76" s="3399"/>
    </row>
    <row r="77" customFormat="false" ht="15.75" hidden="false" customHeight="false" outlineLevel="0" collapsed="false">
      <c r="B77" s="3399"/>
    </row>
    <row r="78" customFormat="false" ht="15.75" hidden="false" customHeight="false" outlineLevel="0" collapsed="false">
      <c r="B78" s="3399"/>
    </row>
    <row r="79" customFormat="false" ht="15.75" hidden="false" customHeight="false" outlineLevel="0" collapsed="false">
      <c r="B79" s="3399"/>
    </row>
    <row r="80" customFormat="false" ht="15.75" hidden="false" customHeight="false" outlineLevel="0" collapsed="false">
      <c r="B80" s="3399"/>
    </row>
    <row r="81" customFormat="false" ht="15.75" hidden="false" customHeight="false" outlineLevel="0" collapsed="false">
      <c r="B81" s="3399"/>
    </row>
    <row r="82" customFormat="false" ht="15.75" hidden="false" customHeight="false" outlineLevel="0" collapsed="false">
      <c r="B82" s="3399"/>
    </row>
    <row r="83" customFormat="false" ht="15.75" hidden="false" customHeight="false" outlineLevel="0" collapsed="false">
      <c r="B83" s="3399"/>
    </row>
    <row r="84" customFormat="false" ht="15.75" hidden="false" customHeight="false" outlineLevel="0" collapsed="false">
      <c r="B84" s="3399"/>
    </row>
    <row r="85" customFormat="false" ht="15.75" hidden="false" customHeight="false" outlineLevel="0" collapsed="false">
      <c r="B85" s="3399"/>
    </row>
    <row r="86" customFormat="false" ht="15.75" hidden="false" customHeight="false" outlineLevel="0" collapsed="false">
      <c r="B86" s="3399"/>
    </row>
    <row r="87" customFormat="false" ht="15.75" hidden="false" customHeight="false" outlineLevel="0" collapsed="false">
      <c r="B87" s="3399"/>
    </row>
    <row r="88" customFormat="false" ht="15.75" hidden="false" customHeight="false" outlineLevel="0" collapsed="false">
      <c r="B88" s="3399"/>
    </row>
    <row r="89" customFormat="false" ht="15.75" hidden="false" customHeight="false" outlineLevel="0" collapsed="false">
      <c r="B89" s="3399"/>
    </row>
    <row r="90" customFormat="false" ht="15.75" hidden="false" customHeight="false" outlineLevel="0" collapsed="false">
      <c r="B90" s="3399"/>
    </row>
    <row r="91" customFormat="false" ht="15.75" hidden="false" customHeight="false" outlineLevel="0" collapsed="false">
      <c r="B91" s="3399"/>
    </row>
    <row r="92" customFormat="false" ht="15.75" hidden="false" customHeight="false" outlineLevel="0" collapsed="false">
      <c r="B92" s="3399"/>
    </row>
    <row r="93" customFormat="false" ht="15.75" hidden="false" customHeight="false" outlineLevel="0" collapsed="false">
      <c r="B93" s="3399"/>
    </row>
    <row r="94" customFormat="false" ht="15.75" hidden="false" customHeight="false" outlineLevel="0" collapsed="false">
      <c r="B94" s="3399"/>
    </row>
    <row r="95" customFormat="false" ht="15.75" hidden="false" customHeight="false" outlineLevel="0" collapsed="false">
      <c r="B95" s="3399"/>
    </row>
    <row r="96" customFormat="false" ht="15.75" hidden="false" customHeight="false" outlineLevel="0" collapsed="false">
      <c r="B96" s="3399"/>
    </row>
    <row r="97" customFormat="false" ht="15.75" hidden="false" customHeight="false" outlineLevel="0" collapsed="false">
      <c r="B97" s="3399"/>
    </row>
    <row r="98" customFormat="false" ht="15.75" hidden="false" customHeight="false" outlineLevel="0" collapsed="false">
      <c r="B98" s="3399"/>
    </row>
    <row r="99" customFormat="false" ht="15.75" hidden="false" customHeight="false" outlineLevel="0" collapsed="false">
      <c r="B99" s="3399"/>
    </row>
    <row r="100" customFormat="false" ht="15.75" hidden="false" customHeight="false" outlineLevel="0" collapsed="false">
      <c r="B100" s="3399"/>
    </row>
    <row r="101" customFormat="false" ht="15.75" hidden="false" customHeight="false" outlineLevel="0" collapsed="false">
      <c r="B101" s="3399"/>
    </row>
    <row r="102" customFormat="false" ht="15.75" hidden="false" customHeight="false" outlineLevel="0" collapsed="false">
      <c r="B102" s="3399"/>
    </row>
    <row r="103" customFormat="false" ht="15.75" hidden="false" customHeight="false" outlineLevel="0" collapsed="false">
      <c r="B103" s="3399"/>
    </row>
    <row r="104" customFormat="false" ht="15.75" hidden="false" customHeight="false" outlineLevel="0" collapsed="false">
      <c r="B104" s="3399"/>
    </row>
    <row r="105" customFormat="false" ht="15.75" hidden="false" customHeight="false" outlineLevel="0" collapsed="false">
      <c r="B105" s="3399"/>
    </row>
    <row r="106" customFormat="false" ht="15.75" hidden="false" customHeight="false" outlineLevel="0" collapsed="false">
      <c r="B106" s="3399"/>
    </row>
  </sheetData>
  <mergeCells count="6">
    <mergeCell ref="B2:AD2"/>
    <mergeCell ref="AE2:AF2"/>
    <mergeCell ref="B3:AD3"/>
    <mergeCell ref="AE3:AF3"/>
    <mergeCell ref="AE4:AF4"/>
    <mergeCell ref="A7:S7"/>
  </mergeCells>
  <printOptions headings="false" gridLines="false" gridLinesSet="true" horizontalCentered="false" verticalCentered="false"/>
  <pageMargins left="0.708333333333333" right="0.708333333333333"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339966"/>
    <pageSetUpPr fitToPage="true"/>
  </sheetPr>
  <dimension ref="A1:AF5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417" width="22.5"/>
    <col collapsed="false" customWidth="true" hidden="false" outlineLevel="0" max="19" min="2" style="1417" width="9.63"/>
    <col collapsed="false" customWidth="false" hidden="false" outlineLevel="0" max="1024" min="20" style="1417" width="9"/>
  </cols>
  <sheetData>
    <row r="1" customFormat="false" ht="4.7" hidden="false" customHeight="true" outlineLevel="0" collapsed="false">
      <c r="A1" s="3400"/>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2"/>
      <c r="AA1" s="3084"/>
      <c r="AB1" s="3218"/>
      <c r="AC1" s="3218"/>
      <c r="AD1" s="3403"/>
    </row>
    <row r="2" customFormat="false" ht="18" hidden="false" customHeight="true" outlineLevel="0" collapsed="false">
      <c r="A2" s="3404"/>
      <c r="B2" s="3405"/>
      <c r="C2" s="3406"/>
      <c r="D2" s="3406"/>
      <c r="E2" s="3406"/>
      <c r="F2" s="3406"/>
      <c r="G2" s="3406"/>
      <c r="H2" s="3406"/>
      <c r="I2" s="3406"/>
      <c r="J2" s="3406"/>
      <c r="K2" s="3406"/>
      <c r="L2" s="3406"/>
      <c r="M2" s="3406"/>
      <c r="N2" s="3406"/>
      <c r="O2" s="3406"/>
      <c r="P2" s="3406"/>
      <c r="Q2" s="3406"/>
      <c r="R2" s="3406"/>
      <c r="S2" s="3406"/>
      <c r="T2" s="3406"/>
      <c r="U2" s="3406"/>
      <c r="V2" s="3406"/>
      <c r="W2" s="3406"/>
      <c r="X2" s="3406"/>
      <c r="Y2" s="3406"/>
      <c r="Z2" s="3407"/>
      <c r="AA2" s="3086" t="s">
        <v>75</v>
      </c>
      <c r="AB2" s="3086"/>
      <c r="AC2" s="3086"/>
      <c r="AD2" s="3086"/>
    </row>
    <row r="3" customFormat="false" ht="18" hidden="false" customHeight="true" outlineLevel="0" collapsed="false">
      <c r="A3" s="3404"/>
      <c r="B3" s="3408" t="s">
        <v>67</v>
      </c>
      <c r="C3" s="3408"/>
      <c r="D3" s="3408"/>
      <c r="E3" s="3408"/>
      <c r="F3" s="3408"/>
      <c r="G3" s="3408"/>
      <c r="H3" s="3408"/>
      <c r="I3" s="3408"/>
      <c r="J3" s="3408"/>
      <c r="K3" s="3408"/>
      <c r="L3" s="3408"/>
      <c r="M3" s="3408"/>
      <c r="N3" s="3408"/>
      <c r="O3" s="3408"/>
      <c r="P3" s="3408"/>
      <c r="Q3" s="3408"/>
      <c r="R3" s="3406"/>
      <c r="S3" s="3406"/>
      <c r="T3" s="3406"/>
      <c r="U3" s="3406"/>
      <c r="V3" s="3406"/>
      <c r="W3" s="3406"/>
      <c r="X3" s="3406"/>
      <c r="Y3" s="3406"/>
      <c r="Z3" s="3409"/>
      <c r="AA3" s="3086" t="s">
        <v>1638</v>
      </c>
      <c r="AB3" s="3086"/>
      <c r="AC3" s="3086"/>
      <c r="AD3" s="3086"/>
    </row>
    <row r="4" customFormat="false" ht="13.15" hidden="false" customHeight="true" outlineLevel="0" collapsed="false">
      <c r="A4" s="3404"/>
      <c r="B4" s="3405"/>
      <c r="C4" s="3406"/>
      <c r="D4" s="3406"/>
      <c r="E4" s="3406"/>
      <c r="F4" s="3406"/>
      <c r="G4" s="3406"/>
      <c r="H4" s="3406"/>
      <c r="I4" s="3406"/>
      <c r="J4" s="3406"/>
      <c r="K4" s="3406"/>
      <c r="L4" s="3406"/>
      <c r="M4" s="3406"/>
      <c r="N4" s="3406"/>
      <c r="O4" s="3406"/>
      <c r="P4" s="3406"/>
      <c r="Q4" s="3406"/>
      <c r="R4" s="3406"/>
      <c r="S4" s="3406"/>
      <c r="T4" s="3406"/>
      <c r="U4" s="3406"/>
      <c r="V4" s="3406"/>
      <c r="W4" s="3406"/>
      <c r="X4" s="3406"/>
      <c r="Y4" s="3406"/>
      <c r="Z4" s="3407"/>
      <c r="AA4" s="3410" t="n">
        <v>43992</v>
      </c>
      <c r="AB4" s="3410"/>
      <c r="AC4" s="3410"/>
      <c r="AD4" s="3410"/>
    </row>
    <row r="5" customFormat="false" ht="4.7" hidden="false" customHeight="true" outlineLevel="0" collapsed="false">
      <c r="A5" s="3411"/>
      <c r="B5" s="3412"/>
      <c r="C5" s="3413"/>
      <c r="D5" s="3413"/>
      <c r="E5" s="3413"/>
      <c r="F5" s="3413"/>
      <c r="G5" s="3413"/>
      <c r="H5" s="3413"/>
      <c r="I5" s="3413"/>
      <c r="J5" s="3413"/>
      <c r="K5" s="3413"/>
      <c r="L5" s="3413"/>
      <c r="M5" s="3413"/>
      <c r="N5" s="3413"/>
      <c r="O5" s="3413"/>
      <c r="P5" s="3413"/>
      <c r="Q5" s="3413"/>
      <c r="R5" s="3413"/>
      <c r="S5" s="3413"/>
      <c r="T5" s="3413"/>
      <c r="U5" s="3413"/>
      <c r="V5" s="3413"/>
      <c r="W5" s="3413"/>
      <c r="X5" s="3413"/>
      <c r="Y5" s="3413"/>
      <c r="Z5" s="3414"/>
      <c r="AA5" s="3099"/>
      <c r="AB5" s="3227"/>
      <c r="AC5" s="3227"/>
      <c r="AD5" s="3100"/>
    </row>
    <row r="6" customFormat="false" ht="5.45" hidden="false" customHeight="true" outlineLevel="0" collapsed="false">
      <c r="A6" s="3415"/>
      <c r="B6" s="3415"/>
      <c r="C6" s="3001"/>
      <c r="D6" s="3001"/>
      <c r="E6" s="3001"/>
      <c r="F6" s="3001"/>
      <c r="G6" s="3001"/>
      <c r="H6" s="3001"/>
      <c r="I6" s="3001"/>
      <c r="J6" s="3001"/>
      <c r="K6" s="3001"/>
      <c r="L6" s="3001"/>
      <c r="M6" s="3001"/>
      <c r="N6" s="3001"/>
      <c r="O6" s="3001"/>
      <c r="P6" s="3001"/>
      <c r="Q6" s="3001"/>
      <c r="R6" s="3415"/>
      <c r="S6" s="3415"/>
      <c r="T6" s="3415"/>
      <c r="U6" s="3415"/>
      <c r="V6" s="3415"/>
      <c r="W6" s="3415"/>
      <c r="X6" s="3415"/>
      <c r="Y6" s="3415"/>
      <c r="Z6" s="3415"/>
      <c r="AA6" s="3415"/>
      <c r="AB6" s="3415"/>
      <c r="AC6" s="3415"/>
      <c r="AD6" s="3416"/>
    </row>
    <row r="7" s="418" customFormat="true" ht="39.6" hidden="false" customHeight="true" outlineLevel="0" collapsed="false">
      <c r="A7" s="3417"/>
      <c r="B7" s="3417"/>
      <c r="C7" s="3417"/>
      <c r="D7" s="3417"/>
      <c r="E7" s="3417"/>
      <c r="F7" s="3417"/>
      <c r="G7" s="3417"/>
      <c r="H7" s="3417"/>
      <c r="I7" s="3417"/>
      <c r="J7" s="3417" t="s">
        <v>1467</v>
      </c>
      <c r="K7" s="3417"/>
      <c r="L7" s="3417"/>
      <c r="M7" s="3417"/>
      <c r="N7" s="3417"/>
      <c r="O7" s="3417"/>
      <c r="P7" s="3417"/>
      <c r="Q7" s="3417"/>
      <c r="R7" s="3417"/>
      <c r="S7" s="3417"/>
      <c r="T7" s="3417"/>
      <c r="U7" s="3417"/>
      <c r="V7" s="3417"/>
      <c r="W7" s="3417"/>
      <c r="X7" s="3417"/>
      <c r="Y7" s="3417"/>
      <c r="Z7" s="3417"/>
      <c r="AA7" s="3417"/>
      <c r="AB7" s="3417"/>
      <c r="AC7" s="3417"/>
      <c r="AD7" s="3418"/>
    </row>
    <row r="8" s="418" customFormat="true" ht="25.15" hidden="false" customHeight="true" outlineLevel="0" collapsed="false">
      <c r="A8" s="3419"/>
      <c r="B8" s="3420" t="n">
        <v>1991</v>
      </c>
      <c r="C8" s="3420" t="n">
        <v>1992</v>
      </c>
      <c r="D8" s="3420" t="n">
        <v>1993</v>
      </c>
      <c r="E8" s="3420" t="n">
        <v>1994</v>
      </c>
      <c r="F8" s="3420" t="n">
        <v>1995</v>
      </c>
      <c r="G8" s="3420" t="n">
        <v>1996</v>
      </c>
      <c r="H8" s="3420" t="n">
        <v>1997</v>
      </c>
      <c r="I8" s="3420" t="n">
        <v>1998</v>
      </c>
      <c r="J8" s="3420" t="n">
        <v>1999</v>
      </c>
      <c r="K8" s="3420" t="n">
        <v>2000</v>
      </c>
      <c r="L8" s="3420" t="n">
        <v>2001</v>
      </c>
      <c r="M8" s="3420" t="n">
        <v>2002</v>
      </c>
      <c r="N8" s="3420" t="n">
        <v>2003</v>
      </c>
      <c r="O8" s="3420" t="n">
        <v>2004</v>
      </c>
      <c r="P8" s="3420" t="n">
        <v>2005</v>
      </c>
      <c r="Q8" s="3420" t="n">
        <v>2006</v>
      </c>
      <c r="R8" s="3420" t="n">
        <v>2007</v>
      </c>
      <c r="S8" s="3420" t="n">
        <v>2008</v>
      </c>
      <c r="T8" s="3420" t="n">
        <v>2009</v>
      </c>
      <c r="U8" s="3420" t="n">
        <v>2010</v>
      </c>
      <c r="V8" s="3420" t="n">
        <v>2011</v>
      </c>
      <c r="W8" s="3420" t="n">
        <v>2012</v>
      </c>
      <c r="X8" s="3420" t="n">
        <v>2013</v>
      </c>
      <c r="Y8" s="3420" t="n">
        <v>2014</v>
      </c>
      <c r="Z8" s="3420" t="n">
        <v>2015</v>
      </c>
      <c r="AA8" s="3420" t="n">
        <v>2016</v>
      </c>
      <c r="AB8" s="3420" t="n">
        <v>2017</v>
      </c>
      <c r="AC8" s="3420" t="n">
        <v>2018</v>
      </c>
      <c r="AD8" s="3421" t="s">
        <v>1639</v>
      </c>
      <c r="AF8" s="2017"/>
    </row>
    <row r="9" s="418" customFormat="true" ht="14.65" hidden="false" customHeight="true" outlineLevel="0" collapsed="false">
      <c r="A9" s="3422" t="s">
        <v>1640</v>
      </c>
      <c r="B9" s="3423" t="n">
        <v>134829</v>
      </c>
      <c r="C9" s="3423" t="n">
        <v>137849</v>
      </c>
      <c r="D9" s="3423" t="n">
        <v>138072</v>
      </c>
      <c r="E9" s="3423" t="n">
        <v>138243</v>
      </c>
      <c r="F9" s="3423" t="n">
        <v>146243</v>
      </c>
      <c r="G9" s="3423" t="n">
        <v>148338</v>
      </c>
      <c r="H9" s="3423" t="n">
        <v>150243</v>
      </c>
      <c r="I9" s="3423" t="n">
        <v>147861</v>
      </c>
      <c r="J9" s="3423" t="n">
        <v>148193</v>
      </c>
      <c r="K9" s="3423" t="n">
        <v>150190</v>
      </c>
      <c r="L9" s="3423" t="n">
        <v>151870</v>
      </c>
      <c r="M9" s="3423" t="n">
        <v>153301</v>
      </c>
      <c r="N9" s="3423" t="n">
        <v>160599</v>
      </c>
      <c r="O9" s="3423" t="n">
        <v>159664</v>
      </c>
      <c r="P9" s="3423" t="n">
        <v>161600</v>
      </c>
      <c r="Q9" s="3423" t="n">
        <v>162807</v>
      </c>
      <c r="R9" s="3423" t="n">
        <v>163524</v>
      </c>
      <c r="S9" s="3423" t="n">
        <v>159864.582360544</v>
      </c>
      <c r="T9" s="3423" t="n">
        <v>161022.940911565</v>
      </c>
      <c r="U9" s="3423" t="n">
        <v>216911.879075842</v>
      </c>
      <c r="V9" s="3423" t="n">
        <v>216056.236003633</v>
      </c>
      <c r="W9" s="3423" t="n">
        <v>216551</v>
      </c>
      <c r="X9" s="3423" t="n">
        <v>218573</v>
      </c>
      <c r="Y9" s="3423" t="n">
        <v>218864</v>
      </c>
      <c r="Z9" s="3423" t="n">
        <v>215665</v>
      </c>
      <c r="AA9" s="3423" t="n">
        <v>240991</v>
      </c>
      <c r="AB9" s="3423" t="n">
        <v>243286</v>
      </c>
      <c r="AC9" s="3423" t="n">
        <v>244049</v>
      </c>
      <c r="AD9" s="3424" t="n">
        <v>99.9995902462211</v>
      </c>
    </row>
    <row r="10" s="1974" customFormat="true" ht="14.65" hidden="false" customHeight="true" outlineLevel="0" collapsed="false">
      <c r="A10" s="670" t="s">
        <v>638</v>
      </c>
      <c r="B10" s="3425" t="n">
        <v>90009</v>
      </c>
      <c r="C10" s="3425" t="n">
        <v>90039</v>
      </c>
      <c r="D10" s="3425" t="n">
        <v>90186</v>
      </c>
      <c r="E10" s="3425" t="n">
        <v>89836</v>
      </c>
      <c r="F10" s="3425" t="n">
        <v>90023</v>
      </c>
      <c r="G10" s="3425" t="n">
        <v>92299</v>
      </c>
      <c r="H10" s="3425" t="n">
        <v>92837</v>
      </c>
      <c r="I10" s="3425" t="n">
        <v>92000</v>
      </c>
      <c r="J10" s="3425" t="n">
        <v>92150</v>
      </c>
      <c r="K10" s="3425" t="n">
        <v>93243</v>
      </c>
      <c r="L10" s="3425" t="n">
        <v>94680</v>
      </c>
      <c r="M10" s="3425" t="n">
        <v>94915</v>
      </c>
      <c r="N10" s="3425" t="n">
        <v>100118</v>
      </c>
      <c r="O10" s="3425" t="n">
        <v>100074</v>
      </c>
      <c r="P10" s="3425" t="n">
        <v>100427</v>
      </c>
      <c r="Q10" s="3425" t="n">
        <v>100399</v>
      </c>
      <c r="R10" s="3425" t="n">
        <v>101103</v>
      </c>
      <c r="S10" s="3425" t="n">
        <v>101454.217687075</v>
      </c>
      <c r="T10" s="3425" t="n">
        <v>102365.916258503</v>
      </c>
      <c r="U10" s="3425" t="n">
        <v>105036.870208307</v>
      </c>
      <c r="V10" s="3425" t="n">
        <v>108512.64655245</v>
      </c>
      <c r="W10" s="3425" t="n">
        <v>108646</v>
      </c>
      <c r="X10" s="3425" t="n">
        <v>108459</v>
      </c>
      <c r="Y10" s="3425" t="n">
        <v>108347</v>
      </c>
      <c r="Z10" s="3425" t="n">
        <v>109581</v>
      </c>
      <c r="AA10" s="3425" t="n">
        <v>109048</v>
      </c>
      <c r="AB10" s="3425" t="n">
        <v>111950</v>
      </c>
      <c r="AC10" s="3425" t="n">
        <v>111841</v>
      </c>
      <c r="AD10" s="3426" t="n">
        <v>45.8272723920196</v>
      </c>
    </row>
    <row r="11" s="418" customFormat="true" ht="14.65" hidden="false" customHeight="true" outlineLevel="0" collapsed="false">
      <c r="A11" s="458" t="s">
        <v>1641</v>
      </c>
      <c r="B11" s="1556" t="n">
        <v>35081</v>
      </c>
      <c r="C11" s="1556" t="n">
        <v>35081</v>
      </c>
      <c r="D11" s="1556" t="n">
        <v>35081</v>
      </c>
      <c r="E11" s="1556" t="n">
        <v>35198</v>
      </c>
      <c r="F11" s="1556" t="n">
        <v>35328</v>
      </c>
      <c r="G11" s="1556" t="n">
        <v>35735</v>
      </c>
      <c r="H11" s="1556" t="n">
        <v>35877</v>
      </c>
      <c r="I11" s="1556" t="n">
        <v>35735</v>
      </c>
      <c r="J11" s="1556" t="n">
        <v>35265</v>
      </c>
      <c r="K11" s="1556" t="n">
        <v>35270</v>
      </c>
      <c r="L11" s="1556" t="n">
        <v>35710</v>
      </c>
      <c r="M11" s="1556" t="n">
        <v>35710</v>
      </c>
      <c r="N11" s="1556" t="n">
        <v>35746</v>
      </c>
      <c r="O11" s="1556" t="n">
        <v>35633</v>
      </c>
      <c r="P11" s="1556" t="n">
        <v>36037</v>
      </c>
      <c r="Q11" s="1556" t="n">
        <v>35347</v>
      </c>
      <c r="R11" s="1556" t="n">
        <v>35946</v>
      </c>
      <c r="S11" s="1556" t="n">
        <v>36287.074829932</v>
      </c>
      <c r="T11" s="1556" t="n">
        <v>35700.6792176871</v>
      </c>
      <c r="U11" s="1556" t="n">
        <v>34000</v>
      </c>
      <c r="V11" s="1556" t="n">
        <v>36109.5238178289</v>
      </c>
      <c r="W11" s="1556" t="n">
        <v>36170</v>
      </c>
      <c r="X11" s="1556" t="n">
        <v>27299</v>
      </c>
      <c r="Y11" s="1556" t="n">
        <v>27065</v>
      </c>
      <c r="Z11" s="1556" t="n">
        <v>26827</v>
      </c>
      <c r="AA11" s="1556" t="n">
        <v>35387</v>
      </c>
      <c r="AB11" s="1556" t="n">
        <v>38701</v>
      </c>
      <c r="AC11" s="1556" t="n">
        <v>38886</v>
      </c>
      <c r="AD11" s="3427" t="n">
        <v>15.933685448414</v>
      </c>
    </row>
    <row r="12" s="418" customFormat="true" ht="14.65" hidden="false" customHeight="true" outlineLevel="0" collapsed="false">
      <c r="A12" s="499" t="s">
        <v>1416</v>
      </c>
      <c r="B12" s="1556" t="n">
        <v>12634</v>
      </c>
      <c r="C12" s="1556" t="n">
        <v>12634</v>
      </c>
      <c r="D12" s="1556" t="n">
        <v>12634</v>
      </c>
      <c r="E12" s="1556" t="n">
        <v>12143</v>
      </c>
      <c r="F12" s="1556" t="n">
        <v>12058</v>
      </c>
      <c r="G12" s="1556" t="n">
        <v>12714</v>
      </c>
      <c r="H12" s="1556" t="n">
        <v>12714</v>
      </c>
      <c r="I12" s="1556" t="n">
        <v>12260</v>
      </c>
      <c r="J12" s="1556" t="n">
        <v>12700</v>
      </c>
      <c r="K12" s="1556" t="n">
        <v>13050</v>
      </c>
      <c r="L12" s="1556" t="n">
        <v>13100</v>
      </c>
      <c r="M12" s="1556" t="n">
        <v>13480</v>
      </c>
      <c r="N12" s="1556" t="n">
        <v>18129</v>
      </c>
      <c r="O12" s="1556" t="n">
        <v>17959</v>
      </c>
      <c r="P12" s="1556" t="n">
        <v>18022</v>
      </c>
      <c r="Q12" s="1556" t="n">
        <v>18707</v>
      </c>
      <c r="R12" s="1556" t="n">
        <v>18830</v>
      </c>
      <c r="S12" s="1556" t="n">
        <v>18523.8095238095</v>
      </c>
      <c r="T12" s="1556" t="n">
        <v>18640.8163265306</v>
      </c>
      <c r="U12" s="1556" t="n">
        <v>20450</v>
      </c>
      <c r="V12" s="1556" t="n">
        <v>21061.2244897959</v>
      </c>
      <c r="W12" s="1556" t="n">
        <v>21401</v>
      </c>
      <c r="X12" s="1556" t="n">
        <v>21469</v>
      </c>
      <c r="Y12" s="1556" t="n">
        <v>21433</v>
      </c>
      <c r="Z12" s="1556" t="n">
        <v>21551</v>
      </c>
      <c r="AA12" s="1556" t="n">
        <v>21388</v>
      </c>
      <c r="AB12" s="1556" t="n">
        <v>21170</v>
      </c>
      <c r="AC12" s="1556" t="n">
        <v>21170</v>
      </c>
      <c r="AD12" s="3427" t="n">
        <v>8.67448750046097</v>
      </c>
    </row>
    <row r="13" s="418" customFormat="true" ht="14.65" hidden="false" customHeight="true" outlineLevel="0" collapsed="false">
      <c r="A13" s="453" t="s">
        <v>1474</v>
      </c>
      <c r="B13" s="1556" t="n">
        <v>13605</v>
      </c>
      <c r="C13" s="1556" t="n">
        <v>13605</v>
      </c>
      <c r="D13" s="1556" t="n">
        <v>13605</v>
      </c>
      <c r="E13" s="1556" t="n">
        <v>13605</v>
      </c>
      <c r="F13" s="3428" t="n">
        <v>13417</v>
      </c>
      <c r="G13" s="1556" t="n">
        <v>15028</v>
      </c>
      <c r="H13" s="1556" t="n">
        <v>15095</v>
      </c>
      <c r="I13" s="1556" t="n">
        <v>15100</v>
      </c>
      <c r="J13" s="1556" t="n">
        <v>15200</v>
      </c>
      <c r="K13" s="1556" t="n">
        <v>15646</v>
      </c>
      <c r="L13" s="1556" t="n">
        <v>15600</v>
      </c>
      <c r="M13" s="1556" t="n">
        <v>15600</v>
      </c>
      <c r="N13" s="1556" t="n">
        <v>15646</v>
      </c>
      <c r="O13" s="1556" t="n">
        <v>15646</v>
      </c>
      <c r="P13" s="1556" t="n">
        <v>15646</v>
      </c>
      <c r="Q13" s="1556" t="n">
        <v>15646</v>
      </c>
      <c r="R13" s="1556" t="n">
        <v>15646</v>
      </c>
      <c r="S13" s="1556" t="n">
        <v>15646.2585034014</v>
      </c>
      <c r="T13" s="1556" t="n">
        <v>15646.2585034014</v>
      </c>
      <c r="U13" s="1556" t="n">
        <v>19470</v>
      </c>
      <c r="V13" s="1556" t="n">
        <v>19469.387755102</v>
      </c>
      <c r="W13" s="1556" t="n">
        <v>19088</v>
      </c>
      <c r="X13" s="1556" t="n">
        <v>19621</v>
      </c>
      <c r="Y13" s="1556" t="n">
        <v>19465</v>
      </c>
      <c r="Z13" s="1556" t="n">
        <v>19388</v>
      </c>
      <c r="AA13" s="1556" t="n">
        <v>20240</v>
      </c>
      <c r="AB13" s="1556" t="n">
        <v>20030</v>
      </c>
      <c r="AC13" s="1556" t="n">
        <v>19730</v>
      </c>
      <c r="AD13" s="3427" t="n">
        <v>8.08444205876689</v>
      </c>
    </row>
    <row r="14" s="418" customFormat="true" ht="14.65" hidden="false" customHeight="true" outlineLevel="0" collapsed="false">
      <c r="A14" s="453" t="s">
        <v>1642</v>
      </c>
      <c r="B14" s="1556" t="n">
        <v>12789</v>
      </c>
      <c r="C14" s="3428" t="n">
        <v>12789</v>
      </c>
      <c r="D14" s="3428" t="n">
        <v>12789</v>
      </c>
      <c r="E14" s="3428" t="n">
        <v>12789</v>
      </c>
      <c r="F14" s="3428" t="n">
        <v>13390</v>
      </c>
      <c r="G14" s="3428" t="n">
        <v>13400</v>
      </c>
      <c r="H14" s="3428" t="n">
        <v>13390</v>
      </c>
      <c r="I14" s="3428" t="n">
        <v>13400</v>
      </c>
      <c r="J14" s="3428" t="n">
        <v>13390</v>
      </c>
      <c r="K14" s="3428" t="n">
        <v>13100</v>
      </c>
      <c r="L14" s="3428" t="n">
        <v>13160</v>
      </c>
      <c r="M14" s="3428" t="n">
        <v>13129</v>
      </c>
      <c r="N14" s="3428" t="n">
        <v>13469</v>
      </c>
      <c r="O14" s="3428" t="n">
        <v>13810</v>
      </c>
      <c r="P14" s="3428" t="n">
        <v>13845</v>
      </c>
      <c r="Q14" s="3428" t="n">
        <v>13810</v>
      </c>
      <c r="R14" s="3428" t="n">
        <v>13810</v>
      </c>
      <c r="S14" s="3428" t="n">
        <v>14149.6598639456</v>
      </c>
      <c r="T14" s="1556" t="n">
        <v>14149.6588095238</v>
      </c>
      <c r="U14" s="1556" t="n">
        <v>13809.5238127</v>
      </c>
      <c r="V14" s="1556" t="n">
        <v>13809.5238127</v>
      </c>
      <c r="W14" s="1556" t="n">
        <v>13810</v>
      </c>
      <c r="X14" s="1556" t="n">
        <v>13810</v>
      </c>
      <c r="Y14" s="1556" t="n">
        <v>13810</v>
      </c>
      <c r="Z14" s="1556" t="n">
        <v>13810</v>
      </c>
      <c r="AA14" s="1556" t="n">
        <v>14898</v>
      </c>
      <c r="AB14" s="1556" t="n">
        <v>14449</v>
      </c>
      <c r="AC14" s="1556" t="n">
        <v>14452</v>
      </c>
      <c r="AD14" s="3427" t="n">
        <v>5.92176161344648</v>
      </c>
    </row>
    <row r="15" s="418" customFormat="true" ht="14.65" hidden="false" customHeight="true" outlineLevel="0" collapsed="false">
      <c r="A15" s="499" t="s">
        <v>1643</v>
      </c>
      <c r="B15" s="1556" t="n">
        <v>13342</v>
      </c>
      <c r="C15" s="3428" t="n">
        <v>13342</v>
      </c>
      <c r="D15" s="3428" t="n">
        <v>13342</v>
      </c>
      <c r="E15" s="3428" t="n">
        <v>13347</v>
      </c>
      <c r="F15" s="3428" t="n">
        <v>13347</v>
      </c>
      <c r="G15" s="3428" t="n">
        <v>13306</v>
      </c>
      <c r="H15" s="3428" t="n">
        <v>13605</v>
      </c>
      <c r="I15" s="3428" t="n">
        <v>13306</v>
      </c>
      <c r="J15" s="3428" t="n">
        <v>13000</v>
      </c>
      <c r="K15" s="3428" t="n">
        <v>13306</v>
      </c>
      <c r="L15" s="3428" t="n">
        <v>13306</v>
      </c>
      <c r="M15" s="3428" t="n">
        <v>13306</v>
      </c>
      <c r="N15" s="3428" t="n">
        <v>13306</v>
      </c>
      <c r="O15" s="3428" t="n">
        <v>13306</v>
      </c>
      <c r="P15" s="3428" t="n">
        <v>13306</v>
      </c>
      <c r="Q15" s="3428" t="n">
        <v>13306</v>
      </c>
      <c r="R15" s="3428" t="n">
        <v>13306</v>
      </c>
      <c r="S15" s="3428" t="n">
        <v>13306.1224489796</v>
      </c>
      <c r="T15" s="1556" t="n">
        <v>13306.1224489796</v>
      </c>
      <c r="U15" s="1556" t="n">
        <v>4203.29292161302</v>
      </c>
      <c r="V15" s="1556" t="n">
        <v>4081.632654</v>
      </c>
      <c r="W15" s="1556" t="n">
        <v>4082</v>
      </c>
      <c r="X15" s="1556" t="n">
        <v>4082</v>
      </c>
      <c r="Y15" s="1556" t="n">
        <v>4082</v>
      </c>
      <c r="Z15" s="1556" t="n">
        <v>4082</v>
      </c>
      <c r="AA15" s="1556" t="n">
        <v>4082</v>
      </c>
      <c r="AB15" s="1556" t="n">
        <v>4082</v>
      </c>
      <c r="AC15" s="1556" t="n">
        <v>4082</v>
      </c>
      <c r="AD15" s="3427" t="n">
        <v>1.67261492569115</v>
      </c>
    </row>
    <row r="16" s="1974" customFormat="true" ht="14.65" hidden="false" customHeight="true" outlineLevel="0" collapsed="false">
      <c r="A16" s="499" t="s">
        <v>1644</v>
      </c>
      <c r="B16" s="1556" t="n">
        <v>231</v>
      </c>
      <c r="C16" s="3428" t="n">
        <v>231</v>
      </c>
      <c r="D16" s="3428" t="n">
        <v>231</v>
      </c>
      <c r="E16" s="3428" t="n">
        <v>340</v>
      </c>
      <c r="F16" s="3428" t="n">
        <v>340</v>
      </c>
      <c r="G16" s="3428" t="n">
        <v>340</v>
      </c>
      <c r="H16" s="3428" t="n">
        <v>340</v>
      </c>
      <c r="I16" s="3428" t="n">
        <v>340</v>
      </c>
      <c r="J16" s="3428" t="n">
        <v>340</v>
      </c>
      <c r="K16" s="3428" t="n">
        <v>340</v>
      </c>
      <c r="L16" s="3428" t="n">
        <v>340</v>
      </c>
      <c r="M16" s="3428" t="n">
        <v>340</v>
      </c>
      <c r="N16" s="3428" t="n">
        <v>340</v>
      </c>
      <c r="O16" s="3428" t="n">
        <v>340</v>
      </c>
      <c r="P16" s="3428" t="n">
        <v>340</v>
      </c>
      <c r="Q16" s="3428" t="n">
        <v>340</v>
      </c>
      <c r="R16" s="3428" t="n">
        <v>340</v>
      </c>
      <c r="S16" s="3428" t="n">
        <v>340.136054421769</v>
      </c>
      <c r="T16" s="3428" t="n">
        <v>340.136054421769</v>
      </c>
      <c r="U16" s="3428" t="n">
        <v>320.995511249446</v>
      </c>
      <c r="V16" s="3428" t="n">
        <v>340.1360545</v>
      </c>
      <c r="W16" s="3428" t="n">
        <v>340</v>
      </c>
      <c r="X16" s="3428" t="n">
        <v>340</v>
      </c>
      <c r="Y16" s="3428" t="n">
        <v>340</v>
      </c>
      <c r="Z16" s="3428" t="n">
        <v>340</v>
      </c>
      <c r="AA16" s="3428" t="n">
        <v>340</v>
      </c>
      <c r="AB16" s="3428" t="n">
        <v>340</v>
      </c>
      <c r="AC16" s="3428" t="n">
        <v>363</v>
      </c>
      <c r="AD16" s="3427" t="n">
        <v>0.148740621760384</v>
      </c>
    </row>
    <row r="17" s="418" customFormat="true" ht="14.65" hidden="false" customHeight="true" outlineLevel="0" collapsed="false">
      <c r="A17" s="3429" t="s">
        <v>644</v>
      </c>
      <c r="B17" s="3430" t="n">
        <v>8229</v>
      </c>
      <c r="C17" s="3431" t="n">
        <v>8418</v>
      </c>
      <c r="D17" s="3431" t="n">
        <v>8430</v>
      </c>
      <c r="E17" s="3431" t="n">
        <v>8459</v>
      </c>
      <c r="F17" s="3431" t="n">
        <v>9765</v>
      </c>
      <c r="G17" s="3431" t="n">
        <v>9125</v>
      </c>
      <c r="H17" s="3431" t="n">
        <v>9507</v>
      </c>
      <c r="I17" s="3431" t="n">
        <v>10447</v>
      </c>
      <c r="J17" s="3431" t="n">
        <v>10568</v>
      </c>
      <c r="K17" s="3431" t="n">
        <v>10940</v>
      </c>
      <c r="L17" s="3431" t="n">
        <v>11230</v>
      </c>
      <c r="M17" s="3431" t="n">
        <v>12612</v>
      </c>
      <c r="N17" s="3431" t="n">
        <v>14579</v>
      </c>
      <c r="O17" s="3431" t="n">
        <v>14645</v>
      </c>
      <c r="P17" s="3431" t="n">
        <v>15090</v>
      </c>
      <c r="Q17" s="3431" t="n">
        <v>16027</v>
      </c>
      <c r="R17" s="3431" t="n">
        <v>16068</v>
      </c>
      <c r="S17" s="3431" t="n">
        <v>17015.7757823129</v>
      </c>
      <c r="T17" s="3431" t="n">
        <v>17276.0478911565</v>
      </c>
      <c r="U17" s="3431" t="n">
        <v>17647.9292680955</v>
      </c>
      <c r="V17" s="3431" t="n">
        <v>18027.3403879021</v>
      </c>
      <c r="W17" s="3431" t="n">
        <v>17828</v>
      </c>
      <c r="X17" s="3431" t="n">
        <v>17796</v>
      </c>
      <c r="Y17" s="3431" t="n">
        <v>17682</v>
      </c>
      <c r="Z17" s="3431" t="n">
        <v>17555</v>
      </c>
      <c r="AA17" s="3431" t="n">
        <v>17470</v>
      </c>
      <c r="AB17" s="3431" t="n">
        <v>17191</v>
      </c>
      <c r="AC17" s="3431" t="n">
        <v>17003</v>
      </c>
      <c r="AD17" s="3432" t="n">
        <v>6.96704350355871</v>
      </c>
    </row>
    <row r="18" s="418" customFormat="true" ht="14.65" hidden="false" customHeight="true" outlineLevel="0" collapsed="false">
      <c r="A18" s="499" t="s">
        <v>1471</v>
      </c>
      <c r="B18" s="1556" t="n">
        <v>3102</v>
      </c>
      <c r="C18" s="1556" t="n">
        <v>3102</v>
      </c>
      <c r="D18" s="1556" t="n">
        <v>3102</v>
      </c>
      <c r="E18" s="1556" t="n">
        <v>3102</v>
      </c>
      <c r="F18" s="1556" t="n">
        <v>3890</v>
      </c>
      <c r="G18" s="1556" t="n">
        <v>3888</v>
      </c>
      <c r="H18" s="1556" t="n">
        <v>3888</v>
      </c>
      <c r="I18" s="1556" t="n">
        <v>3890</v>
      </c>
      <c r="J18" s="1556" t="n">
        <v>4000</v>
      </c>
      <c r="K18" s="1556" t="n">
        <v>3900</v>
      </c>
      <c r="L18" s="1556" t="n">
        <v>3900</v>
      </c>
      <c r="M18" s="1556" t="n">
        <v>4014</v>
      </c>
      <c r="N18" s="1556" t="n">
        <v>5323</v>
      </c>
      <c r="O18" s="1556" t="n">
        <v>5306</v>
      </c>
      <c r="P18" s="1556" t="n">
        <v>5323</v>
      </c>
      <c r="Q18" s="1556" t="n">
        <v>5646</v>
      </c>
      <c r="R18" s="1556" t="n">
        <v>5641</v>
      </c>
      <c r="S18" s="1556" t="n">
        <v>5940.13605442177</v>
      </c>
      <c r="T18" s="1556" t="n">
        <v>6023.26530612245</v>
      </c>
      <c r="U18" s="1556" t="n">
        <v>6315.9183687996</v>
      </c>
      <c r="V18" s="1556" t="n">
        <v>6408.16305917741</v>
      </c>
      <c r="W18" s="1556" t="n">
        <v>6595</v>
      </c>
      <c r="X18" s="1556" t="n">
        <v>6580</v>
      </c>
      <c r="Y18" s="1556" t="n">
        <v>6857</v>
      </c>
      <c r="Z18" s="1556" t="n">
        <v>6871</v>
      </c>
      <c r="AA18" s="1556" t="n">
        <v>6580</v>
      </c>
      <c r="AB18" s="1556" t="n">
        <v>6799</v>
      </c>
      <c r="AC18" s="1556" t="n">
        <v>8193</v>
      </c>
      <c r="AD18" s="3427" t="n">
        <v>3.35711271097198</v>
      </c>
    </row>
    <row r="19" s="418" customFormat="true" ht="14.65" hidden="false" customHeight="true" outlineLevel="0" collapsed="false">
      <c r="A19" s="499" t="s">
        <v>1400</v>
      </c>
      <c r="B19" s="1556" t="n">
        <v>2435</v>
      </c>
      <c r="C19" s="1556" t="n">
        <v>2435</v>
      </c>
      <c r="D19" s="1556" t="n">
        <v>2435</v>
      </c>
      <c r="E19" s="1556" t="n">
        <v>2435</v>
      </c>
      <c r="F19" s="1556" t="n">
        <v>2826</v>
      </c>
      <c r="G19" s="1556" t="n">
        <v>2106</v>
      </c>
      <c r="H19" s="1556" t="n">
        <v>2278</v>
      </c>
      <c r="I19" s="1556" t="n">
        <v>3050</v>
      </c>
      <c r="J19" s="1556" t="n">
        <v>3060</v>
      </c>
      <c r="K19" s="1556" t="n">
        <v>3070</v>
      </c>
      <c r="L19" s="1556" t="n">
        <v>3270</v>
      </c>
      <c r="M19" s="1556" t="n">
        <v>4287</v>
      </c>
      <c r="N19" s="1556" t="n">
        <v>4796</v>
      </c>
      <c r="O19" s="1556" t="n">
        <v>4797</v>
      </c>
      <c r="P19" s="1556" t="n">
        <v>4881</v>
      </c>
      <c r="Q19" s="1556" t="n">
        <v>4928</v>
      </c>
      <c r="R19" s="1556" t="n">
        <v>4925</v>
      </c>
      <c r="S19" s="1556" t="n">
        <v>4927.89115646259</v>
      </c>
      <c r="T19" s="1556" t="n">
        <v>5061.22448979592</v>
      </c>
      <c r="U19" s="1556" t="n">
        <v>4959.52449096</v>
      </c>
      <c r="V19" s="1556" t="n">
        <v>4463.29275656896</v>
      </c>
      <c r="W19" s="1556" t="n">
        <v>4764</v>
      </c>
      <c r="X19" s="1556" t="n">
        <v>5044</v>
      </c>
      <c r="Y19" s="1556" t="n">
        <v>5044</v>
      </c>
      <c r="Z19" s="1556" t="n">
        <v>5042</v>
      </c>
      <c r="AA19" s="1556" t="n">
        <v>5096</v>
      </c>
      <c r="AB19" s="1556" t="n">
        <v>5096</v>
      </c>
      <c r="AC19" s="1556" t="n">
        <v>5030</v>
      </c>
      <c r="AD19" s="3427" t="n">
        <v>2.06106150813976</v>
      </c>
    </row>
    <row r="20" s="418" customFormat="true" ht="14.65" hidden="false" customHeight="true" outlineLevel="0" collapsed="false">
      <c r="A20" s="499" t="s">
        <v>1483</v>
      </c>
      <c r="B20" s="1556" t="n">
        <v>1252</v>
      </c>
      <c r="C20" s="1556" t="n">
        <v>1252</v>
      </c>
      <c r="D20" s="1556" t="n">
        <v>1252</v>
      </c>
      <c r="E20" s="1556" t="n">
        <v>1252</v>
      </c>
      <c r="F20" s="1556" t="n">
        <v>1172</v>
      </c>
      <c r="G20" s="1556" t="n">
        <v>1172</v>
      </c>
      <c r="H20" s="1556" t="n">
        <v>1172</v>
      </c>
      <c r="I20" s="1556" t="n">
        <v>1360</v>
      </c>
      <c r="J20" s="1556" t="n">
        <v>1400</v>
      </c>
      <c r="K20" s="1556" t="n">
        <v>1800</v>
      </c>
      <c r="L20" s="1556" t="n">
        <v>1800</v>
      </c>
      <c r="M20" s="1556" t="n">
        <v>1780</v>
      </c>
      <c r="N20" s="1556" t="n">
        <v>1605</v>
      </c>
      <c r="O20" s="1556" t="n">
        <v>1700</v>
      </c>
      <c r="P20" s="1556" t="n">
        <v>1664</v>
      </c>
      <c r="Q20" s="1556" t="n">
        <v>1669</v>
      </c>
      <c r="R20" s="1556" t="n">
        <v>1660</v>
      </c>
      <c r="S20" s="1556" t="n">
        <v>1659.86394557823</v>
      </c>
      <c r="T20" s="1556" t="n">
        <v>1659.86394557823</v>
      </c>
      <c r="U20" s="1556" t="n">
        <v>1582.19717265725</v>
      </c>
      <c r="V20" s="1556" t="n">
        <v>1659.86392000967</v>
      </c>
      <c r="W20" s="1556" t="n">
        <v>2375</v>
      </c>
      <c r="X20" s="1556" t="n">
        <v>1660</v>
      </c>
      <c r="Y20" s="1556" t="n">
        <v>1660</v>
      </c>
      <c r="Z20" s="1556" t="n">
        <v>1660</v>
      </c>
      <c r="AA20" s="1556" t="n">
        <v>1578</v>
      </c>
      <c r="AB20" s="1556" t="n">
        <v>1296</v>
      </c>
      <c r="AC20" s="1556" t="n">
        <v>1179</v>
      </c>
      <c r="AD20" s="3427" t="n">
        <v>0.483099705387033</v>
      </c>
    </row>
    <row r="21" s="1974" customFormat="true" ht="14.65" hidden="false" customHeight="true" outlineLevel="0" collapsed="false">
      <c r="A21" s="3429" t="s">
        <v>1645</v>
      </c>
      <c r="B21" s="3425" t="n">
        <v>11311</v>
      </c>
      <c r="C21" s="3425" t="n">
        <v>11824</v>
      </c>
      <c r="D21" s="3425" t="n">
        <v>11639</v>
      </c>
      <c r="E21" s="3425" t="n">
        <v>11509</v>
      </c>
      <c r="F21" s="3425" t="n">
        <v>11360</v>
      </c>
      <c r="G21" s="3425" t="n">
        <v>11214</v>
      </c>
      <c r="H21" s="3425" t="n">
        <v>11242</v>
      </c>
      <c r="I21" s="3425" t="n">
        <v>8204</v>
      </c>
      <c r="J21" s="3425" t="n">
        <v>8434</v>
      </c>
      <c r="K21" s="3425" t="n">
        <v>8495</v>
      </c>
      <c r="L21" s="3425" t="n">
        <v>8455</v>
      </c>
      <c r="M21" s="3425" t="n">
        <v>7573</v>
      </c>
      <c r="N21" s="3425" t="n">
        <v>7718</v>
      </c>
      <c r="O21" s="3425" t="n">
        <v>7000</v>
      </c>
      <c r="P21" s="3425" t="n">
        <v>6840</v>
      </c>
      <c r="Q21" s="3425" t="n">
        <v>6618</v>
      </c>
      <c r="R21" s="3425" t="n">
        <v>6367</v>
      </c>
      <c r="S21" s="3425" t="n">
        <v>6512</v>
      </c>
      <c r="T21" s="3430" t="n">
        <v>6120.81632653061</v>
      </c>
      <c r="U21" s="3430" t="n">
        <v>33154.7214933984</v>
      </c>
      <c r="V21" s="3430" t="n">
        <v>33480.1227382015</v>
      </c>
      <c r="W21" s="3425" t="n">
        <v>33662</v>
      </c>
      <c r="X21" s="3425" t="n">
        <v>35065</v>
      </c>
      <c r="Y21" s="3425" t="n">
        <v>35261</v>
      </c>
      <c r="Z21" s="3425" t="n">
        <v>31404</v>
      </c>
      <c r="AA21" s="3425" t="n">
        <v>34722</v>
      </c>
      <c r="AB21" s="3425" t="n">
        <v>34583</v>
      </c>
      <c r="AC21" s="3425" t="n">
        <v>35661</v>
      </c>
      <c r="AD21" s="3432" t="n">
        <v>14.6122295112867</v>
      </c>
    </row>
    <row r="22" s="418" customFormat="true" ht="14.65" hidden="false" customHeight="true" outlineLevel="0" collapsed="false">
      <c r="A22" s="499" t="s">
        <v>618</v>
      </c>
      <c r="B22" s="1556" t="n">
        <v>3571</v>
      </c>
      <c r="C22" s="3428" t="n">
        <v>4125</v>
      </c>
      <c r="D22" s="3428" t="n">
        <v>4017</v>
      </c>
      <c r="E22" s="3428" t="n">
        <v>3915</v>
      </c>
      <c r="F22" s="3428" t="n">
        <v>3929</v>
      </c>
      <c r="G22" s="3428" t="n">
        <v>3916</v>
      </c>
      <c r="H22" s="3428" t="n">
        <v>3876</v>
      </c>
      <c r="I22" s="3428" t="n">
        <v>3810</v>
      </c>
      <c r="J22" s="3428" t="n">
        <v>3900</v>
      </c>
      <c r="K22" s="3428" t="n">
        <v>4000</v>
      </c>
      <c r="L22" s="3428" t="n">
        <v>4130</v>
      </c>
      <c r="M22" s="3428" t="n">
        <v>4048</v>
      </c>
      <c r="N22" s="3428" t="n">
        <v>3873</v>
      </c>
      <c r="O22" s="3428" t="n">
        <v>3328</v>
      </c>
      <c r="P22" s="3428" t="n">
        <v>3997</v>
      </c>
      <c r="Q22" s="3428" t="n">
        <v>3910</v>
      </c>
      <c r="R22" s="3428" t="n">
        <v>4000</v>
      </c>
      <c r="S22" s="3428" t="n">
        <v>4149.65986394558</v>
      </c>
      <c r="T22" s="3428" t="n">
        <v>3863.40136054422</v>
      </c>
      <c r="U22" s="3428" t="n">
        <v>4203.29292161302</v>
      </c>
      <c r="V22" s="3428" t="n">
        <v>4081.632654</v>
      </c>
      <c r="W22" s="1556" t="n">
        <v>4082</v>
      </c>
      <c r="X22" s="1556" t="n">
        <v>6274</v>
      </c>
      <c r="Y22" s="1556" t="n">
        <v>6580</v>
      </c>
      <c r="Z22" s="1556" t="n">
        <v>6580</v>
      </c>
      <c r="AA22" s="1556" t="n">
        <v>6519</v>
      </c>
      <c r="AB22" s="1556" t="n">
        <v>6580</v>
      </c>
      <c r="AC22" s="1556" t="n">
        <v>6580</v>
      </c>
      <c r="AD22" s="3427" t="n">
        <v>2.69617986551881</v>
      </c>
    </row>
    <row r="23" s="418" customFormat="true" ht="14.65" hidden="false" customHeight="true" outlineLevel="0" collapsed="false">
      <c r="A23" s="499" t="s">
        <v>1404</v>
      </c>
      <c r="B23" s="1556" t="n">
        <v>8879</v>
      </c>
      <c r="C23" s="1556" t="n">
        <v>6979</v>
      </c>
      <c r="D23" s="1556" t="n">
        <v>6929</v>
      </c>
      <c r="E23" s="1556" t="n">
        <v>6908</v>
      </c>
      <c r="F23" s="1556" t="n">
        <v>6772</v>
      </c>
      <c r="G23" s="1556" t="n">
        <v>6639</v>
      </c>
      <c r="H23" s="1556" t="n">
        <v>6715</v>
      </c>
      <c r="I23" s="1556" t="n">
        <v>3469</v>
      </c>
      <c r="J23" s="1556" t="n">
        <v>3864</v>
      </c>
      <c r="K23" s="1556" t="n">
        <v>3845</v>
      </c>
      <c r="L23" s="1556" t="n">
        <v>3665</v>
      </c>
      <c r="M23" s="1556" t="n">
        <v>2817</v>
      </c>
      <c r="N23" s="1556" t="n">
        <v>3233</v>
      </c>
      <c r="O23" s="1556" t="n">
        <v>3086</v>
      </c>
      <c r="P23" s="1556" t="n">
        <v>2245</v>
      </c>
      <c r="Q23" s="1556" t="n">
        <v>2150</v>
      </c>
      <c r="R23" s="1556" t="n">
        <v>1660</v>
      </c>
      <c r="S23" s="1556" t="n">
        <v>1628.73469387755</v>
      </c>
      <c r="T23" s="1556" t="n">
        <v>1590.74829931973</v>
      </c>
      <c r="U23" s="1556" t="n">
        <v>1582.19717265725</v>
      </c>
      <c r="V23" s="1556" t="n">
        <v>1659.86392000967</v>
      </c>
      <c r="W23" s="1556" t="n">
        <v>1660</v>
      </c>
      <c r="X23" s="1556" t="n">
        <v>27299</v>
      </c>
      <c r="Y23" s="1556" t="n">
        <v>27065</v>
      </c>
      <c r="Z23" s="1556" t="n">
        <v>26827</v>
      </c>
      <c r="AA23" s="1556" t="n">
        <v>35387</v>
      </c>
      <c r="AB23" s="1556" t="n">
        <v>38701</v>
      </c>
      <c r="AC23" s="1556" t="n">
        <v>38886</v>
      </c>
      <c r="AD23" s="3427" t="n">
        <v>15.933685448414</v>
      </c>
    </row>
    <row r="24" s="1974" customFormat="true" ht="14.65" hidden="false" customHeight="true" outlineLevel="0" collapsed="false">
      <c r="A24" s="464" t="s">
        <v>1472</v>
      </c>
      <c r="B24" s="3425" t="n">
        <v>9315</v>
      </c>
      <c r="C24" s="3425" t="n">
        <v>9866</v>
      </c>
      <c r="D24" s="3425" t="n">
        <v>10078</v>
      </c>
      <c r="E24" s="3425" t="n">
        <v>10652</v>
      </c>
      <c r="F24" s="3425" t="n">
        <v>10972</v>
      </c>
      <c r="G24" s="3425" t="n">
        <v>11003</v>
      </c>
      <c r="H24" s="3425" t="n">
        <v>11983</v>
      </c>
      <c r="I24" s="3425" t="n">
        <v>12792</v>
      </c>
      <c r="J24" s="3425" t="n">
        <v>12832</v>
      </c>
      <c r="K24" s="3425" t="n">
        <v>13217</v>
      </c>
      <c r="L24" s="3425" t="n">
        <v>13054</v>
      </c>
      <c r="M24" s="3425" t="n">
        <v>13574</v>
      </c>
      <c r="N24" s="3425" t="n">
        <v>13767</v>
      </c>
      <c r="O24" s="3425" t="n">
        <v>14013</v>
      </c>
      <c r="P24" s="3425" t="n">
        <v>14209</v>
      </c>
      <c r="Q24" s="3425" t="n">
        <v>14102</v>
      </c>
      <c r="R24" s="3425" t="n">
        <v>15081</v>
      </c>
      <c r="S24" s="3425" t="n">
        <v>9554.8925170068</v>
      </c>
      <c r="T24" s="3430" t="n">
        <v>9853.96721088435</v>
      </c>
      <c r="U24" s="3430" t="n">
        <v>35559.4332553972</v>
      </c>
      <c r="V24" s="3430" t="n">
        <v>30873.5989549822</v>
      </c>
      <c r="W24" s="3425" t="n">
        <v>30877</v>
      </c>
      <c r="X24" s="3425" t="n">
        <v>31014</v>
      </c>
      <c r="Y24" s="3425" t="n">
        <v>31132</v>
      </c>
      <c r="Z24" s="3425" t="n">
        <v>30706</v>
      </c>
      <c r="AA24" s="3425" t="n">
        <v>51070</v>
      </c>
      <c r="AB24" s="3425" t="n">
        <v>51064</v>
      </c>
      <c r="AC24" s="3425" t="n">
        <v>51146</v>
      </c>
      <c r="AD24" s="3432" t="n">
        <v>20.9572667783929</v>
      </c>
    </row>
    <row r="25" s="418" customFormat="true" ht="14.65" hidden="false" customHeight="true" outlineLevel="0" collapsed="false">
      <c r="A25" s="499" t="s">
        <v>1409</v>
      </c>
      <c r="B25" s="1556" t="n">
        <v>8182</v>
      </c>
      <c r="C25" s="1556" t="n">
        <v>8524</v>
      </c>
      <c r="D25" s="1556" t="n">
        <v>8616</v>
      </c>
      <c r="E25" s="1556" t="n">
        <v>8772</v>
      </c>
      <c r="F25" s="1556" t="n">
        <v>9018</v>
      </c>
      <c r="G25" s="1556" t="n">
        <v>9074</v>
      </c>
      <c r="H25" s="1556" t="n">
        <v>10024</v>
      </c>
      <c r="I25" s="1556" t="n">
        <v>10500</v>
      </c>
      <c r="J25" s="1556" t="n">
        <v>10500</v>
      </c>
      <c r="K25" s="1556" t="n">
        <v>10750</v>
      </c>
      <c r="L25" s="1556" t="n">
        <v>10570</v>
      </c>
      <c r="M25" s="1556" t="n">
        <v>10585</v>
      </c>
      <c r="N25" s="1556" t="n">
        <v>10585</v>
      </c>
      <c r="O25" s="1556" t="n">
        <v>10507</v>
      </c>
      <c r="P25" s="1556" t="n">
        <v>10847</v>
      </c>
      <c r="Q25" s="1556" t="n">
        <v>10886</v>
      </c>
      <c r="R25" s="1556" t="n">
        <v>11841</v>
      </c>
      <c r="S25" s="1556" t="n">
        <v>5605.03401360544</v>
      </c>
      <c r="T25" s="1556" t="n">
        <v>5600</v>
      </c>
      <c r="U25" s="1556" t="n">
        <v>31780</v>
      </c>
      <c r="V25" s="1556" t="n">
        <v>27466.66666682</v>
      </c>
      <c r="W25" s="1556" t="n">
        <v>26724</v>
      </c>
      <c r="X25" s="1556" t="n">
        <v>26650</v>
      </c>
      <c r="Y25" s="1556" t="n">
        <v>26807</v>
      </c>
      <c r="Z25" s="1556" t="n">
        <v>23212</v>
      </c>
      <c r="AA25" s="1556" t="n">
        <v>26882</v>
      </c>
      <c r="AB25" s="1556" t="n">
        <v>26613</v>
      </c>
      <c r="AC25" s="1556" t="n">
        <v>26366</v>
      </c>
      <c r="AD25" s="3427" t="n">
        <v>10.8035681359071</v>
      </c>
    </row>
    <row r="26" s="418" customFormat="true" ht="14.65" hidden="false" customHeight="true" outlineLevel="0" collapsed="false">
      <c r="A26" s="3433" t="s">
        <v>1646</v>
      </c>
      <c r="B26" s="3425" t="n">
        <v>5997</v>
      </c>
      <c r="C26" s="3425" t="n">
        <v>6064</v>
      </c>
      <c r="D26" s="3425" t="n">
        <v>6074</v>
      </c>
      <c r="E26" s="3425" t="n">
        <v>6048</v>
      </c>
      <c r="F26" s="3425" t="n">
        <v>5955</v>
      </c>
      <c r="G26" s="3425" t="n">
        <v>5737</v>
      </c>
      <c r="H26" s="3425" t="n">
        <v>5808</v>
      </c>
      <c r="I26" s="3425" t="n">
        <v>5938</v>
      </c>
      <c r="J26" s="3425" t="n">
        <v>6054</v>
      </c>
      <c r="K26" s="3434" t="n">
        <v>6013</v>
      </c>
      <c r="L26" s="3425" t="n">
        <v>6016</v>
      </c>
      <c r="M26" s="3425" t="n">
        <v>6224</v>
      </c>
      <c r="N26" s="3425" t="n">
        <v>6201</v>
      </c>
      <c r="O26" s="3425" t="n">
        <v>6036</v>
      </c>
      <c r="P26" s="3425" t="n">
        <v>6412</v>
      </c>
      <c r="Q26" s="3425" t="n">
        <v>6225</v>
      </c>
      <c r="R26" s="3425" t="n">
        <v>5544</v>
      </c>
      <c r="S26" s="3425" t="n">
        <v>5567.18843537415</v>
      </c>
      <c r="T26" s="3430" t="n">
        <v>5599.82244897959</v>
      </c>
      <c r="U26" s="3430" t="n">
        <v>6043.86049447253</v>
      </c>
      <c r="V26" s="3430" t="n">
        <v>5623.26973533812</v>
      </c>
      <c r="W26" s="3425" t="n">
        <v>6019</v>
      </c>
      <c r="X26" s="3425" t="n">
        <v>6067</v>
      </c>
      <c r="Y26" s="3425" t="n">
        <v>5810</v>
      </c>
      <c r="Z26" s="3425" t="n">
        <v>5747</v>
      </c>
      <c r="AA26" s="3425" t="n">
        <v>6596</v>
      </c>
      <c r="AB26" s="3425" t="n">
        <v>6578</v>
      </c>
      <c r="AC26" s="3425" t="n">
        <v>6401</v>
      </c>
      <c r="AD26" s="3432" t="n">
        <v>2.622833939086</v>
      </c>
    </row>
    <row r="27" s="418" customFormat="true" ht="14.65" hidden="false" customHeight="true" outlineLevel="0" collapsed="false">
      <c r="A27" s="499" t="s">
        <v>621</v>
      </c>
      <c r="B27" s="1556" t="n">
        <v>3265</v>
      </c>
      <c r="C27" s="1556" t="n">
        <v>3265</v>
      </c>
      <c r="D27" s="1556" t="n">
        <v>3265</v>
      </c>
      <c r="E27" s="1556" t="n">
        <v>3265</v>
      </c>
      <c r="F27" s="1556" t="n">
        <v>3288</v>
      </c>
      <c r="G27" s="1556" t="n">
        <v>3288</v>
      </c>
      <c r="H27" s="1556" t="n">
        <v>3288</v>
      </c>
      <c r="I27" s="1556" t="n">
        <v>3288</v>
      </c>
      <c r="J27" s="1556" t="n">
        <v>3270</v>
      </c>
      <c r="K27" s="3435" t="n">
        <v>3288</v>
      </c>
      <c r="L27" s="1556" t="n">
        <v>3270</v>
      </c>
      <c r="M27" s="1556" t="n">
        <v>3224</v>
      </c>
      <c r="N27" s="1556" t="n">
        <v>3200</v>
      </c>
      <c r="O27" s="1556" t="n">
        <v>3100</v>
      </c>
      <c r="P27" s="1556" t="n">
        <v>3100</v>
      </c>
      <c r="Q27" s="1556" t="n">
        <v>3000</v>
      </c>
      <c r="R27" s="1556" t="n">
        <v>2109</v>
      </c>
      <c r="S27" s="1556" t="n">
        <v>2176.87074829932</v>
      </c>
      <c r="T27" s="1556" t="n">
        <v>2017.95918367347</v>
      </c>
      <c r="U27" s="1556" t="n">
        <v>2011.4285718912</v>
      </c>
      <c r="V27" s="1556" t="n">
        <v>2047.66669288033</v>
      </c>
      <c r="W27" s="1556" t="n">
        <v>2359</v>
      </c>
      <c r="X27" s="1556" t="n">
        <v>2460</v>
      </c>
      <c r="Y27" s="1556" t="n">
        <v>2514</v>
      </c>
      <c r="Z27" s="1556" t="n">
        <v>2521</v>
      </c>
      <c r="AA27" s="1556" t="n">
        <v>3435</v>
      </c>
      <c r="AB27" s="1556" t="n">
        <v>3435</v>
      </c>
      <c r="AC27" s="1556" t="n">
        <v>3435</v>
      </c>
      <c r="AD27" s="3427" t="n">
        <v>1.40750423070777</v>
      </c>
    </row>
    <row r="28" s="1974" customFormat="true" ht="14.65" hidden="false" customHeight="true" outlineLevel="0" collapsed="false">
      <c r="A28" s="3433" t="s">
        <v>1647</v>
      </c>
      <c r="B28" s="3425" t="n">
        <v>7755</v>
      </c>
      <c r="C28" s="3425" t="n">
        <v>7755</v>
      </c>
      <c r="D28" s="3425" t="n">
        <v>7755</v>
      </c>
      <c r="E28" s="3425" t="n">
        <v>7755</v>
      </c>
      <c r="F28" s="3425" t="n">
        <v>14085</v>
      </c>
      <c r="G28" s="3425" t="n">
        <v>14670</v>
      </c>
      <c r="H28" s="3425" t="n">
        <v>14772</v>
      </c>
      <c r="I28" s="3425" t="n">
        <v>14541</v>
      </c>
      <c r="J28" s="3425" t="n">
        <v>14375</v>
      </c>
      <c r="K28" s="3425" t="n">
        <v>14594</v>
      </c>
      <c r="L28" s="3436" t="n">
        <v>15029</v>
      </c>
      <c r="M28" s="3425" t="n">
        <v>15172</v>
      </c>
      <c r="N28" s="3425" t="n">
        <v>15343</v>
      </c>
      <c r="O28" s="3425" t="n">
        <v>15157</v>
      </c>
      <c r="P28" s="3425" t="n">
        <v>15975</v>
      </c>
      <c r="Q28" s="3425" t="n">
        <v>16962</v>
      </c>
      <c r="R28" s="3425" t="n">
        <v>16969</v>
      </c>
      <c r="S28" s="3425" t="n">
        <v>17567.9564965986</v>
      </c>
      <c r="T28" s="3430" t="n">
        <v>17542.6088435374</v>
      </c>
      <c r="U28" s="3430" t="n">
        <v>17210.7068086893</v>
      </c>
      <c r="V28" s="3430" t="n">
        <v>17419.4498229665</v>
      </c>
      <c r="W28" s="3425" t="n">
        <v>17280</v>
      </c>
      <c r="X28" s="3425" t="n">
        <v>18055</v>
      </c>
      <c r="Y28" s="3425" t="n">
        <v>18572</v>
      </c>
      <c r="Z28" s="3425" t="n">
        <v>18674</v>
      </c>
      <c r="AA28" s="3425" t="n">
        <v>20187</v>
      </c>
      <c r="AB28" s="3425" t="n">
        <v>19738</v>
      </c>
      <c r="AC28" s="3425" t="n">
        <v>19741</v>
      </c>
      <c r="AD28" s="3432" t="n">
        <v>8.08894935033538</v>
      </c>
    </row>
    <row r="29" s="418" customFormat="true" ht="14.65" hidden="false" customHeight="true" outlineLevel="0" collapsed="false">
      <c r="A29" s="499" t="s">
        <v>1648</v>
      </c>
      <c r="B29" s="1556" t="n">
        <v>6674</v>
      </c>
      <c r="C29" s="3428" t="n">
        <v>6674</v>
      </c>
      <c r="D29" s="3428" t="n">
        <v>6674</v>
      </c>
      <c r="E29" s="3428" t="n">
        <v>6674</v>
      </c>
      <c r="F29" s="3428" t="n">
        <v>10200</v>
      </c>
      <c r="G29" s="3428" t="n">
        <v>10200</v>
      </c>
      <c r="H29" s="3428" t="n">
        <v>10150</v>
      </c>
      <c r="I29" s="3428" t="n">
        <v>10000</v>
      </c>
      <c r="J29" s="3428" t="n">
        <v>9900</v>
      </c>
      <c r="K29" s="3428" t="n">
        <v>9850</v>
      </c>
      <c r="L29" s="3428" t="n">
        <v>9700</v>
      </c>
      <c r="M29" s="3428" t="n">
        <v>9500</v>
      </c>
      <c r="N29" s="3428" t="n">
        <v>9510</v>
      </c>
      <c r="O29" s="3428" t="n">
        <v>9400</v>
      </c>
      <c r="P29" s="3428" t="n">
        <v>10148</v>
      </c>
      <c r="Q29" s="3428" t="n">
        <v>10238</v>
      </c>
      <c r="R29" s="3428" t="n">
        <v>10297</v>
      </c>
      <c r="S29" s="3428" t="n">
        <v>10309.215</v>
      </c>
      <c r="T29" s="3428" t="n">
        <v>10435.5</v>
      </c>
      <c r="U29" s="3428" t="n">
        <v>10531.0947316739</v>
      </c>
      <c r="V29" s="3428" t="n">
        <v>11997.2478154586</v>
      </c>
      <c r="W29" s="1556" t="n">
        <v>11868</v>
      </c>
      <c r="X29" s="1556" t="n">
        <v>12657</v>
      </c>
      <c r="Y29" s="1556" t="n">
        <v>13187</v>
      </c>
      <c r="Z29" s="1556" t="n">
        <v>13306</v>
      </c>
      <c r="AA29" s="1556" t="n">
        <v>13306</v>
      </c>
      <c r="AB29" s="1556" t="n">
        <v>13306</v>
      </c>
      <c r="AC29" s="1556" t="n">
        <v>13306</v>
      </c>
      <c r="AD29" s="3427" t="n">
        <v>5.45218378276494</v>
      </c>
    </row>
    <row r="30" s="418" customFormat="true" ht="14.65" hidden="false" customHeight="true" outlineLevel="0" collapsed="false">
      <c r="A30" s="499" t="s">
        <v>1649</v>
      </c>
      <c r="B30" s="1556" t="n">
        <v>724</v>
      </c>
      <c r="C30" s="1556" t="n">
        <v>724</v>
      </c>
      <c r="D30" s="1556" t="n">
        <v>724</v>
      </c>
      <c r="E30" s="1556" t="n">
        <v>724</v>
      </c>
      <c r="F30" s="1556" t="n">
        <v>2200</v>
      </c>
      <c r="G30" s="1556" t="n">
        <v>2800</v>
      </c>
      <c r="H30" s="1556" t="n">
        <v>2800</v>
      </c>
      <c r="I30" s="1556" t="n">
        <v>2790</v>
      </c>
      <c r="J30" s="1556" t="n">
        <v>2770</v>
      </c>
      <c r="K30" s="1556" t="n">
        <v>2900</v>
      </c>
      <c r="L30" s="1556" t="n">
        <v>3500</v>
      </c>
      <c r="M30" s="1556" t="n">
        <v>3900</v>
      </c>
      <c r="N30" s="1556" t="n">
        <v>4100</v>
      </c>
      <c r="O30" s="1556" t="n">
        <v>4050</v>
      </c>
      <c r="P30" s="1556" t="n">
        <v>4100</v>
      </c>
      <c r="Q30" s="1556" t="n">
        <v>4800</v>
      </c>
      <c r="R30" s="1556" t="n">
        <v>4780</v>
      </c>
      <c r="S30" s="1556" t="n">
        <v>5414.96598639456</v>
      </c>
      <c r="T30" s="1556" t="n">
        <v>5418.77551020408</v>
      </c>
      <c r="U30" s="1556" t="n">
        <v>5337.1286114504</v>
      </c>
      <c r="V30" s="1556" t="n">
        <v>4081.632654</v>
      </c>
      <c r="W30" s="1556" t="n">
        <v>4082</v>
      </c>
      <c r="X30" s="1556" t="n">
        <v>4082</v>
      </c>
      <c r="Y30" s="1556" t="n">
        <v>4082</v>
      </c>
      <c r="Z30" s="1556" t="n">
        <v>4082</v>
      </c>
      <c r="AA30" s="1556" t="n">
        <v>4082</v>
      </c>
      <c r="AB30" s="1556" t="n">
        <v>4082</v>
      </c>
      <c r="AC30" s="1556" t="n">
        <v>4082</v>
      </c>
      <c r="AD30" s="3427" t="n">
        <v>1.67261492569115</v>
      </c>
    </row>
    <row r="31" s="418" customFormat="true" ht="14.65" hidden="false" customHeight="true" outlineLevel="0" collapsed="false">
      <c r="A31" s="499" t="s">
        <v>1650</v>
      </c>
      <c r="B31" s="1556" t="n">
        <v>157</v>
      </c>
      <c r="C31" s="1556" t="n">
        <v>157</v>
      </c>
      <c r="D31" s="1556" t="n">
        <v>157</v>
      </c>
      <c r="E31" s="1556" t="n">
        <v>157</v>
      </c>
      <c r="F31" s="1556" t="n">
        <v>900</v>
      </c>
      <c r="G31" s="1556" t="n">
        <v>900</v>
      </c>
      <c r="H31" s="1556" t="n">
        <v>1000</v>
      </c>
      <c r="I31" s="1556" t="n">
        <v>950</v>
      </c>
      <c r="J31" s="1556" t="n">
        <v>950</v>
      </c>
      <c r="K31" s="1556" t="n">
        <v>1100</v>
      </c>
      <c r="L31" s="1556" t="n">
        <v>1100</v>
      </c>
      <c r="M31" s="1556" t="n">
        <v>1090</v>
      </c>
      <c r="N31" s="1556" t="n">
        <v>1080</v>
      </c>
      <c r="O31" s="1556" t="n">
        <v>1070</v>
      </c>
      <c r="P31" s="1556" t="n">
        <v>1130</v>
      </c>
      <c r="Q31" s="1556" t="n">
        <v>1350</v>
      </c>
      <c r="R31" s="1556" t="n">
        <v>1330</v>
      </c>
      <c r="S31" s="1556" t="n">
        <v>1300</v>
      </c>
      <c r="T31" s="1556" t="n">
        <v>1280</v>
      </c>
      <c r="U31" s="1556" t="n">
        <v>952.3809526</v>
      </c>
      <c r="V31" s="1556" t="n">
        <v>837.795945444573</v>
      </c>
      <c r="W31" s="1556" t="n">
        <v>952</v>
      </c>
      <c r="X31" s="1556" t="n">
        <v>952</v>
      </c>
      <c r="Y31" s="1556" t="n">
        <v>952</v>
      </c>
      <c r="Z31" s="1556" t="n">
        <v>992</v>
      </c>
      <c r="AA31" s="1556" t="n">
        <v>964</v>
      </c>
      <c r="AB31" s="1556" t="n">
        <v>1089</v>
      </c>
      <c r="AC31" s="1556" t="n">
        <v>1102</v>
      </c>
      <c r="AD31" s="3427" t="n">
        <v>0.451548664407558</v>
      </c>
    </row>
    <row r="32" s="1974" customFormat="true" ht="14.65" hidden="false" customHeight="true" outlineLevel="0" collapsed="false">
      <c r="A32" s="3433" t="s">
        <v>1651</v>
      </c>
      <c r="B32" s="3425" t="n">
        <v>2212</v>
      </c>
      <c r="C32" s="3425" t="n">
        <v>3883</v>
      </c>
      <c r="D32" s="3425" t="n">
        <v>3909</v>
      </c>
      <c r="E32" s="3425" t="n">
        <v>3983</v>
      </c>
      <c r="F32" s="3425" t="n">
        <v>4083</v>
      </c>
      <c r="G32" s="3425" t="n">
        <v>4290</v>
      </c>
      <c r="H32" s="3425" t="n">
        <v>4094</v>
      </c>
      <c r="I32" s="3425" t="n">
        <v>3939</v>
      </c>
      <c r="J32" s="3425" t="n">
        <v>3780</v>
      </c>
      <c r="K32" s="3425" t="n">
        <v>3689</v>
      </c>
      <c r="L32" s="3425" t="n">
        <v>3331</v>
      </c>
      <c r="M32" s="3425" t="n">
        <v>3232</v>
      </c>
      <c r="N32" s="3425" t="n">
        <v>2842</v>
      </c>
      <c r="O32" s="3425" t="n">
        <v>2740</v>
      </c>
      <c r="P32" s="3425" t="n">
        <v>2648</v>
      </c>
      <c r="Q32" s="3425" t="n">
        <v>2473</v>
      </c>
      <c r="R32" s="3425" t="n">
        <v>2392</v>
      </c>
      <c r="S32" s="3425" t="n">
        <v>2192.49321088435</v>
      </c>
      <c r="T32" s="3430" t="n">
        <v>2263.76193197279</v>
      </c>
      <c r="U32" s="3430" t="n">
        <v>2258.35754748236</v>
      </c>
      <c r="V32" s="3425" t="n">
        <v>2119.80781179158</v>
      </c>
      <c r="W32" s="3425" t="n">
        <v>2239</v>
      </c>
      <c r="X32" s="3425" t="n">
        <v>2116</v>
      </c>
      <c r="Y32" s="3425" t="n">
        <v>2060</v>
      </c>
      <c r="Z32" s="3425" t="n">
        <v>1998</v>
      </c>
      <c r="AA32" s="3425" t="n">
        <v>1897</v>
      </c>
      <c r="AB32" s="3425" t="n">
        <v>2181</v>
      </c>
      <c r="AC32" s="3425" t="n">
        <v>2255</v>
      </c>
      <c r="AD32" s="3432" t="n">
        <v>0.923994771541781</v>
      </c>
    </row>
    <row r="33" s="418" customFormat="true" ht="14.65" hidden="false" customHeight="true" outlineLevel="0" collapsed="false">
      <c r="A33" s="499" t="s">
        <v>1426</v>
      </c>
      <c r="B33" s="1556" t="n">
        <v>1035</v>
      </c>
      <c r="C33" s="3428" t="n">
        <v>1761</v>
      </c>
      <c r="D33" s="3428" t="n">
        <v>1839</v>
      </c>
      <c r="E33" s="3428" t="n">
        <v>1789</v>
      </c>
      <c r="F33" s="3428" t="n">
        <v>2008</v>
      </c>
      <c r="G33" s="3428" t="n">
        <v>2260</v>
      </c>
      <c r="H33" s="3428" t="n">
        <v>2100</v>
      </c>
      <c r="I33" s="3428" t="n">
        <v>2034</v>
      </c>
      <c r="J33" s="3428" t="n">
        <v>1874</v>
      </c>
      <c r="K33" s="3428" t="n">
        <v>1912</v>
      </c>
      <c r="L33" s="3428" t="n">
        <v>1650</v>
      </c>
      <c r="M33" s="3428" t="n">
        <v>1570</v>
      </c>
      <c r="N33" s="3428" t="n">
        <v>1268</v>
      </c>
      <c r="O33" s="3428" t="n">
        <v>1217</v>
      </c>
      <c r="P33" s="3428" t="n">
        <v>1209</v>
      </c>
      <c r="Q33" s="3428" t="n">
        <v>1063</v>
      </c>
      <c r="R33" s="3428" t="n">
        <v>1012</v>
      </c>
      <c r="S33" s="3428" t="n">
        <v>924.425</v>
      </c>
      <c r="T33" s="3428" t="n">
        <v>882.49</v>
      </c>
      <c r="U33" s="3428" t="n">
        <v>934</v>
      </c>
      <c r="V33" s="3428" t="n">
        <v>833.035</v>
      </c>
      <c r="W33" s="3428" t="n">
        <v>940</v>
      </c>
      <c r="X33" s="3428" t="n">
        <v>885</v>
      </c>
      <c r="Y33" s="3428" t="n">
        <v>880</v>
      </c>
      <c r="Z33" s="3428" t="n">
        <v>992</v>
      </c>
      <c r="AA33" s="3428" t="n">
        <v>964</v>
      </c>
      <c r="AB33" s="3428" t="n">
        <v>1089</v>
      </c>
      <c r="AC33" s="3428" t="n">
        <v>1179</v>
      </c>
      <c r="AD33" s="3427" t="n">
        <v>0.483099705387033</v>
      </c>
    </row>
    <row r="34" s="418" customFormat="true" ht="14.65" hidden="false" customHeight="true" outlineLevel="0" collapsed="false">
      <c r="A34" s="499" t="s">
        <v>626</v>
      </c>
      <c r="B34" s="1556" t="n">
        <v>543</v>
      </c>
      <c r="C34" s="1556" t="n">
        <v>1435</v>
      </c>
      <c r="D34" s="1556" t="n">
        <v>1405</v>
      </c>
      <c r="E34" s="1556" t="n">
        <v>1495</v>
      </c>
      <c r="F34" s="1556" t="n">
        <v>1370</v>
      </c>
      <c r="G34" s="1556" t="n">
        <v>1360</v>
      </c>
      <c r="H34" s="1556" t="n">
        <v>1300</v>
      </c>
      <c r="I34" s="1556" t="n">
        <v>1265</v>
      </c>
      <c r="J34" s="1556" t="n">
        <v>1240</v>
      </c>
      <c r="K34" s="1556" t="n">
        <v>1010</v>
      </c>
      <c r="L34" s="1556" t="n">
        <v>955</v>
      </c>
      <c r="M34" s="1556" t="n">
        <v>920</v>
      </c>
      <c r="N34" s="1556" t="n">
        <v>857</v>
      </c>
      <c r="O34" s="1556" t="n">
        <v>816</v>
      </c>
      <c r="P34" s="1556" t="n">
        <v>750</v>
      </c>
      <c r="Q34" s="1556" t="n">
        <v>750</v>
      </c>
      <c r="R34" s="1556" t="n">
        <v>700</v>
      </c>
      <c r="S34" s="1556" t="n">
        <v>650</v>
      </c>
      <c r="T34" s="1556" t="n">
        <v>770</v>
      </c>
      <c r="U34" s="1556" t="n">
        <v>751</v>
      </c>
      <c r="V34" s="1556" t="n">
        <v>788</v>
      </c>
      <c r="W34" s="1556" t="n">
        <v>811</v>
      </c>
      <c r="X34" s="1556" t="n">
        <v>746</v>
      </c>
      <c r="Y34" s="1556" t="n">
        <v>716</v>
      </c>
      <c r="Z34" s="1556" t="n">
        <v>566</v>
      </c>
      <c r="AA34" s="1556" t="n">
        <v>515</v>
      </c>
      <c r="AB34" s="1556" t="n">
        <v>501</v>
      </c>
      <c r="AC34" s="1556" t="n">
        <v>507</v>
      </c>
      <c r="AD34" s="3427" t="n">
        <v>0.207745165929793</v>
      </c>
    </row>
    <row r="35" s="418" customFormat="true" ht="14.65" hidden="false" customHeight="true" outlineLevel="0" collapsed="false">
      <c r="A35" s="2236" t="s">
        <v>624</v>
      </c>
      <c r="B35" s="3437" t="n">
        <v>62</v>
      </c>
      <c r="C35" s="3437" t="n">
        <v>57</v>
      </c>
      <c r="D35" s="3437" t="n">
        <v>50</v>
      </c>
      <c r="E35" s="3437" t="n">
        <v>46</v>
      </c>
      <c r="F35" s="3437" t="n">
        <v>53</v>
      </c>
      <c r="G35" s="3437" t="n">
        <v>56</v>
      </c>
      <c r="H35" s="3437" t="n">
        <v>53</v>
      </c>
      <c r="I35" s="3437" t="n">
        <v>49</v>
      </c>
      <c r="J35" s="3437" t="n">
        <v>52</v>
      </c>
      <c r="K35" s="3437" t="n">
        <v>50</v>
      </c>
      <c r="L35" s="3437" t="n">
        <v>47</v>
      </c>
      <c r="M35" s="3437" t="n">
        <v>44</v>
      </c>
      <c r="N35" s="3437" t="n">
        <v>54</v>
      </c>
      <c r="O35" s="3437" t="n">
        <v>51</v>
      </c>
      <c r="P35" s="3437" t="n">
        <v>47</v>
      </c>
      <c r="Q35" s="3437" t="n">
        <v>41</v>
      </c>
      <c r="R35" s="3437" t="n">
        <v>37</v>
      </c>
      <c r="S35" s="3437" t="n">
        <v>34</v>
      </c>
      <c r="T35" s="3437" t="n">
        <v>41.1</v>
      </c>
      <c r="U35" s="3437" t="n">
        <v>41.1</v>
      </c>
      <c r="V35" s="3437" t="n">
        <v>35.293</v>
      </c>
      <c r="W35" s="3437" t="n">
        <v>32</v>
      </c>
      <c r="X35" s="3437" t="n">
        <v>31</v>
      </c>
      <c r="Y35" s="3437" t="n">
        <v>31</v>
      </c>
      <c r="Z35" s="3437" t="n">
        <v>34</v>
      </c>
      <c r="AA35" s="3437" t="n">
        <v>32</v>
      </c>
      <c r="AB35" s="3437" t="n">
        <v>28</v>
      </c>
      <c r="AC35" s="3437" t="n">
        <v>29</v>
      </c>
      <c r="AD35" s="3438" t="n">
        <v>0.0118828595896726</v>
      </c>
    </row>
    <row r="36" s="418" customFormat="true" ht="2.85" hidden="false" customHeight="true" outlineLevel="0" collapsed="false">
      <c r="B36" s="418" t="n">
        <v>3204</v>
      </c>
      <c r="D36" s="418" t="n">
        <v>138.3</v>
      </c>
      <c r="F36" s="418" t="n">
        <v>347</v>
      </c>
    </row>
    <row r="37" s="418" customFormat="true" ht="13.15" hidden="false" customHeight="true" outlineLevel="0" collapsed="false">
      <c r="A37" s="418" t="s">
        <v>1652</v>
      </c>
      <c r="K37" s="3439"/>
      <c r="L37" s="3439"/>
      <c r="M37" s="3439"/>
    </row>
    <row r="38" s="1974" customFormat="true" ht="13.15" hidden="false" customHeight="true" outlineLevel="0" collapsed="false">
      <c r="A38" s="418" t="s">
        <v>1653</v>
      </c>
      <c r="B38" s="418"/>
      <c r="C38" s="418"/>
      <c r="D38" s="418"/>
      <c r="E38" s="418"/>
      <c r="F38" s="418"/>
      <c r="G38" s="418"/>
      <c r="H38" s="418"/>
      <c r="I38" s="418"/>
      <c r="J38" s="2007"/>
      <c r="K38" s="418"/>
      <c r="L38" s="418"/>
      <c r="M38" s="418"/>
    </row>
    <row r="39" s="418" customFormat="true" ht="8.1" hidden="false" customHeight="true" outlineLevel="0" collapsed="false">
      <c r="J39" s="2007"/>
    </row>
    <row r="40" s="418" customFormat="true" ht="16.15" hidden="false" customHeight="true" outlineLevel="0" collapsed="false">
      <c r="A40" s="3440" t="s">
        <v>1654</v>
      </c>
      <c r="B40" s="3440"/>
      <c r="C40" s="3440"/>
      <c r="D40" s="3440"/>
      <c r="E40" s="3440"/>
      <c r="F40" s="3440"/>
      <c r="G40" s="3440"/>
      <c r="H40" s="3440"/>
      <c r="I40" s="3440"/>
      <c r="J40" s="3441"/>
      <c r="K40" s="3441"/>
      <c r="L40" s="3169"/>
      <c r="M40" s="3169"/>
      <c r="N40" s="3169"/>
      <c r="O40" s="3169"/>
      <c r="P40" s="3169"/>
      <c r="Q40" s="3169"/>
      <c r="R40" s="3169"/>
      <c r="S40" s="3169"/>
      <c r="T40" s="3169"/>
      <c r="U40" s="3169"/>
      <c r="V40" s="3169"/>
      <c r="W40" s="3169"/>
      <c r="X40" s="3169"/>
    </row>
    <row r="41" s="418" customFormat="true" ht="16.15" hidden="false" customHeight="true" outlineLevel="0" collapsed="false">
      <c r="A41" s="2109" t="s">
        <v>1655</v>
      </c>
      <c r="B41" s="2109"/>
      <c r="C41" s="2109"/>
      <c r="D41" s="2109"/>
      <c r="E41" s="2109"/>
      <c r="F41" s="2109"/>
      <c r="G41" s="2109"/>
      <c r="H41" s="2109"/>
      <c r="I41" s="2109"/>
      <c r="J41" s="3442"/>
      <c r="K41" s="3442"/>
      <c r="L41" s="1974"/>
      <c r="M41" s="1974"/>
      <c r="X41" s="3169"/>
    </row>
    <row r="42" s="1974" customFormat="true" ht="43.7" hidden="false" customHeight="true" outlineLevel="0" collapsed="false">
      <c r="A42" s="3443" t="s">
        <v>1656</v>
      </c>
      <c r="B42" s="3444" t="s">
        <v>1657</v>
      </c>
      <c r="C42" s="3444"/>
      <c r="D42" s="3445" t="s">
        <v>1658</v>
      </c>
      <c r="E42" s="3445"/>
      <c r="F42" s="3445"/>
      <c r="G42" s="3445" t="s">
        <v>1659</v>
      </c>
      <c r="H42" s="3445"/>
      <c r="I42" s="3445"/>
    </row>
    <row r="43" s="1974" customFormat="true" ht="39.75" hidden="false" customHeight="true" outlineLevel="0" collapsed="false">
      <c r="A43" s="3446"/>
      <c r="B43" s="3447" t="s">
        <v>1660</v>
      </c>
      <c r="C43" s="3448" t="s">
        <v>468</v>
      </c>
      <c r="D43" s="3449" t="s">
        <v>1661</v>
      </c>
      <c r="E43" s="3450" t="s">
        <v>427</v>
      </c>
      <c r="F43" s="3451" t="s">
        <v>1662</v>
      </c>
      <c r="G43" s="3449" t="s">
        <v>1661</v>
      </c>
      <c r="H43" s="3450" t="s">
        <v>427</v>
      </c>
      <c r="I43" s="3451" t="s">
        <v>1663</v>
      </c>
    </row>
    <row r="44" s="418" customFormat="true" ht="15" hidden="false" customHeight="true" outlineLevel="0" collapsed="false">
      <c r="A44" s="3452" t="s">
        <v>1664</v>
      </c>
      <c r="B44" s="3453" t="n">
        <v>79315</v>
      </c>
      <c r="C44" s="3454" t="n">
        <v>40.3117598625695</v>
      </c>
      <c r="D44" s="3455" t="n">
        <v>131997</v>
      </c>
      <c r="E44" s="3456" t="n">
        <v>173897</v>
      </c>
      <c r="F44" s="3454" t="n">
        <v>71.2549528988031</v>
      </c>
      <c r="G44" s="3455" t="n">
        <v>45008</v>
      </c>
      <c r="H44" s="3456" t="n">
        <v>96682</v>
      </c>
      <c r="I44" s="3454" t="n">
        <v>19.25537338878</v>
      </c>
    </row>
    <row r="45" s="418" customFormat="true" ht="15" hidden="false" customHeight="true" outlineLevel="0" collapsed="false">
      <c r="A45" s="3457" t="s">
        <v>1665</v>
      </c>
      <c r="B45" s="3458" t="n">
        <v>52806</v>
      </c>
      <c r="C45" s="3459" t="n">
        <v>26.8385903209083</v>
      </c>
      <c r="D45" s="3460" t="n">
        <v>110337</v>
      </c>
      <c r="E45" s="3461" t="n">
        <v>110337</v>
      </c>
      <c r="F45" s="3459" t="n">
        <v>45.2110027084725</v>
      </c>
      <c r="G45" s="3460" t="n">
        <v>27600</v>
      </c>
      <c r="H45" s="3461" t="n">
        <v>30880</v>
      </c>
      <c r="I45" s="3459" t="n">
        <v>6.15012029380367</v>
      </c>
    </row>
    <row r="46" s="418" customFormat="true" ht="15" hidden="false" customHeight="true" outlineLevel="0" collapsed="false">
      <c r="A46" s="3457" t="s">
        <v>1666</v>
      </c>
      <c r="B46" s="3458" t="n">
        <v>58568</v>
      </c>
      <c r="C46" s="3459" t="n">
        <v>29.7671203634996</v>
      </c>
      <c r="D46" s="3460" t="n">
        <v>8981</v>
      </c>
      <c r="E46" s="3461" t="n">
        <v>38167</v>
      </c>
      <c r="F46" s="3459" t="n">
        <v>15.639072481346</v>
      </c>
      <c r="G46" s="3460" t="n">
        <v>34810</v>
      </c>
      <c r="H46" s="3461" t="n">
        <v>208631</v>
      </c>
      <c r="I46" s="3459" t="n">
        <v>41.5513519111578</v>
      </c>
      <c r="J46" s="3462"/>
    </row>
    <row r="47" s="418" customFormat="true" ht="15" hidden="false" customHeight="true" outlineLevel="0" collapsed="false">
      <c r="A47" s="3457" t="s">
        <v>1667</v>
      </c>
      <c r="B47" s="3458" t="n">
        <v>6292</v>
      </c>
      <c r="C47" s="3459" t="n">
        <v>3.1979019486262</v>
      </c>
      <c r="D47" s="3460" t="n">
        <v>830</v>
      </c>
      <c r="E47" s="3461" t="n">
        <v>1001</v>
      </c>
      <c r="F47" s="3459" t="n">
        <v>0.410163532733181</v>
      </c>
      <c r="G47" s="3460" t="n">
        <v>2284</v>
      </c>
      <c r="H47" s="3461" t="n">
        <v>6159</v>
      </c>
      <c r="I47" s="3459" t="n">
        <v>1.22663830600832</v>
      </c>
      <c r="J47" s="3462"/>
    </row>
    <row r="48" s="418" customFormat="true" ht="14.45" hidden="false" customHeight="true" outlineLevel="0" collapsed="false">
      <c r="A48" s="3463" t="s">
        <v>1668</v>
      </c>
      <c r="B48" s="3464" t="n">
        <v>196754</v>
      </c>
      <c r="C48" s="3465" t="s">
        <v>4</v>
      </c>
      <c r="D48" s="3466" t="n">
        <v>172963</v>
      </c>
      <c r="E48" s="3467" t="n">
        <v>244049</v>
      </c>
      <c r="F48" s="3465" t="s">
        <v>4</v>
      </c>
      <c r="G48" s="3466" t="n">
        <v>213917</v>
      </c>
      <c r="H48" s="3467" t="n">
        <v>502104</v>
      </c>
      <c r="I48" s="3465"/>
    </row>
    <row r="49" s="418" customFormat="true" ht="2.85" hidden="false" customHeight="true" outlineLevel="0" collapsed="false">
      <c r="A49" s="418" t="s">
        <v>1382</v>
      </c>
    </row>
    <row r="50" s="1974" customFormat="true" ht="13.15" hidden="false" customHeight="true" outlineLevel="0" collapsed="false">
      <c r="A50" s="418" t="s">
        <v>373</v>
      </c>
      <c r="B50" s="418"/>
    </row>
    <row r="51" s="2430" customFormat="true" ht="11.85" hidden="false" customHeight="true" outlineLevel="0" collapsed="false">
      <c r="A51" s="418" t="s">
        <v>1653</v>
      </c>
      <c r="B51" s="1507"/>
    </row>
    <row r="52" s="2430" customFormat="true" ht="11.85" hidden="false" customHeight="true" outlineLevel="0" collapsed="false">
      <c r="A52" s="1507"/>
      <c r="B52" s="1507"/>
    </row>
    <row r="53" customFormat="false" ht="15.75" hidden="false" customHeight="false" outlineLevel="0" collapsed="false">
      <c r="J53" s="3249"/>
    </row>
    <row r="55" customFormat="false" ht="13.7" hidden="false" customHeight="true" outlineLevel="0" collapsed="false"/>
  </sheetData>
  <mergeCells count="9">
    <mergeCell ref="AA2:AD2"/>
    <mergeCell ref="B3:Q3"/>
    <mergeCell ref="AA3:AD3"/>
    <mergeCell ref="AA4:AD4"/>
    <mergeCell ref="A40:I40"/>
    <mergeCell ref="A41:I41"/>
    <mergeCell ref="B42:C42"/>
    <mergeCell ref="D42:F42"/>
    <mergeCell ref="G42:I42"/>
  </mergeCells>
  <printOptions headings="false" gridLines="false" gridLinesSet="true" horizontalCentered="true" verticalCentered="true"/>
  <pageMargins left="0.320138888888889" right="0.370138888888889" top="0.551388888888889" bottom="0.551388888888889"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339966"/>
    <pageSetUpPr fitToPage="true"/>
  </sheetPr>
  <dimension ref="A1:AG7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1417" width="22.5"/>
    <col collapsed="false" customWidth="true" hidden="false" outlineLevel="0" max="20" min="2" style="1417" width="9.13"/>
    <col collapsed="false" customWidth="false" hidden="false" outlineLevel="0" max="1024" min="21" style="1417" width="9"/>
  </cols>
  <sheetData>
    <row r="1" customFormat="false" ht="4.7" hidden="false" customHeight="true" outlineLevel="0" collapsed="false">
      <c r="A1" s="3400"/>
      <c r="B1" s="3401"/>
      <c r="C1" s="3401"/>
      <c r="D1" s="3401"/>
      <c r="E1" s="3401"/>
      <c r="F1" s="3401"/>
      <c r="G1" s="3401"/>
      <c r="H1" s="3401"/>
      <c r="I1" s="3401"/>
      <c r="J1" s="3401"/>
      <c r="K1" s="3401"/>
      <c r="L1" s="3401"/>
      <c r="M1" s="3401"/>
      <c r="N1" s="3401"/>
      <c r="O1" s="3401"/>
      <c r="P1" s="3401"/>
      <c r="Q1" s="3401"/>
      <c r="R1" s="3401"/>
      <c r="S1" s="3401"/>
      <c r="T1" s="3401"/>
      <c r="U1" s="3401"/>
      <c r="V1" s="3401"/>
      <c r="W1" s="3401"/>
      <c r="X1" s="3401"/>
      <c r="Y1" s="3401"/>
      <c r="Z1" s="3401"/>
      <c r="AA1" s="3401"/>
      <c r="AB1" s="3084"/>
      <c r="AC1" s="3218"/>
      <c r="AD1" s="3085"/>
    </row>
    <row r="2" customFormat="false" ht="14.45" hidden="false" customHeight="true" outlineLevel="0" collapsed="false">
      <c r="A2" s="3086"/>
      <c r="B2" s="3468"/>
      <c r="C2" s="3469"/>
      <c r="D2" s="3470"/>
      <c r="E2" s="3470"/>
      <c r="F2" s="3470"/>
      <c r="G2" s="3470"/>
      <c r="H2" s="3470"/>
      <c r="I2" s="3470"/>
      <c r="J2" s="3470"/>
      <c r="K2" s="3470"/>
      <c r="L2" s="3470"/>
      <c r="M2" s="3470"/>
      <c r="N2" s="3470"/>
      <c r="O2" s="3470"/>
      <c r="P2" s="3470"/>
      <c r="Q2" s="3470"/>
      <c r="R2" s="3470"/>
      <c r="S2" s="3470"/>
      <c r="T2" s="3470"/>
      <c r="U2" s="3470"/>
      <c r="V2" s="3470"/>
      <c r="W2" s="3470"/>
      <c r="X2" s="3470"/>
      <c r="Y2" s="3470"/>
      <c r="Z2" s="3470"/>
      <c r="AA2" s="3470"/>
      <c r="AB2" s="3086" t="s">
        <v>75</v>
      </c>
      <c r="AC2" s="3086"/>
      <c r="AD2" s="3086"/>
    </row>
    <row r="3" customFormat="false" ht="14.45" hidden="false" customHeight="true" outlineLevel="0" collapsed="false">
      <c r="A3" s="3086"/>
      <c r="B3" s="3408" t="s">
        <v>68</v>
      </c>
      <c r="C3" s="3408"/>
      <c r="D3" s="3408"/>
      <c r="E3" s="3408"/>
      <c r="F3" s="3408"/>
      <c r="G3" s="3408"/>
      <c r="H3" s="3408"/>
      <c r="I3" s="3408"/>
      <c r="J3" s="3408"/>
      <c r="K3" s="3408"/>
      <c r="L3" s="3408"/>
      <c r="M3" s="3408"/>
      <c r="N3" s="3408"/>
      <c r="O3" s="3408"/>
      <c r="P3" s="3408"/>
      <c r="Q3" s="3408"/>
      <c r="R3" s="3470"/>
      <c r="S3" s="3470"/>
      <c r="T3" s="3470"/>
      <c r="U3" s="3470"/>
      <c r="V3" s="3470"/>
      <c r="W3" s="3470"/>
      <c r="X3" s="3470"/>
      <c r="Y3" s="3470"/>
      <c r="Z3" s="3470"/>
      <c r="AA3" s="3409"/>
      <c r="AB3" s="3086" t="s">
        <v>1669</v>
      </c>
      <c r="AC3" s="3086"/>
      <c r="AD3" s="3086"/>
    </row>
    <row r="4" customFormat="false" ht="13.15" hidden="false" customHeight="true" outlineLevel="0" collapsed="false">
      <c r="A4" s="3086"/>
      <c r="B4" s="3471"/>
      <c r="C4" s="3472"/>
      <c r="D4" s="3472"/>
      <c r="E4" s="3472"/>
      <c r="F4" s="3472"/>
      <c r="G4" s="3472"/>
      <c r="H4" s="3472"/>
      <c r="I4" s="3472"/>
      <c r="J4" s="3472"/>
      <c r="K4" s="3472"/>
      <c r="L4" s="3472"/>
      <c r="M4" s="3472"/>
      <c r="N4" s="3406"/>
      <c r="O4" s="3406"/>
      <c r="P4" s="3406"/>
      <c r="Q4" s="3406"/>
      <c r="R4" s="3406"/>
      <c r="S4" s="3406"/>
      <c r="T4" s="3406"/>
      <c r="U4" s="3406"/>
      <c r="V4" s="3406"/>
      <c r="W4" s="3406"/>
      <c r="X4" s="3406"/>
      <c r="Y4" s="3406"/>
      <c r="Z4" s="3406"/>
      <c r="AA4" s="3406"/>
      <c r="AB4" s="3094" t="s">
        <v>1670</v>
      </c>
      <c r="AC4" s="3094"/>
      <c r="AD4" s="3094"/>
    </row>
    <row r="5" customFormat="false" ht="4.7" hidden="false" customHeight="true" outlineLevel="0" collapsed="false">
      <c r="A5" s="3473"/>
      <c r="B5" s="3413"/>
      <c r="C5" s="3413"/>
      <c r="D5" s="3413"/>
      <c r="E5" s="3413"/>
      <c r="F5" s="3413"/>
      <c r="G5" s="3413"/>
      <c r="H5" s="3413"/>
      <c r="I5" s="3413"/>
      <c r="J5" s="3413"/>
      <c r="K5" s="3413"/>
      <c r="L5" s="3413"/>
      <c r="M5" s="3413"/>
      <c r="N5" s="3413"/>
      <c r="O5" s="3413"/>
      <c r="P5" s="3413"/>
      <c r="Q5" s="3413"/>
      <c r="R5" s="3413"/>
      <c r="S5" s="3413"/>
      <c r="T5" s="3413"/>
      <c r="U5" s="3413"/>
      <c r="V5" s="3413"/>
      <c r="W5" s="3413"/>
      <c r="X5" s="3413"/>
      <c r="Y5" s="3413"/>
      <c r="Z5" s="3413"/>
      <c r="AA5" s="3413"/>
      <c r="AB5" s="3099"/>
      <c r="AC5" s="3227"/>
      <c r="AD5" s="3100"/>
    </row>
    <row r="6" customFormat="false" ht="8.1" hidden="false" customHeight="true" outlineLevel="0" collapsed="false">
      <c r="A6" s="3415"/>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3085"/>
      <c r="AF6" s="194"/>
    </row>
    <row r="7" customFormat="false" ht="31.15" hidden="false" customHeight="true" outlineLevel="0" collapsed="false">
      <c r="A7" s="3474"/>
      <c r="B7" s="3475"/>
      <c r="C7" s="3475"/>
      <c r="D7" s="3475"/>
      <c r="E7" s="3475"/>
      <c r="F7" s="3475"/>
      <c r="G7" s="3475"/>
      <c r="H7" s="3475"/>
      <c r="I7" s="3475"/>
      <c r="J7" s="3474" t="s">
        <v>1671</v>
      </c>
      <c r="K7" s="3475"/>
      <c r="L7" s="3475"/>
      <c r="M7" s="3475"/>
      <c r="N7" s="3475"/>
      <c r="O7" s="3475"/>
      <c r="P7" s="3475"/>
      <c r="Q7" s="3475"/>
      <c r="R7" s="3475"/>
      <c r="S7" s="3475"/>
      <c r="T7" s="3475"/>
      <c r="U7" s="3475"/>
      <c r="V7" s="3475"/>
      <c r="W7" s="3475"/>
      <c r="X7" s="3475"/>
      <c r="Y7" s="3475"/>
      <c r="Z7" s="3475"/>
      <c r="AA7" s="3475"/>
      <c r="AB7" s="3475"/>
      <c r="AC7" s="3475"/>
      <c r="AD7" s="3476"/>
      <c r="AF7" s="2018"/>
      <c r="AG7" s="2018"/>
    </row>
    <row r="8" customFormat="false" ht="25.15" hidden="false" customHeight="true" outlineLevel="0" collapsed="false">
      <c r="A8" s="2544"/>
      <c r="B8" s="3420" t="n">
        <v>1991</v>
      </c>
      <c r="C8" s="3420" t="n">
        <v>1992</v>
      </c>
      <c r="D8" s="3420" t="n">
        <v>1993</v>
      </c>
      <c r="E8" s="3420" t="n">
        <v>1994</v>
      </c>
      <c r="F8" s="3420" t="n">
        <v>1995</v>
      </c>
      <c r="G8" s="3420" t="n">
        <v>1996</v>
      </c>
      <c r="H8" s="3420" t="n">
        <v>1997</v>
      </c>
      <c r="I8" s="3420" t="n">
        <v>1998</v>
      </c>
      <c r="J8" s="3420" t="n">
        <v>1999</v>
      </c>
      <c r="K8" s="3420" t="n">
        <v>2000</v>
      </c>
      <c r="L8" s="3420" t="n">
        <v>2001</v>
      </c>
      <c r="M8" s="3420" t="n">
        <v>2002</v>
      </c>
      <c r="N8" s="3420" t="n">
        <v>2003</v>
      </c>
      <c r="O8" s="3419" t="n">
        <v>2004</v>
      </c>
      <c r="P8" s="3419" t="n">
        <v>2005</v>
      </c>
      <c r="Q8" s="3419" t="n">
        <v>2006</v>
      </c>
      <c r="R8" s="3419" t="n">
        <v>2007</v>
      </c>
      <c r="S8" s="3419" t="n">
        <v>2008</v>
      </c>
      <c r="T8" s="3419" t="n">
        <v>2009</v>
      </c>
      <c r="U8" s="3419" t="n">
        <v>2010</v>
      </c>
      <c r="V8" s="3419" t="n">
        <v>2011</v>
      </c>
      <c r="W8" s="3419" t="n">
        <v>2012</v>
      </c>
      <c r="X8" s="3420" t="n">
        <v>2013</v>
      </c>
      <c r="Y8" s="3420" t="n">
        <v>2014</v>
      </c>
      <c r="Z8" s="3420" t="n">
        <v>2015</v>
      </c>
      <c r="AA8" s="3420" t="n">
        <v>2016</v>
      </c>
      <c r="AB8" s="3420" t="n">
        <v>2017</v>
      </c>
      <c r="AC8" s="3420" t="n">
        <v>2018</v>
      </c>
      <c r="AD8" s="3477" t="s">
        <v>1639</v>
      </c>
      <c r="AE8" s="2078"/>
      <c r="AF8" s="2018"/>
    </row>
    <row r="9" s="2060" customFormat="true" ht="14.65" hidden="false" customHeight="true" outlineLevel="0" collapsed="false">
      <c r="A9" s="3478" t="s">
        <v>1672</v>
      </c>
      <c r="B9" s="3479" t="n">
        <v>141561</v>
      </c>
      <c r="C9" s="3479" t="n">
        <v>145210</v>
      </c>
      <c r="D9" s="3479" t="n">
        <v>146999</v>
      </c>
      <c r="E9" s="3479" t="n">
        <v>147977</v>
      </c>
      <c r="F9" s="3479" t="n">
        <v>148893</v>
      </c>
      <c r="G9" s="3479" t="n">
        <v>152446</v>
      </c>
      <c r="H9" s="3479" t="n">
        <v>152390</v>
      </c>
      <c r="I9" s="3479" t="n">
        <v>152355</v>
      </c>
      <c r="J9" s="3479" t="n">
        <v>155740</v>
      </c>
      <c r="K9" s="3479" t="n">
        <v>162429</v>
      </c>
      <c r="L9" s="3479" t="n">
        <v>160755</v>
      </c>
      <c r="M9" s="3479" t="n">
        <v>175190</v>
      </c>
      <c r="N9" s="3479" t="n">
        <v>177161</v>
      </c>
      <c r="O9" s="3479" t="n">
        <v>176422</v>
      </c>
      <c r="P9" s="3479" t="n">
        <v>179059</v>
      </c>
      <c r="Q9" s="3479" t="n">
        <v>181342</v>
      </c>
      <c r="R9" s="3479" t="n">
        <v>182830</v>
      </c>
      <c r="S9" s="3480" t="n">
        <v>187809.1508</v>
      </c>
      <c r="T9" s="3480" t="n">
        <v>191880.64864</v>
      </c>
      <c r="U9" s="3480" t="n">
        <v>192114.586166597</v>
      </c>
      <c r="V9" s="3480" t="n">
        <v>195133.710708513</v>
      </c>
      <c r="W9" s="3480" t="n">
        <v>196173</v>
      </c>
      <c r="X9" s="3480" t="n">
        <v>198051</v>
      </c>
      <c r="Y9" s="3480" t="n">
        <v>197841</v>
      </c>
      <c r="Z9" s="3480" t="n">
        <v>196551</v>
      </c>
      <c r="AA9" s="3480" t="n">
        <v>196605</v>
      </c>
      <c r="AB9" s="3480" t="n">
        <v>198960</v>
      </c>
      <c r="AC9" s="3480" t="n">
        <v>202239</v>
      </c>
      <c r="AD9" s="3481" t="n">
        <v>100.00049446447</v>
      </c>
    </row>
    <row r="10" s="2060" customFormat="true" ht="14.65" hidden="false" customHeight="true" outlineLevel="0" collapsed="false">
      <c r="A10" s="464" t="s">
        <v>638</v>
      </c>
      <c r="B10" s="3425" t="n">
        <v>43056</v>
      </c>
      <c r="C10" s="3425" t="n">
        <v>44801</v>
      </c>
      <c r="D10" s="3425" t="n">
        <v>45075</v>
      </c>
      <c r="E10" s="3425" t="n">
        <v>45098</v>
      </c>
      <c r="F10" s="3425" t="n">
        <v>45585</v>
      </c>
      <c r="G10" s="3425" t="n">
        <v>49612</v>
      </c>
      <c r="H10" s="3425" t="n">
        <v>50820</v>
      </c>
      <c r="I10" s="3425" t="n">
        <v>50450</v>
      </c>
      <c r="J10" s="3425" t="n">
        <v>53327</v>
      </c>
      <c r="K10" s="3425" t="n">
        <v>59535</v>
      </c>
      <c r="L10" s="3425" t="n">
        <v>58915</v>
      </c>
      <c r="M10" s="3425" t="n">
        <v>70709</v>
      </c>
      <c r="N10" s="3425" t="n">
        <v>72435</v>
      </c>
      <c r="O10" s="3425" t="n">
        <v>72356</v>
      </c>
      <c r="P10" s="3425" t="n">
        <v>72652</v>
      </c>
      <c r="Q10" s="3425" t="n">
        <v>73231</v>
      </c>
      <c r="R10" s="3425" t="n">
        <v>73374</v>
      </c>
      <c r="S10" s="3434" t="n">
        <v>73419.94896</v>
      </c>
      <c r="T10" s="3434" t="n">
        <v>75358.81616</v>
      </c>
      <c r="U10" s="3434" t="n">
        <v>75922.97440755</v>
      </c>
      <c r="V10" s="3434" t="n">
        <v>79699.4204145428</v>
      </c>
      <c r="W10" s="3434" t="n">
        <v>80519</v>
      </c>
      <c r="X10" s="3434" t="n">
        <v>80311</v>
      </c>
      <c r="Y10" s="3434" t="n">
        <v>79878</v>
      </c>
      <c r="Z10" s="3434" t="n">
        <v>78725</v>
      </c>
      <c r="AA10" s="3434" t="n">
        <v>79370</v>
      </c>
      <c r="AB10" s="3434" t="n">
        <v>78644</v>
      </c>
      <c r="AC10" s="3434" t="n">
        <v>78928</v>
      </c>
      <c r="AD10" s="3426" t="n">
        <v>39.0270917083253</v>
      </c>
    </row>
    <row r="11" customFormat="false" ht="14.65" hidden="false" customHeight="true" outlineLevel="0" collapsed="false">
      <c r="A11" s="499" t="s">
        <v>1416</v>
      </c>
      <c r="B11" s="1556" t="n">
        <v>19800</v>
      </c>
      <c r="C11" s="1556" t="n">
        <v>20700</v>
      </c>
      <c r="D11" s="1556" t="n">
        <v>21000</v>
      </c>
      <c r="E11" s="1556" t="n">
        <v>21000</v>
      </c>
      <c r="F11" s="1556" t="n">
        <v>20963</v>
      </c>
      <c r="G11" s="1556" t="n">
        <v>23000</v>
      </c>
      <c r="H11" s="1556" t="n">
        <v>23100</v>
      </c>
      <c r="I11" s="1556" t="n">
        <v>23000</v>
      </c>
      <c r="J11" s="1556" t="n">
        <v>24000</v>
      </c>
      <c r="K11" s="1556" t="n">
        <v>26000</v>
      </c>
      <c r="L11" s="1556" t="n">
        <v>26000</v>
      </c>
      <c r="M11" s="1556" t="n">
        <v>26100</v>
      </c>
      <c r="N11" s="1556" t="n">
        <v>27570</v>
      </c>
      <c r="O11" s="1556" t="n">
        <v>27550</v>
      </c>
      <c r="P11" s="1556" t="n">
        <v>27503</v>
      </c>
      <c r="Q11" s="1556" t="n">
        <v>27584</v>
      </c>
      <c r="R11" s="1556" t="n">
        <v>27803</v>
      </c>
      <c r="S11" s="3435" t="n">
        <v>28082.112</v>
      </c>
      <c r="T11" s="3435" t="n">
        <v>29610</v>
      </c>
      <c r="U11" s="3435" t="n">
        <v>30065</v>
      </c>
      <c r="V11" s="3435" t="n">
        <v>33090.0001525877</v>
      </c>
      <c r="W11" s="3435" t="n">
        <v>33620</v>
      </c>
      <c r="X11" s="3435" t="n">
        <v>33780</v>
      </c>
      <c r="Y11" s="3435" t="n">
        <v>34020</v>
      </c>
      <c r="Z11" s="3435" t="n">
        <v>33500</v>
      </c>
      <c r="AA11" s="3435" t="n">
        <v>33721</v>
      </c>
      <c r="AB11" s="3435" t="n">
        <v>33700</v>
      </c>
      <c r="AC11" s="3435" t="n">
        <v>33813</v>
      </c>
      <c r="AD11" s="3427" t="n">
        <v>16.7193271327489</v>
      </c>
      <c r="AE11" s="2018"/>
      <c r="AF11" s="2018"/>
    </row>
    <row r="12" customFormat="false" ht="14.65" hidden="false" customHeight="true" outlineLevel="0" collapsed="false">
      <c r="A12" s="499" t="s">
        <v>1673</v>
      </c>
      <c r="B12" s="1556" t="n">
        <v>6428</v>
      </c>
      <c r="C12" s="1556" t="n">
        <v>7079</v>
      </c>
      <c r="D12" s="1556" t="n">
        <v>7070</v>
      </c>
      <c r="E12" s="1556" t="n">
        <v>7070</v>
      </c>
      <c r="F12" s="1556" t="n">
        <v>7050</v>
      </c>
      <c r="G12" s="1556" t="n">
        <v>8500</v>
      </c>
      <c r="H12" s="1556" t="n">
        <v>8970</v>
      </c>
      <c r="I12" s="1556" t="n">
        <v>8950</v>
      </c>
      <c r="J12" s="1556" t="n">
        <v>10785</v>
      </c>
      <c r="K12" s="1556" t="n">
        <v>14440</v>
      </c>
      <c r="L12" s="1556" t="n">
        <v>14402</v>
      </c>
      <c r="M12" s="1556" t="n">
        <v>25768</v>
      </c>
      <c r="N12" s="1556" t="n">
        <v>25783</v>
      </c>
      <c r="O12" s="1556" t="n">
        <v>25771</v>
      </c>
      <c r="P12" s="1556" t="n">
        <v>25786</v>
      </c>
      <c r="Q12" s="1556" t="n">
        <v>25785</v>
      </c>
      <c r="R12" s="1556" t="n">
        <v>25600</v>
      </c>
      <c r="S12" s="3435" t="n">
        <v>25254.2184</v>
      </c>
      <c r="T12" s="3435" t="n">
        <v>25365</v>
      </c>
      <c r="U12" s="3435" t="n">
        <v>25321.57855755</v>
      </c>
      <c r="V12" s="3435" t="n">
        <v>25047.0752716063</v>
      </c>
      <c r="W12" s="3435" t="n">
        <v>25069</v>
      </c>
      <c r="X12" s="3435" t="n">
        <v>24681</v>
      </c>
      <c r="Y12" s="3435" t="n">
        <v>24528</v>
      </c>
      <c r="Z12" s="3435" t="n">
        <v>24299</v>
      </c>
      <c r="AA12" s="3435" t="n">
        <v>24073</v>
      </c>
      <c r="AB12" s="3435" t="n">
        <v>23861</v>
      </c>
      <c r="AC12" s="3435" t="n">
        <v>23846</v>
      </c>
      <c r="AD12" s="3427" t="n">
        <v>11.7909997577124</v>
      </c>
      <c r="AE12" s="2018"/>
      <c r="AF12" s="2018"/>
    </row>
    <row r="13" customFormat="false" ht="14.65" hidden="false" customHeight="true" outlineLevel="0" collapsed="false">
      <c r="A13" s="499" t="s">
        <v>1674</v>
      </c>
      <c r="B13" s="1556" t="n">
        <v>5170</v>
      </c>
      <c r="C13" s="1556" t="n">
        <v>5250</v>
      </c>
      <c r="D13" s="1556" t="n">
        <v>5134</v>
      </c>
      <c r="E13" s="1556" t="n">
        <v>5154</v>
      </c>
      <c r="F13" s="1556" t="n">
        <v>5340</v>
      </c>
      <c r="G13" s="1556" t="n">
        <v>5355</v>
      </c>
      <c r="H13" s="1556" t="n">
        <v>5780</v>
      </c>
      <c r="I13" s="1556" t="n">
        <v>5800</v>
      </c>
      <c r="J13" s="1556" t="n">
        <v>6040</v>
      </c>
      <c r="K13" s="1556" t="n">
        <v>6200</v>
      </c>
      <c r="L13" s="1556" t="n">
        <v>6216</v>
      </c>
      <c r="M13" s="1556" t="n">
        <v>6545</v>
      </c>
      <c r="N13" s="1556" t="n">
        <v>6640</v>
      </c>
      <c r="O13" s="1556" t="n">
        <v>6655</v>
      </c>
      <c r="P13" s="1556" t="n">
        <v>6849</v>
      </c>
      <c r="Q13" s="1556" t="n">
        <v>7071</v>
      </c>
      <c r="R13" s="1556" t="n">
        <v>7188</v>
      </c>
      <c r="S13" s="3435" t="n">
        <v>7319.8704</v>
      </c>
      <c r="T13" s="3435" t="n">
        <v>7462.31</v>
      </c>
      <c r="U13" s="3435" t="n">
        <v>7793.664</v>
      </c>
      <c r="V13" s="3435" t="n">
        <v>8016</v>
      </c>
      <c r="W13" s="3435" t="n">
        <v>8495</v>
      </c>
      <c r="X13" s="3435" t="n">
        <v>8162</v>
      </c>
      <c r="Y13" s="3435" t="n">
        <v>8167</v>
      </c>
      <c r="Z13" s="3435" t="n">
        <v>8325</v>
      </c>
      <c r="AA13" s="3435" t="n">
        <v>8427</v>
      </c>
      <c r="AB13" s="3435" t="n">
        <v>8035</v>
      </c>
      <c r="AC13" s="3435" t="n">
        <v>8035</v>
      </c>
      <c r="AD13" s="3427" t="n">
        <v>3.97302201850286</v>
      </c>
      <c r="AE13" s="2018"/>
      <c r="AF13" s="2018"/>
    </row>
    <row r="14" customFormat="false" ht="14.65" hidden="false" customHeight="true" outlineLevel="0" collapsed="false">
      <c r="A14" s="499" t="s">
        <v>1477</v>
      </c>
      <c r="B14" s="1556" t="n">
        <v>5793</v>
      </c>
      <c r="C14" s="1556" t="n">
        <v>5795</v>
      </c>
      <c r="D14" s="1556" t="n">
        <v>5770</v>
      </c>
      <c r="E14" s="1556" t="n">
        <v>5783</v>
      </c>
      <c r="F14" s="1556" t="n">
        <v>5786</v>
      </c>
      <c r="G14" s="1556" t="n">
        <v>6239</v>
      </c>
      <c r="H14" s="1556" t="n">
        <v>6240</v>
      </c>
      <c r="I14" s="1556" t="n">
        <v>6200</v>
      </c>
      <c r="J14" s="1556" t="n">
        <v>6200</v>
      </c>
      <c r="K14" s="1556" t="n">
        <v>6200</v>
      </c>
      <c r="L14" s="1556" t="n">
        <v>6007</v>
      </c>
      <c r="M14" s="1556" t="n">
        <v>6007</v>
      </c>
      <c r="N14" s="1556" t="n">
        <v>5944</v>
      </c>
      <c r="O14" s="1556" t="n">
        <v>6007</v>
      </c>
      <c r="P14" s="1556" t="n">
        <v>6072</v>
      </c>
      <c r="Q14" s="1556" t="n">
        <v>6072</v>
      </c>
      <c r="R14" s="1556" t="n">
        <v>6072</v>
      </c>
      <c r="S14" s="3435" t="n">
        <v>6071.808</v>
      </c>
      <c r="T14" s="3435" t="n">
        <v>6091</v>
      </c>
      <c r="U14" s="3435" t="n">
        <v>6030.56205</v>
      </c>
      <c r="V14" s="3435" t="n">
        <v>6091</v>
      </c>
      <c r="W14" s="3435" t="n">
        <v>6090</v>
      </c>
      <c r="X14" s="3435" t="n">
        <v>6091</v>
      </c>
      <c r="Y14" s="3435" t="n">
        <v>6091</v>
      </c>
      <c r="Z14" s="3435" t="n">
        <v>6087</v>
      </c>
      <c r="AA14" s="3435" t="n">
        <v>6091</v>
      </c>
      <c r="AB14" s="3435" t="n">
        <v>5939</v>
      </c>
      <c r="AC14" s="3435" t="n">
        <v>6091</v>
      </c>
      <c r="AD14" s="3427" t="n">
        <v>3.01178308832619</v>
      </c>
      <c r="AE14" s="2018"/>
      <c r="AF14" s="2018"/>
    </row>
    <row r="15" customFormat="false" ht="14.65" hidden="false" customHeight="true" outlineLevel="0" collapsed="false">
      <c r="A15" s="499" t="s">
        <v>1474</v>
      </c>
      <c r="B15" s="1556" t="n">
        <v>3100</v>
      </c>
      <c r="C15" s="1556" t="n">
        <v>3100</v>
      </c>
      <c r="D15" s="1556" t="n">
        <v>3100</v>
      </c>
      <c r="E15" s="1556" t="n">
        <v>3115</v>
      </c>
      <c r="F15" s="1556" t="n">
        <v>3360</v>
      </c>
      <c r="G15" s="1556" t="n">
        <v>3360</v>
      </c>
      <c r="H15" s="1556" t="n">
        <v>3360</v>
      </c>
      <c r="I15" s="1556" t="n">
        <v>3350</v>
      </c>
      <c r="J15" s="1556" t="n">
        <v>3110</v>
      </c>
      <c r="K15" s="1556" t="n">
        <v>3110</v>
      </c>
      <c r="L15" s="1556" t="n">
        <v>3110</v>
      </c>
      <c r="M15" s="1556" t="n">
        <v>3110</v>
      </c>
      <c r="N15" s="1556" t="n">
        <v>3170</v>
      </c>
      <c r="O15" s="1556" t="n">
        <v>3115</v>
      </c>
      <c r="P15" s="1556" t="n">
        <v>3170</v>
      </c>
      <c r="Q15" s="1556" t="n">
        <v>3172</v>
      </c>
      <c r="R15" s="1556" t="n">
        <v>3170</v>
      </c>
      <c r="S15" s="3435" t="n">
        <v>3170.1408</v>
      </c>
      <c r="T15" s="3435" t="n">
        <v>3170</v>
      </c>
      <c r="U15" s="3435" t="n">
        <v>3167.69335</v>
      </c>
      <c r="V15" s="3435" t="n">
        <v>3587.74495124817</v>
      </c>
      <c r="W15" s="3435" t="n">
        <v>3588</v>
      </c>
      <c r="X15" s="3435" t="n">
        <v>3588</v>
      </c>
      <c r="Y15" s="3435" t="n">
        <v>3588</v>
      </c>
      <c r="Z15" s="3435" t="n">
        <v>3158</v>
      </c>
      <c r="AA15" s="3435" t="n">
        <v>3205</v>
      </c>
      <c r="AB15" s="3435" t="n">
        <v>3173</v>
      </c>
      <c r="AC15" s="3435" t="n">
        <v>3230</v>
      </c>
      <c r="AD15" s="3427" t="n">
        <v>1.59712023892523</v>
      </c>
      <c r="AE15" s="2018"/>
      <c r="AF15" s="2018"/>
    </row>
    <row r="16" customFormat="false" ht="14.65" hidden="false" customHeight="true" outlineLevel="0" collapsed="false">
      <c r="A16" s="499" t="s">
        <v>1675</v>
      </c>
      <c r="B16" s="1556" t="n">
        <v>1500</v>
      </c>
      <c r="C16" s="1556" t="n">
        <v>1485</v>
      </c>
      <c r="D16" s="1556" t="n">
        <v>1498</v>
      </c>
      <c r="E16" s="1556" t="n">
        <v>1493</v>
      </c>
      <c r="F16" s="1556" t="n">
        <v>1494</v>
      </c>
      <c r="G16" s="1556" t="n">
        <v>1490</v>
      </c>
      <c r="H16" s="1556" t="n">
        <v>1480</v>
      </c>
      <c r="I16" s="1556" t="n">
        <v>1480</v>
      </c>
      <c r="J16" s="1556" t="n">
        <v>1490</v>
      </c>
      <c r="K16" s="1556" t="n">
        <v>1850</v>
      </c>
      <c r="L16" s="1556" t="n">
        <v>1492</v>
      </c>
      <c r="M16" s="1556" t="n">
        <v>1492</v>
      </c>
      <c r="N16" s="1556" t="n">
        <v>1572</v>
      </c>
      <c r="O16" s="1556" t="n">
        <v>1572</v>
      </c>
      <c r="P16" s="1556" t="n">
        <v>1586</v>
      </c>
      <c r="Q16" s="1556" t="n">
        <v>1779</v>
      </c>
      <c r="R16" s="1556" t="n">
        <v>1784</v>
      </c>
      <c r="S16" s="3435" t="n">
        <v>1794.3552</v>
      </c>
      <c r="T16" s="3435" t="n">
        <v>1798.31</v>
      </c>
      <c r="U16" s="3435" t="n">
        <v>1784</v>
      </c>
      <c r="V16" s="3435" t="n">
        <v>1727.63328</v>
      </c>
      <c r="W16" s="3435" t="n">
        <v>1784</v>
      </c>
      <c r="X16" s="3435" t="n">
        <v>1784</v>
      </c>
      <c r="Y16" s="3435" t="n">
        <v>1784</v>
      </c>
      <c r="Z16" s="3435" t="n">
        <v>1783</v>
      </c>
      <c r="AA16" s="3435" t="n">
        <v>1782</v>
      </c>
      <c r="AB16" s="3435" t="n">
        <v>1777</v>
      </c>
      <c r="AC16" s="3435" t="n">
        <v>1784</v>
      </c>
      <c r="AD16" s="3427" t="n">
        <v>0.882124614935794</v>
      </c>
      <c r="AE16" s="2018"/>
      <c r="AF16" s="2018"/>
    </row>
    <row r="17" customFormat="false" ht="14.65" hidden="false" customHeight="true" outlineLevel="0" collapsed="false">
      <c r="A17" s="499" t="s">
        <v>1644</v>
      </c>
      <c r="B17" s="1556" t="n">
        <v>200</v>
      </c>
      <c r="C17" s="1556" t="n">
        <v>200</v>
      </c>
      <c r="D17" s="1556" t="n">
        <v>227</v>
      </c>
      <c r="E17" s="1556" t="n">
        <v>220</v>
      </c>
      <c r="F17" s="1556" t="n">
        <v>220</v>
      </c>
      <c r="G17" s="1556" t="n">
        <v>235</v>
      </c>
      <c r="H17" s="1556" t="n">
        <v>259</v>
      </c>
      <c r="I17" s="1556" t="n">
        <v>240</v>
      </c>
      <c r="J17" s="1556" t="n">
        <v>240</v>
      </c>
      <c r="K17" s="1556" t="n">
        <v>242</v>
      </c>
      <c r="L17" s="1556" t="n">
        <v>241</v>
      </c>
      <c r="M17" s="1556" t="n">
        <v>241</v>
      </c>
      <c r="N17" s="1556" t="n">
        <v>241</v>
      </c>
      <c r="O17" s="1556" t="n">
        <v>241</v>
      </c>
      <c r="P17" s="1556" t="n">
        <v>241</v>
      </c>
      <c r="Q17" s="1556" t="n">
        <v>297</v>
      </c>
      <c r="R17" s="1556" t="n">
        <v>284</v>
      </c>
      <c r="S17" s="3435" t="n">
        <v>240.72</v>
      </c>
      <c r="T17" s="3435" t="n">
        <v>240.72</v>
      </c>
      <c r="U17" s="3435" t="n">
        <v>257.71805</v>
      </c>
      <c r="V17" s="3435" t="n">
        <v>285</v>
      </c>
      <c r="W17" s="3435" t="n">
        <v>285</v>
      </c>
      <c r="X17" s="3435" t="n">
        <v>285</v>
      </c>
      <c r="Y17" s="3482" t="n">
        <v>285</v>
      </c>
      <c r="Z17" s="3482" t="n">
        <v>241</v>
      </c>
      <c r="AA17" s="3482" t="n">
        <v>285</v>
      </c>
      <c r="AB17" s="3482" t="n">
        <v>285</v>
      </c>
      <c r="AC17" s="3482" t="n">
        <v>285</v>
      </c>
      <c r="AD17" s="3427" t="n">
        <v>0.140922374022815</v>
      </c>
      <c r="AE17" s="2018"/>
      <c r="AF17" s="2018"/>
    </row>
    <row r="18" customFormat="false" ht="14.65" hidden="false" customHeight="true" outlineLevel="0" collapsed="false">
      <c r="A18" s="464" t="s">
        <v>644</v>
      </c>
      <c r="B18" s="3425" t="n">
        <v>9696</v>
      </c>
      <c r="C18" s="3425" t="n">
        <v>9783</v>
      </c>
      <c r="D18" s="3425" t="n">
        <v>9977</v>
      </c>
      <c r="E18" s="3425" t="n">
        <v>9981</v>
      </c>
      <c r="F18" s="3425" t="n">
        <v>9963</v>
      </c>
      <c r="G18" s="3425" t="n">
        <v>9698</v>
      </c>
      <c r="H18" s="3425" t="n">
        <v>9887</v>
      </c>
      <c r="I18" s="3425" t="n">
        <v>10501</v>
      </c>
      <c r="J18" s="3425" t="n">
        <v>11446</v>
      </c>
      <c r="K18" s="3425" t="n">
        <v>11653</v>
      </c>
      <c r="L18" s="3425" t="n">
        <v>11832</v>
      </c>
      <c r="M18" s="3425" t="n">
        <v>12826</v>
      </c>
      <c r="N18" s="3425" t="n">
        <v>13491</v>
      </c>
      <c r="O18" s="3425" t="n">
        <v>14091</v>
      </c>
      <c r="P18" s="3425" t="n">
        <v>14082</v>
      </c>
      <c r="Q18" s="3425" t="n">
        <v>14108</v>
      </c>
      <c r="R18" s="3425" t="n">
        <v>14437</v>
      </c>
      <c r="S18" s="3434" t="n">
        <v>14510.39296</v>
      </c>
      <c r="T18" s="3434" t="n">
        <v>14752.63616</v>
      </c>
      <c r="U18" s="3434" t="n">
        <v>14681.82592</v>
      </c>
      <c r="V18" s="3434" t="n">
        <v>14620.6323247684</v>
      </c>
      <c r="W18" s="3434" t="n">
        <v>14609</v>
      </c>
      <c r="X18" s="3434" t="n">
        <v>14544</v>
      </c>
      <c r="Y18" s="3434" t="n">
        <v>14412</v>
      </c>
      <c r="Z18" s="3434" t="n">
        <v>14365</v>
      </c>
      <c r="AA18" s="3434" t="n">
        <v>14377</v>
      </c>
      <c r="AB18" s="3434" t="n">
        <v>16714</v>
      </c>
      <c r="AC18" s="3434" t="n">
        <v>17420</v>
      </c>
      <c r="AD18" s="3426" t="n">
        <v>8.61357107185063</v>
      </c>
      <c r="AE18" s="2018"/>
      <c r="AF18" s="2018"/>
    </row>
    <row r="19" customFormat="false" ht="14.65" hidden="false" customHeight="true" outlineLevel="0" collapsed="false">
      <c r="A19" s="499" t="s">
        <v>1400</v>
      </c>
      <c r="B19" s="1556" t="n">
        <v>3400</v>
      </c>
      <c r="C19" s="1556" t="n">
        <v>3400</v>
      </c>
      <c r="D19" s="1556" t="n">
        <v>3451</v>
      </c>
      <c r="E19" s="1556" t="n">
        <v>3420</v>
      </c>
      <c r="F19" s="1556" t="n">
        <v>3400</v>
      </c>
      <c r="G19" s="1556" t="n">
        <v>2966</v>
      </c>
      <c r="H19" s="1556" t="n">
        <v>2940</v>
      </c>
      <c r="I19" s="1556" t="n">
        <v>3100</v>
      </c>
      <c r="J19" s="1556" t="n">
        <v>3500</v>
      </c>
      <c r="K19" s="1556" t="n">
        <v>3512</v>
      </c>
      <c r="L19" s="1556" t="n">
        <v>3512</v>
      </c>
      <c r="M19" s="1556" t="n">
        <v>4503</v>
      </c>
      <c r="N19" s="1556" t="n">
        <v>4997</v>
      </c>
      <c r="O19" s="1556" t="n">
        <v>5296</v>
      </c>
      <c r="P19" s="1556" t="n">
        <v>5230</v>
      </c>
      <c r="Q19" s="1556" t="n">
        <v>5208</v>
      </c>
      <c r="R19" s="1556" t="n">
        <v>5296</v>
      </c>
      <c r="S19" s="3435" t="n">
        <v>5215.4112</v>
      </c>
      <c r="T19" s="3435" t="n">
        <v>5249</v>
      </c>
      <c r="U19" s="3435" t="n">
        <v>5292</v>
      </c>
      <c r="V19" s="3435" t="n">
        <v>5520</v>
      </c>
      <c r="W19" s="3435" t="n">
        <v>5528</v>
      </c>
      <c r="X19" s="3435" t="n">
        <v>5079</v>
      </c>
      <c r="Y19" s="3435" t="n">
        <v>5100</v>
      </c>
      <c r="Z19" s="3435" t="n">
        <v>5111</v>
      </c>
      <c r="AA19" s="3435" t="n">
        <v>5284</v>
      </c>
      <c r="AB19" s="3435" t="n">
        <v>5437</v>
      </c>
      <c r="AC19" s="3435" t="n">
        <v>5708</v>
      </c>
      <c r="AD19" s="3427" t="n">
        <v>2.82240319621834</v>
      </c>
      <c r="AE19" s="2018"/>
    </row>
    <row r="20" s="2060" customFormat="true" ht="14.65" hidden="false" customHeight="true" outlineLevel="0" collapsed="false">
      <c r="A20" s="499" t="s">
        <v>1483</v>
      </c>
      <c r="B20" s="3483" t="n">
        <v>3627</v>
      </c>
      <c r="C20" s="3483" t="n">
        <v>3650</v>
      </c>
      <c r="D20" s="1556" t="n">
        <v>3700</v>
      </c>
      <c r="E20" s="1556" t="n">
        <v>3700</v>
      </c>
      <c r="F20" s="1556" t="n">
        <v>3650</v>
      </c>
      <c r="G20" s="1556" t="n">
        <v>3690</v>
      </c>
      <c r="H20" s="1556" t="n">
        <v>3800</v>
      </c>
      <c r="I20" s="1556" t="n">
        <v>4077</v>
      </c>
      <c r="J20" s="1556" t="n">
        <v>4520</v>
      </c>
      <c r="K20" s="1556" t="n">
        <v>4523</v>
      </c>
      <c r="L20" s="1556" t="n">
        <v>4523</v>
      </c>
      <c r="M20" s="1556" t="n">
        <v>4523</v>
      </c>
      <c r="N20" s="1556" t="n">
        <v>4545</v>
      </c>
      <c r="O20" s="1556" t="n">
        <v>4545</v>
      </c>
      <c r="P20" s="1556" t="n">
        <v>4546</v>
      </c>
      <c r="Q20" s="1556" t="n">
        <v>4580</v>
      </c>
      <c r="R20" s="1556" t="n">
        <v>4515</v>
      </c>
      <c r="S20" s="3435" t="n">
        <v>4502.88</v>
      </c>
      <c r="T20" s="3435" t="n">
        <v>4504</v>
      </c>
      <c r="U20" s="3435" t="n">
        <v>4502.88</v>
      </c>
      <c r="V20" s="3435" t="n">
        <v>4504</v>
      </c>
      <c r="W20" s="3435" t="n">
        <v>2190</v>
      </c>
      <c r="X20" s="3435" t="n">
        <v>4504</v>
      </c>
      <c r="Y20" s="3435" t="n">
        <v>4504</v>
      </c>
      <c r="Z20" s="3435" t="n">
        <v>4504</v>
      </c>
      <c r="AA20" s="3435" t="n">
        <v>5191</v>
      </c>
      <c r="AB20" s="3435" t="n">
        <v>5201</v>
      </c>
      <c r="AC20" s="3435" t="n">
        <v>5346</v>
      </c>
      <c r="AD20" s="3427" t="n">
        <v>2.64340705798585</v>
      </c>
    </row>
    <row r="21" customFormat="false" ht="14.65" hidden="false" customHeight="true" outlineLevel="0" collapsed="false">
      <c r="A21" s="499" t="s">
        <v>1504</v>
      </c>
      <c r="B21" s="3484" t="s">
        <v>1676</v>
      </c>
      <c r="C21" s="3484" t="s">
        <v>1676</v>
      </c>
      <c r="D21" s="1556" t="n">
        <v>595</v>
      </c>
      <c r="E21" s="1556" t="n">
        <v>628</v>
      </c>
      <c r="F21" s="1556" t="n">
        <v>680</v>
      </c>
      <c r="G21" s="1556" t="n">
        <v>850</v>
      </c>
      <c r="H21" s="1556" t="n">
        <v>892</v>
      </c>
      <c r="I21" s="1556" t="n">
        <v>1020</v>
      </c>
      <c r="J21" s="1556" t="n">
        <v>1250</v>
      </c>
      <c r="K21" s="1556" t="n">
        <v>1444</v>
      </c>
      <c r="L21" s="1556" t="n">
        <v>1560</v>
      </c>
      <c r="M21" s="1556" t="n">
        <v>1657</v>
      </c>
      <c r="N21" s="1556" t="n">
        <v>1756</v>
      </c>
      <c r="O21" s="1556" t="n">
        <v>1869</v>
      </c>
      <c r="P21" s="1556" t="n">
        <v>1912</v>
      </c>
      <c r="Q21" s="1556" t="n">
        <v>1968</v>
      </c>
      <c r="R21" s="1556" t="n">
        <v>2048</v>
      </c>
      <c r="S21" s="3435" t="n">
        <v>2152.32</v>
      </c>
      <c r="T21" s="3435" t="n">
        <v>2190</v>
      </c>
      <c r="U21" s="3435" t="n">
        <v>2185</v>
      </c>
      <c r="V21" s="3435" t="n">
        <v>2210</v>
      </c>
      <c r="W21" s="3435" t="n">
        <v>2190</v>
      </c>
      <c r="X21" s="3435" t="n">
        <v>2185</v>
      </c>
      <c r="Y21" s="3435" t="n">
        <v>2167</v>
      </c>
      <c r="Z21" s="3435" t="n">
        <v>2168</v>
      </c>
      <c r="AA21" s="3435" t="n">
        <v>2171</v>
      </c>
      <c r="AB21" s="3435" t="n">
        <v>2485</v>
      </c>
      <c r="AC21" s="3435" t="n">
        <v>2348</v>
      </c>
      <c r="AD21" s="3427" t="n">
        <v>1.16100257615989</v>
      </c>
      <c r="AE21" s="2018"/>
    </row>
    <row r="22" customFormat="false" ht="14.65" hidden="false" customHeight="true" outlineLevel="0" collapsed="false">
      <c r="A22" s="499" t="s">
        <v>1471</v>
      </c>
      <c r="B22" s="1556" t="n">
        <v>1309</v>
      </c>
      <c r="C22" s="1556" t="n">
        <v>1299</v>
      </c>
      <c r="D22" s="1556" t="n">
        <v>1289</v>
      </c>
      <c r="E22" s="1556" t="n">
        <v>1290</v>
      </c>
      <c r="F22" s="1556" t="n">
        <v>1313</v>
      </c>
      <c r="G22" s="1556" t="n">
        <v>1297</v>
      </c>
      <c r="H22" s="1556" t="n">
        <v>1310</v>
      </c>
      <c r="I22" s="1556" t="n">
        <v>1300</v>
      </c>
      <c r="J22" s="1556" t="n">
        <v>1315</v>
      </c>
      <c r="K22" s="1556" t="n">
        <v>1314</v>
      </c>
      <c r="L22" s="1556" t="n">
        <v>1314</v>
      </c>
      <c r="M22" s="1556" t="n">
        <v>1314</v>
      </c>
      <c r="N22" s="1556" t="n">
        <v>1320</v>
      </c>
      <c r="O22" s="1556" t="n">
        <v>1473</v>
      </c>
      <c r="P22" s="1556" t="n">
        <v>1491</v>
      </c>
      <c r="Q22" s="1556" t="n">
        <v>1491</v>
      </c>
      <c r="R22" s="1556" t="n">
        <v>1495</v>
      </c>
      <c r="S22" s="3435" t="n">
        <v>1540.0416</v>
      </c>
      <c r="T22" s="3435" t="n">
        <v>1540</v>
      </c>
      <c r="U22" s="3435" t="n">
        <v>1522</v>
      </c>
      <c r="V22" s="3435" t="n">
        <v>1495.00000476837</v>
      </c>
      <c r="W22" s="3435" t="n">
        <v>1547</v>
      </c>
      <c r="X22" s="3435" t="n">
        <v>1549</v>
      </c>
      <c r="Y22" s="3482" t="n">
        <v>1506</v>
      </c>
      <c r="Z22" s="3482" t="n">
        <v>1504</v>
      </c>
      <c r="AA22" s="3482" t="n">
        <v>1505</v>
      </c>
      <c r="AB22" s="3482" t="n">
        <v>1505</v>
      </c>
      <c r="AC22" s="3482" t="n">
        <v>1505</v>
      </c>
      <c r="AD22" s="3427" t="n">
        <v>0.744169027734512</v>
      </c>
      <c r="AE22" s="2018"/>
    </row>
    <row r="23" customFormat="false" ht="14.65" hidden="false" customHeight="true" outlineLevel="0" collapsed="false">
      <c r="A23" s="464" t="s">
        <v>1645</v>
      </c>
      <c r="B23" s="3425" t="n">
        <v>9460</v>
      </c>
      <c r="C23" s="3425" t="n">
        <v>8570</v>
      </c>
      <c r="D23" s="3425" t="n">
        <v>8515</v>
      </c>
      <c r="E23" s="3425" t="n">
        <v>8532</v>
      </c>
      <c r="F23" s="3425" t="n">
        <v>8530</v>
      </c>
      <c r="G23" s="3425" t="n">
        <v>8450</v>
      </c>
      <c r="H23" s="3425" t="n">
        <v>7978</v>
      </c>
      <c r="I23" s="3425" t="n">
        <v>7400</v>
      </c>
      <c r="J23" s="3425" t="n">
        <v>7310</v>
      </c>
      <c r="K23" s="3425" t="n">
        <v>7329</v>
      </c>
      <c r="L23" s="3425" t="n">
        <v>7552</v>
      </c>
      <c r="M23" s="3425" t="n">
        <v>8615</v>
      </c>
      <c r="N23" s="3425" t="n">
        <v>7451</v>
      </c>
      <c r="O23" s="3425" t="n">
        <v>7377</v>
      </c>
      <c r="P23" s="3425" t="n">
        <v>7737</v>
      </c>
      <c r="Q23" s="3425" t="n">
        <v>7975</v>
      </c>
      <c r="R23" s="3425" t="n">
        <v>7995</v>
      </c>
      <c r="S23" s="3434" t="n">
        <v>8870.73024</v>
      </c>
      <c r="T23" s="3434" t="n">
        <v>9310</v>
      </c>
      <c r="U23" s="3434" t="n">
        <v>9907.53105125</v>
      </c>
      <c r="V23" s="3434" t="n">
        <v>9798.88455267921</v>
      </c>
      <c r="W23" s="3434" t="n">
        <v>10786</v>
      </c>
      <c r="X23" s="3434" t="n">
        <v>11715</v>
      </c>
      <c r="Y23" s="3434" t="n">
        <v>12146</v>
      </c>
      <c r="Z23" s="3434" t="n">
        <v>12752</v>
      </c>
      <c r="AA23" s="3434" t="n">
        <v>11155</v>
      </c>
      <c r="AB23" s="3434" t="n">
        <v>11303</v>
      </c>
      <c r="AC23" s="3434" t="n">
        <v>14113</v>
      </c>
      <c r="AD23" s="3426" t="n">
        <v>6.97837706871573</v>
      </c>
      <c r="AE23" s="2018"/>
    </row>
    <row r="24" s="2060" customFormat="true" ht="14.65" hidden="false" customHeight="true" outlineLevel="0" collapsed="false">
      <c r="A24" s="499" t="s">
        <v>618</v>
      </c>
      <c r="B24" s="1556" t="n">
        <v>4732</v>
      </c>
      <c r="C24" s="1556" t="n">
        <v>4673</v>
      </c>
      <c r="D24" s="1556" t="n">
        <v>4600</v>
      </c>
      <c r="E24" s="1556" t="n">
        <v>4640</v>
      </c>
      <c r="F24" s="1556" t="n">
        <v>4653</v>
      </c>
      <c r="G24" s="1556" t="n">
        <v>4700</v>
      </c>
      <c r="H24" s="1556" t="n">
        <v>4340</v>
      </c>
      <c r="I24" s="1556" t="n">
        <v>4740</v>
      </c>
      <c r="J24" s="1556" t="n">
        <v>4650</v>
      </c>
      <c r="K24" s="1556" t="n">
        <v>4741</v>
      </c>
      <c r="L24" s="1556" t="n">
        <v>5025</v>
      </c>
      <c r="M24" s="1556" t="n">
        <v>5296</v>
      </c>
      <c r="N24" s="1556" t="n">
        <v>5354</v>
      </c>
      <c r="O24" s="1556" t="n">
        <v>5354</v>
      </c>
      <c r="P24" s="1556" t="n">
        <v>5579</v>
      </c>
      <c r="Q24" s="1556" t="n">
        <v>5923</v>
      </c>
      <c r="R24" s="1556" t="n">
        <v>5978</v>
      </c>
      <c r="S24" s="3435" t="n">
        <v>6732.40032</v>
      </c>
      <c r="T24" s="3435" t="n">
        <v>7080</v>
      </c>
      <c r="U24" s="3435" t="n">
        <v>7716.59647665</v>
      </c>
      <c r="V24" s="3435" t="n">
        <v>7717.45488</v>
      </c>
      <c r="W24" s="3435" t="n">
        <v>8495</v>
      </c>
      <c r="X24" s="3435" t="n">
        <v>9345</v>
      </c>
      <c r="Y24" s="3435" t="n">
        <v>9769</v>
      </c>
      <c r="Z24" s="3435" t="n">
        <v>10441</v>
      </c>
      <c r="AA24" s="3435" t="n">
        <v>9870</v>
      </c>
      <c r="AB24" s="3435" t="n">
        <v>9838</v>
      </c>
      <c r="AC24" s="3435" t="n">
        <v>11888</v>
      </c>
      <c r="AD24" s="3427" t="n">
        <v>5.87819362239726</v>
      </c>
    </row>
    <row r="25" customFormat="false" ht="14.65" hidden="false" customHeight="true" outlineLevel="0" collapsed="false">
      <c r="A25" s="499" t="s">
        <v>1403</v>
      </c>
      <c r="B25" s="1556" t="n">
        <v>2719</v>
      </c>
      <c r="C25" s="1556" t="n">
        <v>1917</v>
      </c>
      <c r="D25" s="1556" t="n">
        <v>1943</v>
      </c>
      <c r="E25" s="1556" t="n">
        <v>1920</v>
      </c>
      <c r="F25" s="1556" t="n">
        <v>1940</v>
      </c>
      <c r="G25" s="1556" t="n">
        <v>1940</v>
      </c>
      <c r="H25" s="1556" t="n">
        <v>1841</v>
      </c>
      <c r="I25" s="1556" t="n">
        <v>1810</v>
      </c>
      <c r="J25" s="1556" t="n">
        <v>1810</v>
      </c>
      <c r="K25" s="1556" t="n">
        <v>1728</v>
      </c>
      <c r="L25" s="1556" t="n">
        <v>1692</v>
      </c>
      <c r="M25" s="1556" t="n">
        <v>1703</v>
      </c>
      <c r="N25" s="1556" t="n">
        <v>1673</v>
      </c>
      <c r="O25" s="1556" t="n">
        <v>1603</v>
      </c>
      <c r="P25" s="1556" t="n">
        <v>1592</v>
      </c>
      <c r="Q25" s="1556" t="n">
        <v>1664</v>
      </c>
      <c r="R25" s="1556" t="n">
        <v>1648</v>
      </c>
      <c r="S25" s="3435" t="n">
        <v>1639.89792</v>
      </c>
      <c r="T25" s="3435" t="n">
        <v>1754</v>
      </c>
      <c r="U25" s="3435" t="n">
        <v>1700.6</v>
      </c>
      <c r="V25" s="3435" t="n">
        <v>1727.63328</v>
      </c>
      <c r="W25" s="3435" t="n">
        <v>1930</v>
      </c>
      <c r="X25" s="3435" t="n">
        <v>2023</v>
      </c>
      <c r="Y25" s="3435" t="n">
        <v>1929</v>
      </c>
      <c r="Z25" s="3435" t="n">
        <v>1987</v>
      </c>
      <c r="AA25" s="3435" t="n">
        <v>2086</v>
      </c>
      <c r="AB25" s="3435" t="n">
        <v>2040</v>
      </c>
      <c r="AC25" s="3435" t="n">
        <v>2138</v>
      </c>
      <c r="AD25" s="3427" t="n">
        <v>1.05716503740624</v>
      </c>
      <c r="AE25" s="2018"/>
      <c r="AF25" s="2018"/>
    </row>
    <row r="26" customFormat="false" ht="14.65" hidden="false" customHeight="true" outlineLevel="0" collapsed="false">
      <c r="A26" s="499" t="s">
        <v>1404</v>
      </c>
      <c r="B26" s="1556" t="n">
        <v>2009</v>
      </c>
      <c r="C26" s="1556" t="n">
        <v>1980</v>
      </c>
      <c r="D26" s="1556" t="n">
        <v>1972</v>
      </c>
      <c r="E26" s="1556" t="n">
        <v>1972</v>
      </c>
      <c r="F26" s="1556" t="n">
        <v>1937</v>
      </c>
      <c r="G26" s="1556" t="n">
        <v>1810</v>
      </c>
      <c r="H26" s="1556" t="n">
        <v>1797</v>
      </c>
      <c r="I26" s="1556" t="n">
        <v>850</v>
      </c>
      <c r="J26" s="1556" t="n">
        <v>850</v>
      </c>
      <c r="K26" s="1556" t="n">
        <v>861</v>
      </c>
      <c r="L26" s="1556" t="n">
        <v>836</v>
      </c>
      <c r="M26" s="1556" t="n">
        <v>600</v>
      </c>
      <c r="N26" s="1556" t="n">
        <v>424</v>
      </c>
      <c r="O26" s="1556" t="n">
        <v>421</v>
      </c>
      <c r="P26" s="1556" t="n">
        <v>566</v>
      </c>
      <c r="Q26" s="1556" t="n">
        <v>388</v>
      </c>
      <c r="R26" s="1556" t="n">
        <v>368</v>
      </c>
      <c r="S26" s="3435" t="n">
        <v>498.432</v>
      </c>
      <c r="T26" s="3435" t="n">
        <v>476</v>
      </c>
      <c r="U26" s="3435" t="n">
        <v>490.3345746</v>
      </c>
      <c r="V26" s="3435" t="n">
        <v>353.79639267921</v>
      </c>
      <c r="W26" s="3435" t="n">
        <v>360</v>
      </c>
      <c r="X26" s="3435" t="n">
        <v>348</v>
      </c>
      <c r="Y26" s="3482" t="n">
        <v>347</v>
      </c>
      <c r="Z26" s="3482" t="n">
        <v>324</v>
      </c>
      <c r="AA26" s="3482" t="n">
        <v>270</v>
      </c>
      <c r="AB26" s="3482" t="n">
        <v>196</v>
      </c>
      <c r="AC26" s="3482" t="n">
        <v>185</v>
      </c>
      <c r="AD26" s="3427" t="n">
        <v>0.0914759269972656</v>
      </c>
      <c r="AE26" s="2018"/>
      <c r="AF26" s="2018"/>
    </row>
    <row r="27" customFormat="false" ht="14.65" hidden="false" customHeight="true" outlineLevel="0" collapsed="false">
      <c r="A27" s="464" t="s">
        <v>1472</v>
      </c>
      <c r="B27" s="3425" t="n">
        <v>5152</v>
      </c>
      <c r="C27" s="3425" t="n">
        <v>5275</v>
      </c>
      <c r="D27" s="3425" t="n">
        <v>5563</v>
      </c>
      <c r="E27" s="3425" t="n">
        <v>5633</v>
      </c>
      <c r="F27" s="3425" t="n">
        <v>5895</v>
      </c>
      <c r="G27" s="3425" t="n">
        <v>5953</v>
      </c>
      <c r="H27" s="3425" t="n">
        <v>6178</v>
      </c>
      <c r="I27" s="3425" t="n">
        <v>6273</v>
      </c>
      <c r="J27" s="3425" t="n">
        <v>6681</v>
      </c>
      <c r="K27" s="3485" t="n">
        <v>6928</v>
      </c>
      <c r="L27" s="3425" t="n">
        <v>7070</v>
      </c>
      <c r="M27" s="3425" t="n">
        <v>7185</v>
      </c>
      <c r="N27" s="3425" t="n">
        <v>7206</v>
      </c>
      <c r="O27" s="3425" t="n">
        <v>7095</v>
      </c>
      <c r="P27" s="3425" t="n">
        <v>7174</v>
      </c>
      <c r="Q27" s="3425" t="n">
        <v>7042</v>
      </c>
      <c r="R27" s="3425" t="n">
        <v>7834</v>
      </c>
      <c r="S27" s="3434" t="n">
        <v>7470.73104</v>
      </c>
      <c r="T27" s="3434" t="n">
        <v>7591.88672</v>
      </c>
      <c r="U27" s="3434" t="n">
        <v>7238.2706098</v>
      </c>
      <c r="V27" s="3434" t="n">
        <v>7602.21601979942</v>
      </c>
      <c r="W27" s="3434" t="n">
        <v>7605</v>
      </c>
      <c r="X27" s="3434" t="n">
        <v>7718</v>
      </c>
      <c r="Y27" s="3434" t="n">
        <v>7705</v>
      </c>
      <c r="Z27" s="3434" t="n">
        <v>7724</v>
      </c>
      <c r="AA27" s="3434" t="n">
        <v>7643</v>
      </c>
      <c r="AB27" s="3434" t="n">
        <v>7599</v>
      </c>
      <c r="AC27" s="3434" t="n">
        <v>7564</v>
      </c>
      <c r="AD27" s="3426" t="n">
        <v>3.74012925301252</v>
      </c>
      <c r="AE27" s="2018"/>
      <c r="AF27" s="2018"/>
    </row>
    <row r="28" s="2060" customFormat="true" ht="14.65" hidden="false" customHeight="true" outlineLevel="0" collapsed="false">
      <c r="A28" s="499" t="s">
        <v>1409</v>
      </c>
      <c r="B28" s="1556" t="n">
        <v>3530</v>
      </c>
      <c r="C28" s="1556" t="n">
        <v>3650</v>
      </c>
      <c r="D28" s="1556" t="n">
        <v>3910</v>
      </c>
      <c r="E28" s="1556" t="n">
        <v>3960</v>
      </c>
      <c r="F28" s="1556" t="n">
        <v>4060</v>
      </c>
      <c r="G28" s="1556" t="n">
        <v>4010</v>
      </c>
      <c r="H28" s="1556" t="n">
        <v>3990</v>
      </c>
      <c r="I28" s="1556" t="n">
        <v>4030</v>
      </c>
      <c r="J28" s="1556" t="n">
        <v>4100</v>
      </c>
      <c r="K28" s="1556" t="n">
        <v>4157</v>
      </c>
      <c r="L28" s="1556" t="n">
        <v>4135</v>
      </c>
      <c r="M28" s="1556" t="n">
        <v>4191</v>
      </c>
      <c r="N28" s="1556" t="n">
        <v>4191</v>
      </c>
      <c r="O28" s="1556" t="n">
        <v>4276</v>
      </c>
      <c r="P28" s="1556" t="n">
        <v>4288</v>
      </c>
      <c r="Q28" s="1556" t="n">
        <v>4315</v>
      </c>
      <c r="R28" s="1556" t="n">
        <v>5098</v>
      </c>
      <c r="S28" s="3435" t="n">
        <v>4840.4544</v>
      </c>
      <c r="T28" s="3435" t="n">
        <v>5065</v>
      </c>
      <c r="U28" s="3435" t="n">
        <v>5199</v>
      </c>
      <c r="V28" s="3435" t="n">
        <v>5154</v>
      </c>
      <c r="W28" s="3435" t="n">
        <v>5118</v>
      </c>
      <c r="X28" s="3435" t="n">
        <v>5558</v>
      </c>
      <c r="Y28" s="3435" t="n">
        <v>5581</v>
      </c>
      <c r="Z28" s="3435" t="n">
        <v>5617</v>
      </c>
      <c r="AA28" s="3435" t="n">
        <v>5702</v>
      </c>
      <c r="AB28" s="3435" t="n">
        <v>5736</v>
      </c>
      <c r="AC28" s="3435" t="n">
        <v>6021</v>
      </c>
      <c r="AD28" s="3427" t="n">
        <v>2.9771705754083</v>
      </c>
    </row>
    <row r="29" customFormat="false" ht="14.65" hidden="false" customHeight="true" outlineLevel="0" collapsed="false">
      <c r="A29" s="464" t="s">
        <v>1677</v>
      </c>
      <c r="B29" s="3425" t="n">
        <v>10490</v>
      </c>
      <c r="C29" s="3425" t="n">
        <v>11878</v>
      </c>
      <c r="D29" s="3425" t="n">
        <v>12421</v>
      </c>
      <c r="E29" s="3425" t="n">
        <v>13574</v>
      </c>
      <c r="F29" s="3425" t="n">
        <v>13911</v>
      </c>
      <c r="G29" s="3425" t="n">
        <v>13993</v>
      </c>
      <c r="H29" s="3425" t="n">
        <v>13803</v>
      </c>
      <c r="I29" s="3425" t="n">
        <v>14680</v>
      </c>
      <c r="J29" s="3425" t="n">
        <v>13279</v>
      </c>
      <c r="K29" s="3425" t="n">
        <v>12729</v>
      </c>
      <c r="L29" s="3425" t="n">
        <v>12333</v>
      </c>
      <c r="M29" s="3425" t="n">
        <v>13150</v>
      </c>
      <c r="N29" s="3425" t="n">
        <v>13653</v>
      </c>
      <c r="O29" s="3425" t="n">
        <v>12941</v>
      </c>
      <c r="P29" s="3425" t="n">
        <v>14425</v>
      </c>
      <c r="Q29" s="3425" t="n">
        <v>14814</v>
      </c>
      <c r="R29" s="3425" t="n">
        <v>15096</v>
      </c>
      <c r="S29" s="3434" t="n">
        <v>15284.63584</v>
      </c>
      <c r="T29" s="3434" t="n">
        <v>16107.22816</v>
      </c>
      <c r="U29" s="3434" t="n">
        <v>16179.3574367948</v>
      </c>
      <c r="V29" s="3434" t="n">
        <v>16781.5463383164</v>
      </c>
      <c r="W29" s="3434" t="n">
        <v>16801</v>
      </c>
      <c r="X29" s="3434" t="n">
        <v>16461</v>
      </c>
      <c r="Y29" s="3434" t="n">
        <v>16674</v>
      </c>
      <c r="Z29" s="3434" t="n">
        <v>16277</v>
      </c>
      <c r="AA29" s="3434" t="n">
        <v>17569</v>
      </c>
      <c r="AB29" s="3434" t="n">
        <v>18256</v>
      </c>
      <c r="AC29" s="3434" t="n">
        <v>18412</v>
      </c>
      <c r="AD29" s="3426" t="n">
        <v>9.10407982634408</v>
      </c>
      <c r="AE29" s="2018"/>
      <c r="AF29" s="2018"/>
    </row>
    <row r="30" s="2060" customFormat="true" ht="14.65" hidden="false" customHeight="true" outlineLevel="0" collapsed="false">
      <c r="A30" s="499" t="s">
        <v>1412</v>
      </c>
      <c r="B30" s="1556" t="n">
        <v>1836</v>
      </c>
      <c r="C30" s="1556" t="n">
        <v>1824</v>
      </c>
      <c r="D30" s="1556" t="n">
        <v>1954</v>
      </c>
      <c r="E30" s="1556" t="n">
        <v>2940</v>
      </c>
      <c r="F30" s="1556" t="n">
        <v>2850</v>
      </c>
      <c r="G30" s="1556" t="n">
        <v>3590</v>
      </c>
      <c r="H30" s="1556" t="n">
        <v>3500</v>
      </c>
      <c r="I30" s="1556" t="n">
        <v>3900</v>
      </c>
      <c r="J30" s="1556" t="n">
        <v>3285</v>
      </c>
      <c r="K30" s="1556" t="n">
        <v>3100</v>
      </c>
      <c r="L30" s="1556" t="n">
        <v>2620</v>
      </c>
      <c r="M30" s="1556" t="n">
        <v>2620</v>
      </c>
      <c r="N30" s="1556" t="n">
        <v>2557</v>
      </c>
      <c r="O30" s="1556" t="n">
        <v>2557</v>
      </c>
      <c r="P30" s="1556" t="n">
        <v>2769</v>
      </c>
      <c r="Q30" s="1556" t="n">
        <v>2631</v>
      </c>
      <c r="R30" s="1556" t="n">
        <v>3000</v>
      </c>
      <c r="S30" s="3435" t="n">
        <v>3001.92</v>
      </c>
      <c r="T30" s="3435" t="n">
        <v>3185</v>
      </c>
      <c r="U30" s="3435" t="n">
        <v>3068</v>
      </c>
      <c r="V30" s="3435" t="n">
        <v>3051.00011825562</v>
      </c>
      <c r="W30" s="3435" t="n">
        <v>3096</v>
      </c>
      <c r="X30" s="3435" t="n">
        <v>2927</v>
      </c>
      <c r="Y30" s="3435" t="n">
        <v>2908</v>
      </c>
      <c r="Z30" s="3435" t="n">
        <v>2775</v>
      </c>
      <c r="AA30" s="3435" t="n">
        <v>2773</v>
      </c>
      <c r="AB30" s="3435" t="n">
        <v>2914</v>
      </c>
      <c r="AC30" s="3435" t="n">
        <v>2832</v>
      </c>
      <c r="AD30" s="3427" t="n">
        <v>1.40032337976355</v>
      </c>
    </row>
    <row r="31" customFormat="false" ht="14.65" hidden="false" customHeight="true" outlineLevel="0" collapsed="false">
      <c r="A31" s="499" t="s">
        <v>1433</v>
      </c>
      <c r="B31" s="1556" t="n">
        <v>2294</v>
      </c>
      <c r="C31" s="1556" t="n">
        <v>2986</v>
      </c>
      <c r="D31" s="1556" t="n">
        <v>2950</v>
      </c>
      <c r="E31" s="1556" t="n">
        <v>2920</v>
      </c>
      <c r="F31" s="1556" t="n">
        <v>2950</v>
      </c>
      <c r="G31" s="1556" t="n">
        <v>2500</v>
      </c>
      <c r="H31" s="1556" t="n">
        <v>2380</v>
      </c>
      <c r="I31" s="1556" t="n">
        <v>2400</v>
      </c>
      <c r="J31" s="1556" t="n">
        <v>2465</v>
      </c>
      <c r="K31" s="1556" t="n">
        <v>2300</v>
      </c>
      <c r="L31" s="1556" t="n">
        <v>2550</v>
      </c>
      <c r="M31" s="1556" t="n">
        <v>2549</v>
      </c>
      <c r="N31" s="1556" t="n">
        <v>2549</v>
      </c>
      <c r="O31" s="1556" t="n">
        <v>2530</v>
      </c>
      <c r="P31" s="1556" t="n">
        <v>2520</v>
      </c>
      <c r="Q31" s="1556" t="n">
        <v>2604</v>
      </c>
      <c r="R31" s="1556" t="n">
        <v>2510</v>
      </c>
      <c r="S31" s="3435" t="n">
        <v>2509.152</v>
      </c>
      <c r="T31" s="3435" t="n">
        <v>3077</v>
      </c>
      <c r="U31" s="3435" t="n">
        <v>2920.055</v>
      </c>
      <c r="V31" s="3435" t="n">
        <v>2965.05737304688</v>
      </c>
      <c r="W31" s="3435" t="n">
        <v>2927</v>
      </c>
      <c r="X31" s="3435" t="n">
        <v>3677</v>
      </c>
      <c r="Y31" s="3435" t="n">
        <v>3738</v>
      </c>
      <c r="Z31" s="3435" t="n">
        <v>3471</v>
      </c>
      <c r="AA31" s="3435" t="n">
        <v>4501</v>
      </c>
      <c r="AB31" s="3435" t="n">
        <v>4501</v>
      </c>
      <c r="AC31" s="3435" t="n">
        <v>4504</v>
      </c>
      <c r="AD31" s="3427" t="n">
        <v>2.22706797403073</v>
      </c>
      <c r="AE31" s="2018"/>
      <c r="AF31" s="2018"/>
    </row>
    <row r="32" customFormat="false" ht="14.65" hidden="false" customHeight="true" outlineLevel="0" collapsed="false">
      <c r="A32" s="499" t="s">
        <v>1484</v>
      </c>
      <c r="B32" s="1556" t="n">
        <v>1921</v>
      </c>
      <c r="C32" s="1556" t="n">
        <v>1926</v>
      </c>
      <c r="D32" s="1556" t="n">
        <v>2148</v>
      </c>
      <c r="E32" s="1556" t="n">
        <v>2250</v>
      </c>
      <c r="F32" s="1556" t="n">
        <v>2250</v>
      </c>
      <c r="G32" s="1556" t="n">
        <v>2260</v>
      </c>
      <c r="H32" s="1556" t="n">
        <v>2220</v>
      </c>
      <c r="I32" s="1556" t="n">
        <v>2300</v>
      </c>
      <c r="J32" s="1556" t="n">
        <v>2430</v>
      </c>
      <c r="K32" s="1556" t="n">
        <v>2314</v>
      </c>
      <c r="L32" s="1556" t="n">
        <v>2124</v>
      </c>
      <c r="M32" s="1556" t="n">
        <v>2520</v>
      </c>
      <c r="N32" s="1556" t="n">
        <v>2464</v>
      </c>
      <c r="O32" s="1556" t="n">
        <v>2124</v>
      </c>
      <c r="P32" s="1556" t="n">
        <v>2124</v>
      </c>
      <c r="Q32" s="1556" t="n">
        <v>2479</v>
      </c>
      <c r="R32" s="1556" t="n">
        <v>2475</v>
      </c>
      <c r="S32" s="3435" t="n">
        <v>2387.376</v>
      </c>
      <c r="T32" s="3435" t="n">
        <v>2381</v>
      </c>
      <c r="U32" s="3435" t="n">
        <v>2396.9836913584</v>
      </c>
      <c r="V32" s="3435" t="n">
        <v>2407.2</v>
      </c>
      <c r="W32" s="3435" t="n">
        <v>2190</v>
      </c>
      <c r="X32" s="3435" t="n">
        <v>2351</v>
      </c>
      <c r="Y32" s="3435" t="n">
        <v>2351</v>
      </c>
      <c r="Z32" s="3435" t="n">
        <v>2190</v>
      </c>
      <c r="AA32" s="3435" t="n">
        <v>2190</v>
      </c>
      <c r="AB32" s="3435" t="n">
        <v>2830</v>
      </c>
      <c r="AC32" s="3435" t="n">
        <v>2761</v>
      </c>
      <c r="AD32" s="3427" t="n">
        <v>1.36521640237541</v>
      </c>
      <c r="AE32" s="2018"/>
      <c r="AF32" s="2018"/>
    </row>
    <row r="33" customFormat="false" ht="14.65" hidden="false" customHeight="true" outlineLevel="0" collapsed="false">
      <c r="A33" s="499" t="s">
        <v>621</v>
      </c>
      <c r="B33" s="1556" t="n">
        <v>1003</v>
      </c>
      <c r="C33" s="1556" t="n">
        <v>1400</v>
      </c>
      <c r="D33" s="1556" t="n">
        <v>1700</v>
      </c>
      <c r="E33" s="1556" t="n">
        <v>1670</v>
      </c>
      <c r="F33" s="1556" t="n">
        <v>2040</v>
      </c>
      <c r="G33" s="1556" t="n">
        <v>2060</v>
      </c>
      <c r="H33" s="1556" t="n">
        <v>2060</v>
      </c>
      <c r="I33" s="1556" t="n">
        <v>2200</v>
      </c>
      <c r="J33" s="1556" t="n">
        <v>1400</v>
      </c>
      <c r="K33" s="1556" t="n">
        <v>1368</v>
      </c>
      <c r="L33" s="1556" t="n">
        <v>1368</v>
      </c>
      <c r="M33" s="1556" t="n">
        <v>1510</v>
      </c>
      <c r="N33" s="1556" t="n">
        <v>1824</v>
      </c>
      <c r="O33" s="1556" t="n">
        <v>1850</v>
      </c>
      <c r="P33" s="1556" t="n">
        <v>2351</v>
      </c>
      <c r="Q33" s="1556" t="n">
        <v>2448</v>
      </c>
      <c r="R33" s="1556" t="n">
        <v>2500</v>
      </c>
      <c r="S33" s="3435" t="n">
        <v>2800</v>
      </c>
      <c r="T33" s="3435" t="n">
        <v>2455</v>
      </c>
      <c r="U33" s="3435" t="n">
        <v>2807.72908</v>
      </c>
      <c r="V33" s="3435" t="n">
        <v>2435.47177314758</v>
      </c>
      <c r="W33" s="3435" t="n">
        <v>2389</v>
      </c>
      <c r="X33" s="3435" t="n">
        <v>3272</v>
      </c>
      <c r="Y33" s="3435" t="n">
        <v>3459</v>
      </c>
      <c r="Z33" s="3435" t="n">
        <v>3439</v>
      </c>
      <c r="AA33" s="3435" t="n">
        <v>3694</v>
      </c>
      <c r="AB33" s="3435" t="n">
        <v>3509</v>
      </c>
      <c r="AC33" s="3435" t="n">
        <v>3557</v>
      </c>
      <c r="AD33" s="3427" t="n">
        <v>1.75881012069878</v>
      </c>
      <c r="AE33" s="2018"/>
      <c r="AF33" s="2018"/>
    </row>
    <row r="34" customFormat="false" ht="14.65" hidden="false" customHeight="true" outlineLevel="0" collapsed="false">
      <c r="A34" s="464" t="s">
        <v>1678</v>
      </c>
      <c r="B34" s="3425" t="n">
        <v>55600</v>
      </c>
      <c r="C34" s="3425" t="n">
        <v>56700</v>
      </c>
      <c r="D34" s="3425" t="n">
        <v>57250</v>
      </c>
      <c r="E34" s="3425" t="n">
        <v>57200</v>
      </c>
      <c r="F34" s="3425" t="n">
        <v>57000</v>
      </c>
      <c r="G34" s="3425" t="n">
        <v>56850</v>
      </c>
      <c r="H34" s="3425" t="n">
        <v>56339</v>
      </c>
      <c r="I34" s="3425" t="n">
        <v>56223</v>
      </c>
      <c r="J34" s="3425" t="n">
        <v>56270</v>
      </c>
      <c r="K34" s="3425" t="n">
        <v>56796</v>
      </c>
      <c r="L34" s="3425" t="n">
        <v>56330</v>
      </c>
      <c r="M34" s="3425" t="n">
        <v>56540</v>
      </c>
      <c r="N34" s="3425" t="n">
        <v>56556</v>
      </c>
      <c r="O34" s="3425" t="n">
        <v>56447</v>
      </c>
      <c r="P34" s="3425" t="n">
        <v>57123</v>
      </c>
      <c r="Q34" s="3425" t="n">
        <v>58204</v>
      </c>
      <c r="R34" s="3425" t="n">
        <v>58303</v>
      </c>
      <c r="S34" s="3434" t="n">
        <v>62766.638</v>
      </c>
      <c r="T34" s="3434" t="n">
        <v>63551.256</v>
      </c>
      <c r="U34" s="3434" t="n">
        <v>63255.0578212024</v>
      </c>
      <c r="V34" s="3434" t="n">
        <v>62316.4084610291</v>
      </c>
      <c r="W34" s="3434" t="n">
        <v>61594</v>
      </c>
      <c r="X34" s="3434" t="n">
        <v>63319</v>
      </c>
      <c r="Y34" s="3434" t="n">
        <v>63404</v>
      </c>
      <c r="Z34" s="3434" t="n">
        <v>63313</v>
      </c>
      <c r="AA34" s="3434" t="n">
        <v>63262</v>
      </c>
      <c r="AB34" s="3434" t="n">
        <v>63368</v>
      </c>
      <c r="AC34" s="3434" t="n">
        <v>63284</v>
      </c>
      <c r="AD34" s="3426" t="n">
        <v>31.2916895356484</v>
      </c>
      <c r="AE34" s="2018"/>
      <c r="AF34" s="2018"/>
    </row>
    <row r="35" s="2060" customFormat="true" ht="14.65" hidden="false" customHeight="true" outlineLevel="0" collapsed="false">
      <c r="A35" s="499" t="s">
        <v>1648</v>
      </c>
      <c r="B35" s="1556" t="n">
        <v>48000</v>
      </c>
      <c r="C35" s="1556" t="n">
        <v>49100</v>
      </c>
      <c r="D35" s="1556" t="n">
        <v>49500</v>
      </c>
      <c r="E35" s="1556" t="n">
        <v>49400</v>
      </c>
      <c r="F35" s="1556" t="n">
        <v>49150</v>
      </c>
      <c r="G35" s="1556" t="n">
        <v>48900</v>
      </c>
      <c r="H35" s="1556" t="n">
        <v>48320</v>
      </c>
      <c r="I35" s="1556" t="n">
        <v>48200</v>
      </c>
      <c r="J35" s="1556" t="n">
        <v>48140</v>
      </c>
      <c r="K35" s="1556" t="n">
        <v>48100</v>
      </c>
      <c r="L35" s="1556" t="n">
        <v>47600</v>
      </c>
      <c r="M35" s="1556" t="n">
        <v>47578</v>
      </c>
      <c r="N35" s="1556" t="n">
        <v>47600</v>
      </c>
      <c r="O35" s="1556" t="n">
        <v>47578</v>
      </c>
      <c r="P35" s="1556" t="n">
        <v>47300</v>
      </c>
      <c r="Q35" s="1556" t="n">
        <v>47674</v>
      </c>
      <c r="R35" s="1556" t="n">
        <v>47693</v>
      </c>
      <c r="S35" s="3435" t="n">
        <v>47679.95</v>
      </c>
      <c r="T35" s="3435" t="n">
        <v>47577.6</v>
      </c>
      <c r="U35" s="3435" t="n">
        <v>47577.6</v>
      </c>
      <c r="V35" s="3435" t="n">
        <v>46000</v>
      </c>
      <c r="W35" s="3435" t="n">
        <v>46000</v>
      </c>
      <c r="X35" s="3435" t="n">
        <v>47804</v>
      </c>
      <c r="Y35" s="3435" t="n">
        <v>47768</v>
      </c>
      <c r="Z35" s="3435" t="n">
        <v>47768</v>
      </c>
      <c r="AA35" s="3435" t="n">
        <v>47777</v>
      </c>
      <c r="AB35" s="3435" t="n">
        <v>47777</v>
      </c>
      <c r="AC35" s="3435" t="n">
        <v>47811</v>
      </c>
      <c r="AD35" s="3427" t="n">
        <v>23.6408407873852</v>
      </c>
    </row>
    <row r="36" s="2060" customFormat="true" ht="14.65" hidden="false" customHeight="true" outlineLevel="0" collapsed="false">
      <c r="A36" s="499" t="s">
        <v>1649</v>
      </c>
      <c r="B36" s="3486" t="n">
        <v>1800</v>
      </c>
      <c r="C36" s="3486" t="n">
        <v>1800</v>
      </c>
      <c r="D36" s="3486" t="n">
        <v>1900</v>
      </c>
      <c r="E36" s="3486" t="n">
        <v>1780</v>
      </c>
      <c r="F36" s="3486" t="n">
        <v>1780</v>
      </c>
      <c r="G36" s="3486" t="n">
        <v>1780</v>
      </c>
      <c r="H36" s="3486" t="n">
        <v>1800</v>
      </c>
      <c r="I36" s="3486" t="n">
        <v>1800</v>
      </c>
      <c r="J36" s="3486" t="n">
        <v>1840</v>
      </c>
      <c r="K36" s="3486" t="n">
        <v>1810</v>
      </c>
      <c r="L36" s="3486" t="n">
        <v>1850</v>
      </c>
      <c r="M36" s="3486" t="n">
        <v>1210</v>
      </c>
      <c r="N36" s="3486" t="n">
        <v>1990</v>
      </c>
      <c r="O36" s="3486" t="n">
        <v>2000</v>
      </c>
      <c r="P36" s="3486" t="n">
        <v>2999</v>
      </c>
      <c r="Q36" s="3486" t="n">
        <v>3400</v>
      </c>
      <c r="R36" s="3486" t="n">
        <v>3380</v>
      </c>
      <c r="S36" s="3487" t="n">
        <v>3300</v>
      </c>
      <c r="T36" s="3487" t="n">
        <v>3280</v>
      </c>
      <c r="U36" s="3487" t="n">
        <v>3250</v>
      </c>
      <c r="V36" s="3487" t="n">
        <v>3701</v>
      </c>
      <c r="W36" s="3487" t="n">
        <v>3759</v>
      </c>
      <c r="X36" s="3487" t="n">
        <v>1939</v>
      </c>
      <c r="Y36" s="3487" t="n">
        <v>1922</v>
      </c>
      <c r="Z36" s="3487" t="n">
        <v>1918</v>
      </c>
      <c r="AA36" s="3487" t="n">
        <v>1907</v>
      </c>
      <c r="AB36" s="3487" t="n">
        <v>1898</v>
      </c>
      <c r="AC36" s="3487" t="n">
        <v>1885</v>
      </c>
      <c r="AD36" s="3488" t="n">
        <v>0.932065526431598</v>
      </c>
    </row>
    <row r="37" customFormat="false" ht="14.65" hidden="false" customHeight="true" outlineLevel="0" collapsed="false">
      <c r="A37" s="499" t="s">
        <v>1679</v>
      </c>
      <c r="B37" s="1556" t="n">
        <v>2800</v>
      </c>
      <c r="C37" s="1556" t="n">
        <v>2750</v>
      </c>
      <c r="D37" s="1556" t="n">
        <v>2800</v>
      </c>
      <c r="E37" s="1556" t="n">
        <v>2880</v>
      </c>
      <c r="F37" s="1556" t="n">
        <v>2880</v>
      </c>
      <c r="G37" s="1556" t="n">
        <v>2900</v>
      </c>
      <c r="H37" s="1556" t="n">
        <v>2900</v>
      </c>
      <c r="I37" s="1556" t="n">
        <v>2900</v>
      </c>
      <c r="J37" s="1556" t="n">
        <v>2860</v>
      </c>
      <c r="K37" s="1556" t="n">
        <v>2860</v>
      </c>
      <c r="L37" s="1556" t="n">
        <v>2860</v>
      </c>
      <c r="M37" s="1556" t="n">
        <v>2900</v>
      </c>
      <c r="N37" s="1556" t="n">
        <v>2900</v>
      </c>
      <c r="O37" s="1556" t="n">
        <v>2850</v>
      </c>
      <c r="P37" s="1556" t="n">
        <v>2800</v>
      </c>
      <c r="Q37" s="1556" t="n">
        <v>2832</v>
      </c>
      <c r="R37" s="1556" t="n">
        <v>3000</v>
      </c>
      <c r="S37" s="3435" t="n">
        <v>7000</v>
      </c>
      <c r="T37" s="3435" t="n">
        <v>8104</v>
      </c>
      <c r="U37" s="3435" t="n">
        <v>8030.1474576383</v>
      </c>
      <c r="V37" s="3435" t="n">
        <v>10000</v>
      </c>
      <c r="W37" s="3435" t="n">
        <v>10000</v>
      </c>
      <c r="X37" s="3435" t="n">
        <v>9967</v>
      </c>
      <c r="Y37" s="3435" t="n">
        <v>9934</v>
      </c>
      <c r="Z37" s="3435" t="n">
        <v>9904</v>
      </c>
      <c r="AA37" s="3435" t="n">
        <v>8714</v>
      </c>
      <c r="AB37" s="3435" t="n">
        <v>9067</v>
      </c>
      <c r="AC37" s="3435" t="n">
        <v>9805</v>
      </c>
      <c r="AD37" s="3427" t="n">
        <v>4.84822413085508</v>
      </c>
      <c r="AE37" s="2018"/>
      <c r="AF37" s="2018"/>
    </row>
    <row r="38" customFormat="false" ht="14.65" hidden="false" customHeight="true" outlineLevel="0" collapsed="false">
      <c r="A38" s="499" t="s">
        <v>1680</v>
      </c>
      <c r="B38" s="1556" t="n">
        <v>1800</v>
      </c>
      <c r="C38" s="1556" t="n">
        <v>1800</v>
      </c>
      <c r="D38" s="1556" t="n">
        <v>1800</v>
      </c>
      <c r="E38" s="1556" t="n">
        <v>1850</v>
      </c>
      <c r="F38" s="1556" t="n">
        <v>1850</v>
      </c>
      <c r="G38" s="1556" t="n">
        <v>1900</v>
      </c>
      <c r="H38" s="1556" t="n">
        <v>1870</v>
      </c>
      <c r="I38" s="1556" t="n">
        <v>1880</v>
      </c>
      <c r="J38" s="1556" t="n">
        <v>1875</v>
      </c>
      <c r="K38" s="1556" t="n">
        <v>1875</v>
      </c>
      <c r="L38" s="1556" t="n">
        <v>1875</v>
      </c>
      <c r="M38" s="1556" t="n">
        <v>1870</v>
      </c>
      <c r="N38" s="1556" t="n">
        <v>1850</v>
      </c>
      <c r="O38" s="1556" t="n">
        <v>1875</v>
      </c>
      <c r="P38" s="1556" t="n">
        <v>1620</v>
      </c>
      <c r="Q38" s="1556" t="n">
        <v>1841</v>
      </c>
      <c r="R38" s="1556" t="n">
        <v>1841</v>
      </c>
      <c r="S38" s="3435" t="n">
        <v>1840.8</v>
      </c>
      <c r="T38" s="3435" t="n">
        <v>1683</v>
      </c>
      <c r="U38" s="3435" t="n">
        <v>1559.61773865402</v>
      </c>
      <c r="V38" s="3435" t="n">
        <v>1602.37646102905</v>
      </c>
      <c r="W38" s="3435" t="n">
        <v>1661</v>
      </c>
      <c r="X38" s="3435" t="n">
        <v>1635</v>
      </c>
      <c r="Y38" s="3482" t="n">
        <v>1632</v>
      </c>
      <c r="Z38" s="3482" t="n">
        <v>1608</v>
      </c>
      <c r="AA38" s="3482" t="n">
        <v>1585</v>
      </c>
      <c r="AB38" s="3482" t="n">
        <v>1564</v>
      </c>
      <c r="AC38" s="3482" t="n">
        <v>1542</v>
      </c>
      <c r="AD38" s="3427" t="n">
        <v>0.762464213133965</v>
      </c>
      <c r="AE38" s="2018"/>
      <c r="AF38" s="2018"/>
    </row>
    <row r="39" customFormat="false" ht="14.65" hidden="false" customHeight="true" outlineLevel="0" collapsed="false">
      <c r="A39" s="458" t="s">
        <v>1650</v>
      </c>
      <c r="B39" s="1556" t="n">
        <v>157</v>
      </c>
      <c r="C39" s="1556" t="n">
        <v>157</v>
      </c>
      <c r="D39" s="1556" t="n">
        <v>157</v>
      </c>
      <c r="E39" s="1556" t="n">
        <v>750</v>
      </c>
      <c r="F39" s="1556" t="n">
        <v>900</v>
      </c>
      <c r="G39" s="1556" t="n">
        <v>900</v>
      </c>
      <c r="H39" s="1556" t="n">
        <v>1000</v>
      </c>
      <c r="I39" s="1556" t="n">
        <v>950</v>
      </c>
      <c r="J39" s="1556" t="n">
        <v>950</v>
      </c>
      <c r="K39" s="1556" t="n">
        <v>1100</v>
      </c>
      <c r="L39" s="1556" t="n">
        <v>1100</v>
      </c>
      <c r="M39" s="1556" t="n">
        <v>1010</v>
      </c>
      <c r="N39" s="1556" t="n">
        <v>1005</v>
      </c>
      <c r="O39" s="1556" t="n">
        <v>1000</v>
      </c>
      <c r="P39" s="1556" t="n">
        <v>1371</v>
      </c>
      <c r="Q39" s="1556" t="n">
        <v>1330</v>
      </c>
      <c r="R39" s="1556" t="n">
        <v>1340</v>
      </c>
      <c r="S39" s="3435" t="n">
        <v>2000</v>
      </c>
      <c r="T39" s="3435" t="n">
        <v>1900</v>
      </c>
      <c r="U39" s="3435" t="n">
        <v>1880</v>
      </c>
      <c r="V39" s="3435" t="n">
        <v>1784.00003910065</v>
      </c>
      <c r="W39" s="3435" t="n">
        <v>1930</v>
      </c>
      <c r="X39" s="3435" t="n">
        <v>991</v>
      </c>
      <c r="Y39" s="3482" t="n">
        <v>1166</v>
      </c>
      <c r="Z39" s="3482" t="n">
        <v>1148</v>
      </c>
      <c r="AA39" s="3482" t="n">
        <v>1148</v>
      </c>
      <c r="AB39" s="3482" t="n">
        <v>1319</v>
      </c>
      <c r="AC39" s="3482" t="n">
        <v>1269</v>
      </c>
      <c r="AD39" s="3427" t="n">
        <v>0.627475412754217</v>
      </c>
      <c r="AE39" s="2018"/>
      <c r="AF39" s="2018"/>
    </row>
    <row r="40" customFormat="false" ht="14.65" hidden="false" customHeight="true" outlineLevel="0" collapsed="false">
      <c r="A40" s="499" t="s">
        <v>1681</v>
      </c>
      <c r="B40" s="1556" t="n">
        <v>1040</v>
      </c>
      <c r="C40" s="1556" t="n">
        <v>1070</v>
      </c>
      <c r="D40" s="1556" t="n">
        <v>1050</v>
      </c>
      <c r="E40" s="1556" t="n">
        <v>1050</v>
      </c>
      <c r="F40" s="1556" t="n">
        <v>1050</v>
      </c>
      <c r="G40" s="1556" t="n">
        <v>1040</v>
      </c>
      <c r="H40" s="1556" t="n">
        <v>1100</v>
      </c>
      <c r="I40" s="1556" t="n">
        <v>1100</v>
      </c>
      <c r="J40" s="1556" t="n">
        <v>1120</v>
      </c>
      <c r="K40" s="1556" t="n">
        <v>1121</v>
      </c>
      <c r="L40" s="1556" t="n">
        <v>1121</v>
      </c>
      <c r="M40" s="1556" t="n">
        <v>1210</v>
      </c>
      <c r="N40" s="1556" t="n">
        <v>1190</v>
      </c>
      <c r="O40" s="1556" t="n">
        <v>1121</v>
      </c>
      <c r="P40" s="1556" t="n">
        <v>1010</v>
      </c>
      <c r="Q40" s="1556" t="n">
        <v>1104</v>
      </c>
      <c r="R40" s="1556" t="n">
        <v>1026</v>
      </c>
      <c r="S40" s="3435" t="n">
        <v>923.232</v>
      </c>
      <c r="T40" s="3435" t="n">
        <v>984</v>
      </c>
      <c r="U40" s="3435" t="n">
        <v>935.03662491008</v>
      </c>
      <c r="V40" s="3435" t="n">
        <v>969</v>
      </c>
      <c r="W40" s="3435" t="n">
        <v>969</v>
      </c>
      <c r="X40" s="3435" t="n">
        <v>960</v>
      </c>
      <c r="Y40" s="3482" t="n">
        <v>952</v>
      </c>
      <c r="Z40" s="3482" t="n">
        <v>944</v>
      </c>
      <c r="AA40" s="3482" t="n">
        <v>952</v>
      </c>
      <c r="AB40" s="3482" t="n">
        <v>950</v>
      </c>
      <c r="AC40" s="3482" t="n">
        <v>950</v>
      </c>
      <c r="AD40" s="3427" t="n">
        <v>0.469741246742715</v>
      </c>
      <c r="AE40" s="2018"/>
      <c r="AF40" s="2018"/>
    </row>
    <row r="41" customFormat="false" ht="14.65" hidden="false" customHeight="true" outlineLevel="0" collapsed="false">
      <c r="A41" s="464" t="s">
        <v>1682</v>
      </c>
      <c r="B41" s="3489" t="n">
        <v>8107</v>
      </c>
      <c r="C41" s="3489" t="n">
        <v>8203</v>
      </c>
      <c r="D41" s="3489" t="n">
        <v>8198</v>
      </c>
      <c r="E41" s="3489" t="n">
        <v>7959</v>
      </c>
      <c r="F41" s="3489" t="n">
        <v>8009</v>
      </c>
      <c r="G41" s="3489" t="n">
        <v>7890</v>
      </c>
      <c r="H41" s="3425" t="n">
        <v>7384</v>
      </c>
      <c r="I41" s="3425" t="n">
        <v>6828</v>
      </c>
      <c r="J41" s="3425" t="n">
        <v>7428</v>
      </c>
      <c r="K41" s="3425" t="n">
        <v>7458</v>
      </c>
      <c r="L41" s="3425" t="n">
        <v>6723</v>
      </c>
      <c r="M41" s="3425" t="n">
        <v>6479</v>
      </c>
      <c r="N41" s="3425" t="n">
        <v>6370</v>
      </c>
      <c r="O41" s="3425" t="n">
        <v>6116</v>
      </c>
      <c r="P41" s="3425" t="n">
        <v>5866</v>
      </c>
      <c r="Q41" s="3425" t="n">
        <v>5969</v>
      </c>
      <c r="R41" s="3425" t="n">
        <v>5792</v>
      </c>
      <c r="S41" s="3434" t="n">
        <v>5486.07376</v>
      </c>
      <c r="T41" s="3434" t="n">
        <v>5238.82544</v>
      </c>
      <c r="U41" s="3434" t="n">
        <v>4929.56892</v>
      </c>
      <c r="V41" s="3434" t="n">
        <v>4314.6025973774</v>
      </c>
      <c r="W41" s="3434" t="n">
        <v>4259</v>
      </c>
      <c r="X41" s="3434" t="n">
        <v>3983</v>
      </c>
      <c r="Y41" s="3434" t="n">
        <v>3622</v>
      </c>
      <c r="Z41" s="3434" t="n">
        <v>3395</v>
      </c>
      <c r="AA41" s="3434" t="n">
        <v>3229</v>
      </c>
      <c r="AB41" s="3434" t="n">
        <v>3076</v>
      </c>
      <c r="AC41" s="3434" t="n">
        <v>2519</v>
      </c>
      <c r="AD41" s="3426" t="n">
        <v>1.24555600057358</v>
      </c>
      <c r="AE41" s="2018"/>
      <c r="AF41" s="2018"/>
    </row>
    <row r="42" s="2060" customFormat="true" ht="14.65" hidden="false" customHeight="true" outlineLevel="0" collapsed="false">
      <c r="A42" s="499" t="s">
        <v>1426</v>
      </c>
      <c r="B42" s="1556" t="n">
        <v>2738</v>
      </c>
      <c r="C42" s="1556" t="n">
        <v>2760</v>
      </c>
      <c r="D42" s="1556" t="n">
        <v>2805</v>
      </c>
      <c r="E42" s="1556" t="n">
        <v>2688</v>
      </c>
      <c r="F42" s="1556" t="n">
        <v>2861</v>
      </c>
      <c r="G42" s="1556" t="n">
        <v>2881</v>
      </c>
      <c r="H42" s="1556" t="n">
        <v>2489</v>
      </c>
      <c r="I42" s="1556" t="n">
        <v>2183</v>
      </c>
      <c r="J42" s="1556" t="n">
        <v>2895</v>
      </c>
      <c r="K42" s="1556" t="n">
        <v>2956</v>
      </c>
      <c r="L42" s="1556" t="n">
        <v>2361</v>
      </c>
      <c r="M42" s="1556" t="n">
        <v>2315</v>
      </c>
      <c r="N42" s="1556" t="n">
        <v>2461</v>
      </c>
      <c r="O42" s="1556" t="n">
        <v>2386</v>
      </c>
      <c r="P42" s="1556" t="n">
        <v>2358</v>
      </c>
      <c r="Q42" s="1556" t="n">
        <v>2331</v>
      </c>
      <c r="R42" s="1556" t="n">
        <v>2313</v>
      </c>
      <c r="S42" s="3435" t="n">
        <v>2215</v>
      </c>
      <c r="T42" s="3435" t="n">
        <v>2046</v>
      </c>
      <c r="U42" s="3435" t="n">
        <v>2069</v>
      </c>
      <c r="V42" s="3435" t="n">
        <v>2070</v>
      </c>
      <c r="W42" s="3435" t="n">
        <v>1950</v>
      </c>
      <c r="X42" s="3435" t="n">
        <v>2049</v>
      </c>
      <c r="Y42" s="3435" t="n">
        <v>2030</v>
      </c>
      <c r="Z42" s="3435" t="n">
        <v>1856</v>
      </c>
      <c r="AA42" s="3435" t="n">
        <v>1783</v>
      </c>
      <c r="AB42" s="3435" t="n">
        <v>1729</v>
      </c>
      <c r="AC42" s="3435" t="n">
        <v>1611</v>
      </c>
      <c r="AD42" s="3427" t="n">
        <v>0.796582261581594</v>
      </c>
    </row>
    <row r="43" customFormat="false" ht="14.65" hidden="false" customHeight="true" outlineLevel="0" collapsed="false">
      <c r="A43" s="2491" t="s">
        <v>629</v>
      </c>
      <c r="B43" s="1556" t="n">
        <v>2086</v>
      </c>
      <c r="C43" s="1556" t="n">
        <v>2061</v>
      </c>
      <c r="D43" s="1556" t="n">
        <v>2010</v>
      </c>
      <c r="E43" s="1556" t="n">
        <v>1997</v>
      </c>
      <c r="F43" s="1556" t="n">
        <v>1952</v>
      </c>
      <c r="G43" s="1556" t="n">
        <v>1930</v>
      </c>
      <c r="H43" s="1556" t="n">
        <v>1840</v>
      </c>
      <c r="I43" s="1556" t="n">
        <v>1771</v>
      </c>
      <c r="J43" s="1556" t="n">
        <v>1770</v>
      </c>
      <c r="K43" s="1556" t="n">
        <v>1771</v>
      </c>
      <c r="L43" s="1556" t="n">
        <v>1738</v>
      </c>
      <c r="M43" s="1556" t="n">
        <v>1700</v>
      </c>
      <c r="N43" s="1556" t="n">
        <v>1615</v>
      </c>
      <c r="O43" s="1556" t="n">
        <v>1572</v>
      </c>
      <c r="P43" s="1556" t="n">
        <v>1510</v>
      </c>
      <c r="Q43" s="1556" t="n">
        <v>1439</v>
      </c>
      <c r="R43" s="1556" t="n">
        <v>1386</v>
      </c>
      <c r="S43" s="3435" t="n">
        <v>1345</v>
      </c>
      <c r="T43" s="3435" t="n">
        <v>1390</v>
      </c>
      <c r="U43" s="3435" t="n">
        <v>1232</v>
      </c>
      <c r="V43" s="3435" t="n">
        <v>1156</v>
      </c>
      <c r="W43" s="3435" t="n">
        <v>1130</v>
      </c>
      <c r="X43" s="3435" t="n">
        <v>947</v>
      </c>
      <c r="Y43" s="3482" t="n">
        <v>818</v>
      </c>
      <c r="Z43" s="3482" t="n">
        <v>760</v>
      </c>
      <c r="AA43" s="3482" t="n">
        <v>697</v>
      </c>
      <c r="AB43" s="3482" t="n">
        <v>654</v>
      </c>
      <c r="AC43" s="3482" t="n">
        <v>209</v>
      </c>
      <c r="AD43" s="3427" t="n">
        <v>0.103343074283397</v>
      </c>
      <c r="AE43" s="2018"/>
      <c r="AF43" s="2018"/>
    </row>
    <row r="44" customFormat="false" ht="14.65" hidden="false" customHeight="true" outlineLevel="0" collapsed="false">
      <c r="A44" s="458" t="s">
        <v>626</v>
      </c>
      <c r="B44" s="3428" t="n">
        <v>1435</v>
      </c>
      <c r="C44" s="3428" t="n">
        <v>1580</v>
      </c>
      <c r="D44" s="3428" t="n">
        <v>1550</v>
      </c>
      <c r="E44" s="3428" t="n">
        <v>1515</v>
      </c>
      <c r="F44" s="3428" t="n">
        <v>1480</v>
      </c>
      <c r="G44" s="3428" t="n">
        <v>1420</v>
      </c>
      <c r="H44" s="3486" t="n">
        <v>1400</v>
      </c>
      <c r="I44" s="3486" t="n">
        <v>1340</v>
      </c>
      <c r="J44" s="3486" t="n">
        <v>1265</v>
      </c>
      <c r="K44" s="3486" t="n">
        <v>1195</v>
      </c>
      <c r="L44" s="3486" t="n">
        <v>1140</v>
      </c>
      <c r="M44" s="3486" t="n">
        <v>1040</v>
      </c>
      <c r="N44" s="3486" t="n">
        <v>905</v>
      </c>
      <c r="O44" s="3486" t="n">
        <v>826</v>
      </c>
      <c r="P44" s="3486" t="n">
        <v>740</v>
      </c>
      <c r="Q44" s="3486" t="n">
        <v>680</v>
      </c>
      <c r="R44" s="3486" t="n">
        <v>660</v>
      </c>
      <c r="S44" s="3487" t="n">
        <v>610</v>
      </c>
      <c r="T44" s="3487" t="n">
        <v>564</v>
      </c>
      <c r="U44" s="3487" t="n">
        <v>520</v>
      </c>
      <c r="V44" s="3487" t="n">
        <v>493</v>
      </c>
      <c r="W44" s="3487" t="n">
        <v>461</v>
      </c>
      <c r="X44" s="3487" t="n">
        <v>452</v>
      </c>
      <c r="Y44" s="3490" t="n">
        <v>407</v>
      </c>
      <c r="Z44" s="3490" t="n">
        <v>333</v>
      </c>
      <c r="AA44" s="3490" t="n">
        <v>297</v>
      </c>
      <c r="AB44" s="3490" t="n">
        <v>275</v>
      </c>
      <c r="AC44" s="3490" t="n">
        <v>264</v>
      </c>
      <c r="AD44" s="3488" t="n">
        <v>0.130538620147449</v>
      </c>
      <c r="AE44" s="2018"/>
      <c r="AF44" s="2018"/>
    </row>
    <row r="45" customFormat="false" ht="14.65" hidden="false" customHeight="true" outlineLevel="0" collapsed="false">
      <c r="A45" s="2236" t="s">
        <v>624</v>
      </c>
      <c r="B45" s="3437" t="n">
        <v>349</v>
      </c>
      <c r="C45" s="3437" t="n">
        <v>342</v>
      </c>
      <c r="D45" s="3437" t="n">
        <v>340</v>
      </c>
      <c r="E45" s="3437" t="n">
        <v>354</v>
      </c>
      <c r="F45" s="3437" t="n">
        <v>365</v>
      </c>
      <c r="G45" s="3437" t="n">
        <v>382</v>
      </c>
      <c r="H45" s="3437" t="n">
        <v>378</v>
      </c>
      <c r="I45" s="3437" t="n">
        <v>376</v>
      </c>
      <c r="J45" s="3437" t="n">
        <v>363</v>
      </c>
      <c r="K45" s="3437" t="n">
        <v>377</v>
      </c>
      <c r="L45" s="3437" t="n">
        <v>343</v>
      </c>
      <c r="M45" s="3437" t="n">
        <v>326</v>
      </c>
      <c r="N45" s="3437" t="n">
        <v>293</v>
      </c>
      <c r="O45" s="3437" t="n">
        <v>270</v>
      </c>
      <c r="P45" s="3437" t="n">
        <v>255</v>
      </c>
      <c r="Q45" s="3437" t="n">
        <v>233</v>
      </c>
      <c r="R45" s="3437" t="n">
        <v>218</v>
      </c>
      <c r="S45" s="3491" t="n">
        <v>194</v>
      </c>
      <c r="T45" s="3491" t="n">
        <v>161.9</v>
      </c>
      <c r="U45" s="3491" t="n">
        <v>146.3</v>
      </c>
      <c r="V45" s="3491" t="n">
        <v>132.5</v>
      </c>
      <c r="W45" s="3491" t="n">
        <v>123</v>
      </c>
      <c r="X45" s="3491" t="n">
        <v>104</v>
      </c>
      <c r="Y45" s="3492" t="n">
        <v>89</v>
      </c>
      <c r="Z45" s="3492" t="n">
        <v>74</v>
      </c>
      <c r="AA45" s="3492" t="n">
        <v>70</v>
      </c>
      <c r="AB45" s="3492" t="n">
        <v>37</v>
      </c>
      <c r="AC45" s="3492" t="n">
        <v>30</v>
      </c>
      <c r="AD45" s="3438" t="n">
        <v>0.0148339341076647</v>
      </c>
      <c r="AE45" s="2018"/>
      <c r="AF45" s="2018"/>
    </row>
    <row r="46" customFormat="false" ht="15" hidden="false" customHeight="true" outlineLevel="0" collapsed="false">
      <c r="A46" s="418" t="s">
        <v>1683</v>
      </c>
      <c r="B46" s="3120"/>
      <c r="C46" s="3120"/>
      <c r="D46" s="3120"/>
      <c r="E46" s="3120"/>
      <c r="F46" s="3120"/>
      <c r="G46" s="3120"/>
      <c r="H46" s="3120"/>
      <c r="I46" s="3120"/>
      <c r="J46" s="3120"/>
      <c r="K46" s="3120"/>
      <c r="L46" s="3493"/>
      <c r="M46" s="3493"/>
      <c r="N46" s="3120"/>
      <c r="O46" s="3120"/>
      <c r="P46" s="3120"/>
      <c r="Q46" s="3120"/>
      <c r="R46" s="3120"/>
      <c r="S46" s="3120"/>
      <c r="T46" s="2018"/>
      <c r="U46" s="2018"/>
      <c r="V46" s="2018"/>
    </row>
    <row r="47" customFormat="false" ht="15" hidden="false" customHeight="true" outlineLevel="0" collapsed="false">
      <c r="A47" s="418" t="s">
        <v>1684</v>
      </c>
      <c r="B47" s="3120"/>
      <c r="C47" s="3120"/>
      <c r="D47" s="3120"/>
      <c r="E47" s="3120"/>
      <c r="F47" s="3120"/>
      <c r="G47" s="3120"/>
      <c r="H47" s="3120"/>
      <c r="I47" s="3120"/>
      <c r="J47" s="3120"/>
      <c r="K47" s="3120"/>
      <c r="L47" s="3493"/>
      <c r="M47" s="3493"/>
      <c r="N47" s="3120"/>
      <c r="O47" s="3120"/>
      <c r="P47" s="3120"/>
      <c r="Q47" s="3120"/>
      <c r="R47" s="3120"/>
      <c r="S47" s="3120"/>
      <c r="T47" s="2018"/>
      <c r="U47" s="2018"/>
      <c r="V47" s="2018"/>
    </row>
    <row r="48" customFormat="false" ht="15" hidden="false" customHeight="true" outlineLevel="0" collapsed="false">
      <c r="A48" s="418"/>
      <c r="B48" s="3120"/>
      <c r="C48" s="3120"/>
      <c r="D48" s="3120"/>
      <c r="E48" s="3120"/>
      <c r="F48" s="3120"/>
      <c r="G48" s="3120"/>
      <c r="H48" s="3120"/>
      <c r="I48" s="3120"/>
      <c r="J48" s="3120"/>
      <c r="K48" s="3120"/>
      <c r="L48" s="3493"/>
      <c r="M48" s="3493"/>
      <c r="N48" s="3120"/>
      <c r="O48" s="3120"/>
      <c r="P48" s="3120"/>
      <c r="Q48" s="3120"/>
      <c r="R48" s="3120"/>
      <c r="S48" s="3120"/>
      <c r="T48" s="2018"/>
      <c r="U48" s="2018"/>
      <c r="V48" s="2018"/>
    </row>
    <row r="49" customFormat="false" ht="15" hidden="false" customHeight="true" outlineLevel="0" collapsed="false">
      <c r="A49" s="418" t="s">
        <v>1653</v>
      </c>
      <c r="B49" s="3120"/>
      <c r="C49" s="3120"/>
      <c r="D49" s="3120"/>
      <c r="E49" s="3120"/>
      <c r="F49" s="3120"/>
      <c r="G49" s="3120"/>
      <c r="H49" s="3120"/>
      <c r="I49" s="3120"/>
      <c r="J49" s="3120"/>
      <c r="K49" s="3120"/>
      <c r="L49" s="3493"/>
      <c r="M49" s="3493"/>
      <c r="N49" s="3120"/>
      <c r="O49" s="3120"/>
      <c r="P49" s="3120"/>
      <c r="Q49" s="3120"/>
      <c r="R49" s="3120"/>
      <c r="S49" s="3120"/>
      <c r="T49" s="2018"/>
      <c r="U49" s="2018"/>
      <c r="V49" s="2018"/>
    </row>
    <row r="50" customFormat="false" ht="15" hidden="false" customHeight="true" outlineLevel="0" collapsed="false">
      <c r="A50" s="3120"/>
      <c r="B50" s="3120"/>
      <c r="C50" s="3120"/>
      <c r="D50" s="3120"/>
      <c r="E50" s="3120"/>
      <c r="F50" s="3120"/>
      <c r="G50" s="3120"/>
      <c r="H50" s="3120"/>
      <c r="I50" s="3120"/>
      <c r="J50" s="3120"/>
      <c r="K50" s="3120"/>
      <c r="L50" s="3493"/>
      <c r="M50" s="3493"/>
      <c r="N50" s="3120"/>
      <c r="O50" s="3120"/>
      <c r="P50" s="3120"/>
      <c r="Q50" s="3120"/>
      <c r="R50" s="3120"/>
      <c r="S50" s="3120"/>
      <c r="T50" s="2018"/>
      <c r="U50" s="2018"/>
      <c r="V50" s="2018"/>
    </row>
    <row r="51" customFormat="false" ht="15" hidden="false" customHeight="true" outlineLevel="0" collapsed="false">
      <c r="A51" s="3440" t="s">
        <v>1685</v>
      </c>
      <c r="B51" s="3440"/>
      <c r="C51" s="3440"/>
      <c r="D51" s="3440"/>
      <c r="E51" s="3440"/>
      <c r="F51" s="3440"/>
      <c r="G51" s="3440"/>
      <c r="H51" s="3440"/>
      <c r="I51" s="3440"/>
      <c r="J51" s="3494"/>
      <c r="K51" s="3441"/>
      <c r="L51" s="3169"/>
      <c r="M51" s="3169"/>
      <c r="N51" s="3169"/>
      <c r="O51" s="3169"/>
      <c r="P51" s="3169"/>
      <c r="Q51" s="3169"/>
      <c r="R51" s="3169"/>
      <c r="S51" s="2012"/>
      <c r="T51" s="2018"/>
      <c r="U51" s="2018"/>
      <c r="V51" s="2018"/>
    </row>
    <row r="52" customFormat="false" ht="16.15" hidden="false" customHeight="true" outlineLevel="0" collapsed="false">
      <c r="A52" s="2109" t="s">
        <v>1655</v>
      </c>
      <c r="B52" s="2109"/>
      <c r="C52" s="2109"/>
      <c r="D52" s="2109"/>
      <c r="E52" s="2109"/>
      <c r="F52" s="2109"/>
      <c r="G52" s="2109"/>
      <c r="H52" s="2109"/>
      <c r="I52" s="2109"/>
      <c r="J52" s="3442"/>
      <c r="K52" s="3442"/>
      <c r="L52" s="2012"/>
      <c r="M52" s="2012"/>
      <c r="N52" s="2012"/>
      <c r="O52" s="2012"/>
      <c r="P52" s="2012"/>
      <c r="Q52" s="2012"/>
      <c r="R52" s="2012"/>
      <c r="S52" s="2012"/>
      <c r="T52" s="2018"/>
      <c r="U52" s="2018"/>
      <c r="V52" s="2018"/>
    </row>
    <row r="53" customFormat="false" ht="47.25" hidden="false" customHeight="true" outlineLevel="0" collapsed="false">
      <c r="A53" s="3443" t="s">
        <v>1656</v>
      </c>
      <c r="B53" s="3495" t="s">
        <v>1657</v>
      </c>
      <c r="C53" s="3495"/>
      <c r="D53" s="3495" t="s">
        <v>1686</v>
      </c>
      <c r="E53" s="3495"/>
      <c r="F53" s="3495"/>
      <c r="G53" s="3496" t="s">
        <v>1687</v>
      </c>
      <c r="H53" s="3496"/>
      <c r="I53" s="3496"/>
      <c r="J53" s="1974"/>
      <c r="K53" s="1974"/>
      <c r="L53" s="1974"/>
      <c r="M53" s="1974"/>
      <c r="N53" s="1974"/>
      <c r="O53" s="1974"/>
      <c r="P53" s="1974"/>
      <c r="Q53" s="1974"/>
      <c r="R53" s="1974"/>
      <c r="S53" s="1974"/>
      <c r="T53" s="1974"/>
      <c r="U53" s="1974"/>
      <c r="V53" s="1974"/>
      <c r="W53" s="2018"/>
      <c r="X53" s="2018"/>
    </row>
    <row r="54" s="1974" customFormat="true" ht="41.25" hidden="false" customHeight="true" outlineLevel="0" collapsed="false">
      <c r="A54" s="3446"/>
      <c r="B54" s="3497" t="s">
        <v>1688</v>
      </c>
      <c r="C54" s="3498" t="s">
        <v>468</v>
      </c>
      <c r="D54" s="3449" t="s">
        <v>1661</v>
      </c>
      <c r="E54" s="3450" t="s">
        <v>427</v>
      </c>
      <c r="F54" s="3451" t="s">
        <v>1662</v>
      </c>
      <c r="G54" s="3449" t="s">
        <v>1661</v>
      </c>
      <c r="H54" s="3450" t="s">
        <v>427</v>
      </c>
      <c r="I54" s="3451" t="s">
        <v>1663</v>
      </c>
      <c r="J54" s="2018"/>
      <c r="K54" s="2018"/>
      <c r="L54" s="2018"/>
      <c r="M54" s="2018"/>
      <c r="N54" s="2018"/>
      <c r="O54" s="2018"/>
      <c r="P54" s="2018"/>
      <c r="Q54" s="2018"/>
      <c r="R54" s="2018"/>
      <c r="S54" s="2018"/>
      <c r="T54" s="2018"/>
      <c r="U54" s="2018"/>
      <c r="V54" s="2018"/>
    </row>
    <row r="55" customFormat="false" ht="12.2" hidden="false" customHeight="true" outlineLevel="0" collapsed="false">
      <c r="A55" s="1780" t="str">
        <f aca="false">'[25]EUR, Erdgas, 2014, Mrd. m^3'!$B$147</f>
        <v>GUS</v>
      </c>
      <c r="B55" s="3499" t="n">
        <f aca="false">'[26]A-15, Übersicht Erdgas, 201...'!$D$149</f>
        <v>33105</v>
      </c>
      <c r="C55" s="3500" t="n">
        <f aca="false">100*B55/B$62</f>
        <v>26.5656095525454</v>
      </c>
      <c r="D55" s="3455" t="n">
        <f aca="false">'[26]A-17, Erdgasreserven 2018'!$D$28</f>
        <v>63236</v>
      </c>
      <c r="E55" s="3455" t="n">
        <f aca="false">'[26]A-17, Erdgasreserven 2018'!$C$28</f>
        <v>63284</v>
      </c>
      <c r="F55" s="3500" t="n">
        <f aca="false">100*E55/E$62</f>
        <v>31.2916895356484</v>
      </c>
      <c r="G55" s="3455" t="n">
        <f aca="false">'[26]A-16, Erdgasressourcen 2018'!$D$28</f>
        <v>130988</v>
      </c>
      <c r="H55" s="3455" t="n">
        <f aca="false">'[26]A-16, Erdgasressourcen 2018'!$C$28</f>
        <v>172364</v>
      </c>
      <c r="I55" s="3500" t="n">
        <f aca="false">100*H55/H$62</f>
        <v>27.4037765966749</v>
      </c>
      <c r="J55" s="2078"/>
      <c r="K55" s="3501"/>
      <c r="L55" s="3502"/>
      <c r="M55" s="2078"/>
      <c r="N55" s="2078"/>
      <c r="O55" s="2078"/>
      <c r="P55" s="2078"/>
      <c r="Q55" s="2078"/>
      <c r="R55" s="2078"/>
      <c r="S55" s="2078"/>
      <c r="T55" s="2078"/>
      <c r="U55" s="2078"/>
      <c r="V55" s="2078"/>
      <c r="W55" s="2018"/>
      <c r="X55" s="2018"/>
    </row>
    <row r="56" s="3241" customFormat="true" ht="15" hidden="false" customHeight="true" outlineLevel="0" collapsed="false">
      <c r="A56" s="1105" t="str">
        <f aca="false">'[25]EUR, Erdgas, 2014, Mrd. m^3'!$B$153</f>
        <v>OPEC 2009</v>
      </c>
      <c r="B56" s="3460" t="n">
        <f aca="false">'[26]A-15, Übersicht Erdgas, 201...'!$D$155</f>
        <v>14630</v>
      </c>
      <c r="C56" s="3500" t="n">
        <f aca="false">100*B56/B$62</f>
        <v>11.7400654811581</v>
      </c>
      <c r="D56" s="3460" t="n">
        <f aca="false">'[26]A-17, Erdgasreserven 2018'!$D$34</f>
        <v>94760</v>
      </c>
      <c r="E56" s="3460" t="n">
        <f aca="false">'[26]A-17, Erdgasreserven 2018'!$C$34</f>
        <v>94760</v>
      </c>
      <c r="F56" s="3500" t="n">
        <f aca="false">100*E56/E$62</f>
        <v>46.8554532014102</v>
      </c>
      <c r="G56" s="3460" t="n">
        <f aca="false">'[26]A-16, Erdgasressourcen 2018'!$D$34</f>
        <v>49100</v>
      </c>
      <c r="H56" s="3460" t="n">
        <f aca="false">'[26]A-16, Erdgasressourcen 2018'!$C$34</f>
        <v>94279</v>
      </c>
      <c r="I56" s="3500" t="n">
        <f aca="false">100*H56/H$62</f>
        <v>14.9892126764169</v>
      </c>
      <c r="J56" s="2078"/>
      <c r="K56" s="3501"/>
      <c r="L56" s="3502"/>
      <c r="M56" s="2078"/>
      <c r="N56" s="2078"/>
      <c r="O56" s="2078"/>
      <c r="P56" s="2078"/>
      <c r="Q56" s="2078"/>
      <c r="R56" s="2078"/>
      <c r="S56" s="2078"/>
      <c r="T56" s="2078"/>
      <c r="U56" s="2078"/>
      <c r="V56" s="2078"/>
      <c r="W56" s="2078"/>
      <c r="X56" s="2078"/>
    </row>
    <row r="57" s="3241" customFormat="true" ht="15" hidden="false" customHeight="true" outlineLevel="0" collapsed="false">
      <c r="A57" s="1105" t="str">
        <f aca="false">'[25]EUR, Erdgas, 2014, Mrd. m^3'!$B$155</f>
        <v>OECD 2010</v>
      </c>
      <c r="B57" s="3460" t="n">
        <f aca="false">'[26]A-15, Übersicht Erdgas, 201...'!$D$157</f>
        <v>59701</v>
      </c>
      <c r="C57" s="3500" t="n">
        <f aca="false">100*B57/B$62</f>
        <v>47.9079732939591</v>
      </c>
      <c r="D57" s="3460" t="n">
        <f aca="false">'[26]A-17, Erdgasreserven 2018'!$D$36</f>
        <v>9200</v>
      </c>
      <c r="E57" s="3460" t="n">
        <f aca="false">'[26]A-17, Erdgasreserven 2018'!$C$36</f>
        <v>20145</v>
      </c>
      <c r="F57" s="3500" t="n">
        <f aca="false">100*E57/E$62</f>
        <v>9.96098675329684</v>
      </c>
      <c r="G57" s="3460" t="n">
        <f aca="false">'[26]A-16, Erdgasressourcen 2018'!$D$36</f>
        <v>55728</v>
      </c>
      <c r="H57" s="3460" t="n">
        <f aca="false">'[26]A-16, Erdgasressourcen 2018'!$C$36</f>
        <v>164899</v>
      </c>
      <c r="I57" s="3500" t="n">
        <f aca="false">100*H57/H$62</f>
        <v>26.2169325207996</v>
      </c>
      <c r="J57" s="2078"/>
      <c r="K57" s="3501"/>
      <c r="L57" s="3502"/>
      <c r="M57" s="2078"/>
      <c r="N57" s="2078"/>
      <c r="O57" s="2078"/>
      <c r="P57" s="2078"/>
      <c r="Q57" s="2078"/>
      <c r="R57" s="2078"/>
      <c r="S57" s="2078"/>
      <c r="T57" s="2078"/>
      <c r="U57" s="2078"/>
      <c r="V57" s="2078"/>
      <c r="W57" s="2078"/>
      <c r="X57" s="2078"/>
    </row>
    <row r="58" s="3241" customFormat="true" ht="15" hidden="false" customHeight="true" outlineLevel="0" collapsed="false">
      <c r="A58" s="1105" t="str">
        <f aca="false">'[25]EUR, Erdgas, 2014, Mrd. m^3'!$B$156</f>
        <v>EU-28</v>
      </c>
      <c r="B58" s="3460" t="n">
        <f aca="false">'[26]A-15, Übersicht Erdgas, 201...'!$D$158</f>
        <v>10784</v>
      </c>
      <c r="C58" s="3500" t="n">
        <f aca="false">100*B58/B$62</f>
        <v>8.65378442575592</v>
      </c>
      <c r="D58" s="3460" t="n">
        <f aca="false">'[26]A-17, Erdgasreserven 2018'!$D$37</f>
        <v>847</v>
      </c>
      <c r="E58" s="3460" t="n">
        <f aca="false">'[26]A-17, Erdgasreserven 2018'!$C$37</f>
        <v>854</v>
      </c>
      <c r="F58" s="3500" t="n">
        <f aca="false">100*E58/E$62</f>
        <v>0.422272657598188</v>
      </c>
      <c r="G58" s="3460" t="n">
        <f aca="false">'[26]A-16, Erdgasressourcen 2018'!$D$37</f>
        <v>4984</v>
      </c>
      <c r="H58" s="3460" t="n">
        <f aca="false">'[26]A-16, Erdgasressourcen 2018'!$C$37</f>
        <v>17981</v>
      </c>
      <c r="I58" s="3500" t="n">
        <f aca="false">100*H58/H$62</f>
        <v>2.85875999039714</v>
      </c>
      <c r="J58" s="2078"/>
      <c r="K58" s="3501"/>
      <c r="L58" s="3502"/>
      <c r="M58" s="2078"/>
      <c r="N58" s="2078"/>
      <c r="O58" s="2078"/>
      <c r="P58" s="2078"/>
      <c r="Q58" s="2078"/>
      <c r="R58" s="2078"/>
      <c r="S58" s="2078"/>
      <c r="T58" s="2078"/>
      <c r="U58" s="2078"/>
      <c r="V58" s="2078"/>
      <c r="W58" s="2078"/>
      <c r="X58" s="2078"/>
    </row>
    <row r="59" s="3241" customFormat="true" ht="15" hidden="false" customHeight="true" outlineLevel="0" collapsed="false">
      <c r="A59" s="1105" t="str">
        <f aca="false">'[25]EUR, Erdgas, 2014, Mrd. m^3'!$B$150</f>
        <v>Austral-Asien</v>
      </c>
      <c r="B59" s="3460" t="n">
        <f aca="false">'[26]A-15, Übersicht Erdgas, 201...'!$D$152</f>
        <v>11907</v>
      </c>
      <c r="C59" s="3500" t="n">
        <f aca="false">100*B59/B$62</f>
        <v>9.55495281504783</v>
      </c>
      <c r="D59" s="3460" t="n">
        <f aca="false">'[26]A-17, Erdgasreserven 2018'!$D$31</f>
        <v>16886</v>
      </c>
      <c r="E59" s="3460" t="n">
        <f aca="false">'[26]A-17, Erdgasreserven 2018'!$C$31</f>
        <v>18412</v>
      </c>
      <c r="F59" s="3500" t="n">
        <f aca="false">100*E59/E$62</f>
        <v>9.10407982634408</v>
      </c>
      <c r="G59" s="3460" t="n">
        <f aca="false">'[26]A-16, Erdgasressourcen 2018'!$D$31</f>
        <v>44115</v>
      </c>
      <c r="H59" s="3460" t="n">
        <f aca="false">'[26]A-16, Erdgasressourcen 2018'!$C$31</f>
        <v>126774</v>
      </c>
      <c r="I59" s="3500" t="n">
        <f aca="false">100*H59/H$62</f>
        <v>20.1555218854684</v>
      </c>
      <c r="J59" s="2078"/>
      <c r="K59" s="3501"/>
      <c r="L59" s="3502"/>
      <c r="M59" s="2078"/>
      <c r="N59" s="2078"/>
      <c r="O59" s="2078"/>
      <c r="P59" s="2078"/>
      <c r="Q59" s="2078"/>
      <c r="R59" s="2078"/>
      <c r="S59" s="2078"/>
      <c r="T59" s="2078"/>
      <c r="U59" s="2078"/>
      <c r="V59" s="2078"/>
      <c r="W59" s="2078"/>
      <c r="X59" s="2078"/>
    </row>
    <row r="60" s="3241" customFormat="true" ht="15" hidden="false" customHeight="true" outlineLevel="0" collapsed="false">
      <c r="A60" s="1105" t="str">
        <f aca="false">'[25]EUR, Erdgas, 2014, Mrd. m^3'!$B$151</f>
        <v>Nordamerika</v>
      </c>
      <c r="B60" s="3460" t="n">
        <f aca="false">'[26]A-15, Übersicht Erdgas, 201...'!$D$153</f>
        <v>45872</v>
      </c>
      <c r="C60" s="3500" t="n">
        <f aca="false">100*B60/B$62</f>
        <v>36.8106824163831</v>
      </c>
      <c r="D60" s="3460" t="n">
        <f aca="false">'[26]A-17, Erdgasreserven 2018'!$D$32</f>
        <v>4053</v>
      </c>
      <c r="E60" s="3460" t="n">
        <f aca="false">'[26]A-17, Erdgasreserven 2018'!$C$32</f>
        <v>14113</v>
      </c>
      <c r="F60" s="3500" t="n">
        <f aca="false">100*E60/E$62</f>
        <v>6.97837706871573</v>
      </c>
      <c r="G60" s="3460" t="n">
        <f aca="false">'[26]A-16, Erdgasressourcen 2018'!$D$32</f>
        <v>40720</v>
      </c>
      <c r="H60" s="3460" t="n">
        <f aca="false">'[26]A-16, Erdgasressourcen 2018'!$C$32</f>
        <v>110052</v>
      </c>
      <c r="I60" s="3500" t="n">
        <f aca="false">100*H60/H$62</f>
        <v>17.4969275603796</v>
      </c>
      <c r="J60" s="2078"/>
      <c r="K60" s="3501"/>
      <c r="L60" s="3502"/>
      <c r="M60" s="2078"/>
      <c r="N60" s="2078"/>
      <c r="O60" s="2078"/>
      <c r="P60" s="2078"/>
      <c r="Q60" s="2078"/>
      <c r="R60" s="2078"/>
      <c r="S60" s="2078"/>
      <c r="T60" s="2078"/>
      <c r="U60" s="2078"/>
      <c r="V60" s="2078"/>
      <c r="W60" s="2078"/>
      <c r="X60" s="2078"/>
    </row>
    <row r="61" s="3241" customFormat="true" ht="15" hidden="false" customHeight="true" outlineLevel="0" collapsed="false">
      <c r="A61" s="1105" t="str">
        <f aca="false">'[25]EUR, Erdgas, 2014, Mrd. m^3'!$B$152</f>
        <v>Lateinamerika</v>
      </c>
      <c r="B61" s="3460" t="n">
        <f aca="false">'[26]A-15, Übersicht Erdgas, 201...'!$D$154</f>
        <v>4627</v>
      </c>
      <c r="C61" s="3500" t="n">
        <f aca="false">100*B61/B$62</f>
        <v>3.71300635552417</v>
      </c>
      <c r="D61" s="3460" t="n">
        <f aca="false">'[26]A-17, Erdgasreserven 2018'!$D$33</f>
        <v>7564</v>
      </c>
      <c r="E61" s="3460" t="n">
        <f aca="false">'[26]A-17, Erdgasreserven 2018'!$C$33</f>
        <v>7564</v>
      </c>
      <c r="F61" s="3500" t="n">
        <f aca="false">100*E61/E$62</f>
        <v>3.74012925301252</v>
      </c>
      <c r="G61" s="3460" t="n">
        <f aca="false">'[26]A-16, Erdgasressourcen 2018'!$D$33</f>
        <v>21425</v>
      </c>
      <c r="H61" s="3460" t="n">
        <f aca="false">'[26]A-16, Erdgasressourcen 2018'!$C$33</f>
        <v>62731</v>
      </c>
      <c r="I61" s="3500" t="n">
        <f aca="false">100*H61/H$62</f>
        <v>9.97346493285149</v>
      </c>
      <c r="J61" s="2078"/>
      <c r="K61" s="3501"/>
      <c r="L61" s="3502"/>
      <c r="M61" s="2078"/>
      <c r="N61" s="2078"/>
      <c r="O61" s="2078"/>
      <c r="P61" s="2078"/>
      <c r="Q61" s="2078"/>
      <c r="R61" s="2078"/>
      <c r="S61" s="2078"/>
      <c r="T61" s="2078"/>
      <c r="U61" s="2078"/>
      <c r="V61" s="2078"/>
      <c r="W61" s="2078"/>
      <c r="X61" s="2078"/>
    </row>
    <row r="62" s="3241" customFormat="true" ht="15" hidden="false" customHeight="true" outlineLevel="0" collapsed="false">
      <c r="A62" s="3503" t="str">
        <f aca="false">'[25]EUR, Erdgas, 2014, Mrd. m^3'!$B$145</f>
        <v>Welt</v>
      </c>
      <c r="B62" s="3504" t="n">
        <f aca="false">'[26]A-15, Übersicht Erdgas, 201...'!$D$147</f>
        <v>124616</v>
      </c>
      <c r="C62" s="3505"/>
      <c r="D62" s="3504" t="n">
        <f aca="false">'[26]A-17, Erdgasreserven 2018'!$D$26</f>
        <v>190598</v>
      </c>
      <c r="E62" s="3504" t="n">
        <f aca="false">'[26]A-17, Erdgasreserven 2018'!$C$26</f>
        <v>202239</v>
      </c>
      <c r="F62" s="3505"/>
      <c r="G62" s="3504" t="n">
        <f aca="false">'[26]A-16, Erdgasressourcen 2018'!$D$26</f>
        <v>324050</v>
      </c>
      <c r="H62" s="3504" t="n">
        <f aca="false">'[26]A-16, Erdgasressourcen 2018'!$C$26</f>
        <v>628979</v>
      </c>
      <c r="I62" s="3505"/>
      <c r="J62" s="2018"/>
      <c r="K62" s="3123"/>
      <c r="L62" s="3502"/>
      <c r="M62" s="2018"/>
      <c r="N62" s="2018"/>
      <c r="O62" s="2018"/>
      <c r="P62" s="2018"/>
      <c r="Q62" s="2018"/>
      <c r="R62" s="2018"/>
      <c r="S62" s="2018"/>
      <c r="T62" s="2018"/>
      <c r="U62" s="2018"/>
      <c r="V62" s="2018"/>
      <c r="W62" s="2078"/>
      <c r="X62" s="2078"/>
    </row>
    <row r="63" customFormat="false" ht="14.45" hidden="false" customHeight="true" outlineLevel="0" collapsed="false">
      <c r="A63" s="2018"/>
      <c r="B63" s="2018"/>
      <c r="C63" s="2018"/>
      <c r="D63" s="2018"/>
      <c r="E63" s="2018"/>
      <c r="F63" s="2018"/>
      <c r="G63" s="2018"/>
      <c r="H63" s="2018"/>
      <c r="I63" s="2018"/>
      <c r="J63" s="2018"/>
      <c r="K63" s="2018"/>
      <c r="L63" s="2018"/>
      <c r="M63" s="2018"/>
      <c r="N63" s="2018"/>
      <c r="O63" s="2018"/>
      <c r="P63" s="2018"/>
      <c r="Q63" s="2018"/>
      <c r="R63" s="2018"/>
      <c r="S63" s="2018"/>
      <c r="T63" s="2018"/>
      <c r="U63" s="2018"/>
      <c r="V63" s="2018"/>
    </row>
    <row r="64" customFormat="false" ht="2.85" hidden="false" customHeight="true" outlineLevel="0" collapsed="false">
      <c r="A64" s="418" t="s">
        <v>1689</v>
      </c>
      <c r="B64" s="3120"/>
      <c r="C64" s="3120"/>
      <c r="D64" s="3120"/>
      <c r="E64" s="3120"/>
      <c r="F64" s="3120"/>
      <c r="G64" s="3120"/>
      <c r="H64" s="3120"/>
      <c r="I64" s="3120"/>
      <c r="J64" s="3120"/>
      <c r="K64" s="3120"/>
      <c r="L64" s="3120"/>
      <c r="M64" s="3120"/>
      <c r="N64" s="3120"/>
      <c r="O64" s="3120"/>
      <c r="P64" s="3120"/>
      <c r="Q64" s="3120"/>
      <c r="R64" s="3120"/>
      <c r="S64" s="2072"/>
      <c r="T64" s="2072"/>
      <c r="U64" s="2018"/>
      <c r="V64" s="2018"/>
    </row>
    <row r="65" s="2072" customFormat="true" ht="13.15" hidden="false" customHeight="true" outlineLevel="0" collapsed="false">
      <c r="A65" s="418" t="s">
        <v>1653</v>
      </c>
      <c r="B65" s="418"/>
      <c r="F65" s="3506"/>
    </row>
    <row r="66" s="2072" customFormat="true" ht="13.15" hidden="false" customHeight="true" outlineLevel="0" collapsed="false">
      <c r="A66" s="418"/>
      <c r="B66" s="418"/>
      <c r="F66" s="3506"/>
    </row>
    <row r="67" s="2072" customFormat="true" ht="15" hidden="false" customHeight="true" outlineLevel="0" collapsed="false">
      <c r="A67" s="2018"/>
      <c r="B67" s="2018"/>
      <c r="C67" s="2018"/>
      <c r="D67" s="2018"/>
      <c r="E67" s="2018"/>
      <c r="F67" s="2018"/>
      <c r="G67" s="2018"/>
      <c r="H67" s="2018"/>
      <c r="I67" s="2018"/>
      <c r="J67" s="2018"/>
      <c r="K67" s="2018"/>
      <c r="L67" s="2018"/>
      <c r="M67" s="2018"/>
      <c r="N67" s="2018"/>
      <c r="O67" s="2018"/>
      <c r="P67" s="2018"/>
      <c r="Q67" s="2018"/>
      <c r="R67" s="2018"/>
      <c r="S67" s="2018"/>
      <c r="T67" s="2018"/>
    </row>
    <row r="68" customFormat="false" ht="11.85" hidden="false" customHeight="true" outlineLevel="0" collapsed="false">
      <c r="A68" s="2018"/>
      <c r="B68" s="2018"/>
      <c r="C68" s="2018"/>
      <c r="D68" s="2018"/>
      <c r="E68" s="2018"/>
      <c r="F68" s="2018"/>
      <c r="G68" s="2018"/>
      <c r="H68" s="2018"/>
      <c r="I68" s="2018"/>
      <c r="J68" s="2018"/>
      <c r="K68" s="2018"/>
      <c r="L68" s="2018"/>
      <c r="M68" s="2018"/>
      <c r="N68" s="2018"/>
      <c r="O68" s="2018"/>
      <c r="P68" s="2018"/>
      <c r="Q68" s="2018"/>
      <c r="R68" s="2018"/>
      <c r="S68" s="2018"/>
      <c r="T68" s="2018"/>
      <c r="U68" s="2018"/>
      <c r="V68" s="2018"/>
    </row>
    <row r="69" customFormat="false" ht="11.85" hidden="false" customHeight="true" outlineLevel="0" collapsed="false">
      <c r="A69" s="2018"/>
      <c r="B69" s="2018"/>
      <c r="C69" s="2018"/>
      <c r="D69" s="2018"/>
      <c r="E69" s="2018"/>
      <c r="F69" s="2018"/>
      <c r="G69" s="2018"/>
      <c r="H69" s="2018"/>
      <c r="I69" s="2018"/>
      <c r="J69" s="2018"/>
      <c r="K69" s="2018"/>
      <c r="L69" s="2018"/>
      <c r="M69" s="2018"/>
      <c r="N69" s="2018"/>
      <c r="O69" s="2018"/>
      <c r="P69" s="2018"/>
      <c r="Q69" s="2018"/>
      <c r="R69" s="2018"/>
      <c r="S69" s="2018"/>
      <c r="T69" s="2018"/>
      <c r="U69" s="2018"/>
      <c r="V69" s="2018"/>
    </row>
    <row r="70" customFormat="false" ht="15" hidden="false" customHeight="true" outlineLevel="0" collapsed="false">
      <c r="A70" s="2018"/>
      <c r="B70" s="2018"/>
      <c r="C70" s="2018"/>
      <c r="D70" s="2018"/>
      <c r="E70" s="2018"/>
      <c r="F70" s="2018"/>
      <c r="G70" s="2018"/>
      <c r="H70" s="2018"/>
      <c r="I70" s="2018"/>
      <c r="J70" s="2018"/>
      <c r="K70" s="2018"/>
      <c r="L70" s="2018"/>
      <c r="M70" s="2018"/>
      <c r="N70" s="2018"/>
      <c r="O70" s="2018"/>
      <c r="P70" s="2018"/>
      <c r="Q70" s="2018"/>
      <c r="R70" s="2018"/>
      <c r="S70" s="2018"/>
      <c r="T70" s="2018"/>
      <c r="U70" s="2018"/>
      <c r="V70" s="2018"/>
    </row>
    <row r="71" customFormat="false" ht="5.1" hidden="false" customHeight="true" outlineLevel="0" collapsed="false">
      <c r="A71" s="2018"/>
      <c r="B71" s="2018"/>
      <c r="C71" s="2018"/>
      <c r="D71" s="2018"/>
      <c r="E71" s="2018"/>
      <c r="F71" s="2018"/>
      <c r="G71" s="2018"/>
      <c r="H71" s="2018"/>
      <c r="I71" s="2018"/>
      <c r="J71" s="2018"/>
      <c r="K71" s="2018"/>
      <c r="L71" s="2018"/>
      <c r="M71" s="2018"/>
      <c r="N71" s="2018"/>
      <c r="O71" s="2018"/>
      <c r="P71" s="2018"/>
      <c r="Q71" s="2018"/>
      <c r="R71" s="2018"/>
      <c r="S71" s="2018"/>
      <c r="T71" s="2018"/>
      <c r="U71" s="2018"/>
      <c r="V71" s="2018"/>
    </row>
    <row r="72" customFormat="false" ht="15" hidden="false" customHeight="true" outlineLevel="0" collapsed="false">
      <c r="A72" s="2018"/>
      <c r="B72" s="2018"/>
      <c r="C72" s="2018"/>
      <c r="D72" s="2018"/>
      <c r="E72" s="2018"/>
      <c r="F72" s="2018"/>
      <c r="G72" s="2018"/>
      <c r="H72" s="2018"/>
      <c r="I72" s="2018"/>
      <c r="J72" s="2018"/>
      <c r="K72" s="2018"/>
      <c r="L72" s="2018"/>
      <c r="M72" s="2018"/>
      <c r="N72" s="2018"/>
      <c r="O72" s="2018"/>
      <c r="P72" s="2018"/>
      <c r="Q72" s="2018"/>
      <c r="R72" s="2018"/>
      <c r="S72" s="2018"/>
      <c r="T72" s="2018"/>
      <c r="U72" s="2018"/>
      <c r="V72" s="2018"/>
    </row>
    <row r="73" customFormat="false" ht="15" hidden="false" customHeight="true" outlineLevel="0" collapsed="false">
      <c r="A73" s="2018"/>
      <c r="B73" s="2018"/>
      <c r="C73" s="2018"/>
      <c r="D73" s="2018"/>
      <c r="E73" s="2018"/>
      <c r="F73" s="2018"/>
      <c r="G73" s="2018"/>
      <c r="H73" s="2078"/>
      <c r="I73" s="2078"/>
      <c r="J73" s="2078"/>
      <c r="K73" s="2078"/>
      <c r="L73" s="2078"/>
      <c r="M73" s="2078"/>
      <c r="N73" s="2078"/>
      <c r="O73" s="2078"/>
      <c r="P73" s="2078"/>
      <c r="Q73" s="2078"/>
      <c r="R73" s="2078"/>
      <c r="S73" s="2078"/>
      <c r="T73" s="2078"/>
      <c r="U73" s="2018"/>
      <c r="V73" s="2018"/>
    </row>
    <row r="74" s="3241" customFormat="true" ht="15" hidden="false" customHeight="true" outlineLevel="0" collapsed="false">
      <c r="A74" s="2018"/>
      <c r="B74" s="2018"/>
      <c r="C74" s="2018"/>
      <c r="D74" s="2018"/>
      <c r="E74" s="2018"/>
      <c r="F74" s="2018"/>
      <c r="G74" s="2018"/>
      <c r="H74" s="2078"/>
      <c r="I74" s="2078"/>
      <c r="J74" s="2078"/>
      <c r="K74" s="2078"/>
      <c r="L74" s="2078"/>
      <c r="M74" s="2078"/>
      <c r="N74" s="2078"/>
      <c r="O74" s="2078"/>
      <c r="P74" s="2078"/>
      <c r="Q74" s="2078"/>
      <c r="R74" s="2078"/>
      <c r="S74" s="2078"/>
      <c r="T74" s="2078"/>
      <c r="U74" s="2078"/>
      <c r="V74" s="2078"/>
    </row>
    <row r="75" s="3241" customFormat="true" ht="15" hidden="false" customHeight="true" outlineLevel="0" collapsed="false">
      <c r="A75" s="2018"/>
      <c r="B75" s="2018"/>
      <c r="C75" s="2018"/>
      <c r="D75" s="2018"/>
      <c r="E75" s="2018"/>
      <c r="F75" s="2018"/>
      <c r="G75" s="2018"/>
      <c r="H75" s="2078"/>
      <c r="I75" s="2078"/>
      <c r="J75" s="2078"/>
      <c r="K75" s="2078"/>
      <c r="L75" s="2078"/>
      <c r="M75" s="2078"/>
      <c r="N75" s="2078"/>
      <c r="O75" s="2078"/>
      <c r="P75" s="2078"/>
      <c r="Q75" s="2078"/>
      <c r="R75" s="2078"/>
      <c r="S75" s="2078"/>
      <c r="T75" s="2078"/>
      <c r="U75" s="2078"/>
      <c r="V75" s="2078"/>
    </row>
    <row r="76" s="3241" customFormat="true" ht="15" hidden="false" customHeight="true" outlineLevel="0" collapsed="false">
      <c r="A76" s="1417"/>
      <c r="B76" s="1417"/>
      <c r="C76" s="1417"/>
      <c r="D76" s="1417"/>
      <c r="E76" s="1417"/>
      <c r="F76" s="1417"/>
      <c r="G76" s="1417"/>
      <c r="H76" s="1417"/>
      <c r="I76" s="1417"/>
      <c r="J76" s="1417"/>
      <c r="K76" s="1417"/>
      <c r="L76" s="1417"/>
      <c r="M76" s="1417"/>
      <c r="N76" s="1417"/>
      <c r="O76" s="1417"/>
      <c r="P76" s="1417"/>
      <c r="Q76" s="1417"/>
      <c r="R76" s="1417"/>
      <c r="S76" s="1417"/>
      <c r="T76" s="1417"/>
      <c r="U76" s="2078"/>
      <c r="V76" s="2078"/>
    </row>
    <row r="77" customFormat="false" ht="20.85" hidden="false" customHeight="true" outlineLevel="0" collapsed="false"/>
    <row r="78" customFormat="false" ht="3.2" hidden="false" customHeight="true" outlineLevel="0" collapsed="false">
      <c r="H78" s="3101"/>
      <c r="I78" s="3101"/>
      <c r="J78" s="3101"/>
      <c r="K78" s="3101"/>
      <c r="L78" s="3101"/>
      <c r="M78" s="3101"/>
      <c r="N78" s="3101"/>
      <c r="O78" s="3101"/>
      <c r="P78" s="3101"/>
      <c r="Q78" s="3101"/>
      <c r="R78" s="3101"/>
      <c r="S78" s="3249"/>
      <c r="T78" s="3249"/>
    </row>
    <row r="79" s="3249" customFormat="true" ht="11.85" hidden="false" customHeight="true" outlineLevel="0" collapsed="false">
      <c r="A79" s="1417"/>
      <c r="B79" s="1417"/>
      <c r="C79" s="1417"/>
      <c r="D79" s="1417"/>
      <c r="E79" s="1417"/>
      <c r="F79" s="1417"/>
      <c r="G79" s="1417"/>
      <c r="H79" s="1417"/>
      <c r="I79" s="1417"/>
      <c r="J79" s="1417"/>
      <c r="K79" s="1417"/>
      <c r="L79" s="1417"/>
      <c r="M79" s="1417"/>
      <c r="N79" s="1417"/>
      <c r="O79" s="1417"/>
      <c r="P79" s="1417"/>
      <c r="Q79" s="1417"/>
      <c r="R79" s="1417"/>
      <c r="S79" s="1417"/>
      <c r="T79" s="1417"/>
    </row>
  </sheetData>
  <mergeCells count="9">
    <mergeCell ref="AB2:AD2"/>
    <mergeCell ref="B3:Q3"/>
    <mergeCell ref="AB3:AD3"/>
    <mergeCell ref="AB4:AD4"/>
    <mergeCell ref="A51:I51"/>
    <mergeCell ref="A52:I52"/>
    <mergeCell ref="B53:C53"/>
    <mergeCell ref="D53:F53"/>
    <mergeCell ref="G53:I53"/>
  </mergeCells>
  <printOptions headings="false" gridLines="false" gridLinesSet="true" horizontalCentered="true" verticalCentered="true"/>
  <pageMargins left="0.590277777777778" right="0.590277777777778" top="0.290277777777778" bottom="0.29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339966"/>
    <pageSetUpPr fitToPage="true"/>
  </sheetPr>
  <dimension ref="A1:W24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9" topLeftCell="B10" activePane="bottomRight" state="frozen"/>
      <selection pane="topLeft" activeCell="A1" activeCellId="0" sqref="A1"/>
      <selection pane="topRight" activeCell="B1" activeCellId="0" sqref="B1"/>
      <selection pane="bottomLeft" activeCell="A10" activeCellId="0" sqref="A10"/>
      <selection pane="bottomRight" activeCell="A5" activeCellId="1" sqref="AD8:AF76 A5"/>
    </sheetView>
  </sheetViews>
  <sheetFormatPr defaultColWidth="9.01171875" defaultRowHeight="15.75" zeroHeight="false" outlineLevelRow="0" outlineLevelCol="0"/>
  <cols>
    <col collapsed="false" customWidth="true" hidden="false" outlineLevel="0" max="1" min="1" style="2018" width="19.75"/>
    <col collapsed="false" customWidth="true" hidden="false" outlineLevel="0" max="2" min="2" style="1417" width="18.75"/>
    <col collapsed="false" customWidth="true" hidden="false" outlineLevel="0" max="3" min="3" style="1417" width="17.13"/>
    <col collapsed="false" customWidth="true" hidden="false" outlineLevel="0" max="4" min="4" style="1417" width="18.75"/>
    <col collapsed="false" customWidth="true" hidden="false" outlineLevel="0" max="5" min="5" style="1417" width="17.13"/>
    <col collapsed="false" customWidth="true" hidden="false" outlineLevel="0" max="6" min="6" style="1417" width="10.75"/>
    <col collapsed="false" customWidth="true" hidden="false" outlineLevel="0" max="7" min="7" style="1417" width="4.5"/>
    <col collapsed="false" customWidth="false" hidden="false" outlineLevel="0" max="13" min="8" style="1417" width="9"/>
    <col collapsed="false" customWidth="true" hidden="false" outlineLevel="0" max="14" min="14" style="1417" width="9.13"/>
    <col collapsed="false" customWidth="false" hidden="false" outlineLevel="0" max="1024" min="15" style="1417" width="9"/>
  </cols>
  <sheetData>
    <row r="1" customFormat="false" ht="13.15" hidden="false" customHeight="true" outlineLevel="0" collapsed="false">
      <c r="A1" s="3507"/>
      <c r="B1" s="3401"/>
      <c r="C1" s="3401"/>
      <c r="D1" s="3401"/>
      <c r="E1" s="3508"/>
    </row>
    <row r="2" customFormat="false" ht="20.85" hidden="false" customHeight="true" outlineLevel="0" collapsed="false">
      <c r="A2" s="3086"/>
      <c r="B2" s="3408" t="s">
        <v>1690</v>
      </c>
      <c r="C2" s="3408"/>
      <c r="D2" s="3408"/>
      <c r="E2" s="3509" t="s">
        <v>75</v>
      </c>
    </row>
    <row r="3" customFormat="false" ht="20.85" hidden="false" customHeight="true" outlineLevel="0" collapsed="false">
      <c r="A3" s="3086"/>
      <c r="B3" s="3510"/>
      <c r="C3" s="3510"/>
      <c r="D3" s="3511"/>
      <c r="E3" s="3509" t="s">
        <v>1691</v>
      </c>
    </row>
    <row r="4" customFormat="false" ht="20.85" hidden="false" customHeight="true" outlineLevel="0" collapsed="false">
      <c r="A4" s="3086"/>
      <c r="B4" s="3512" t="n">
        <v>2018</v>
      </c>
      <c r="C4" s="3512"/>
      <c r="D4" s="3512"/>
      <c r="E4" s="3513" t="s">
        <v>1670</v>
      </c>
    </row>
    <row r="5" customFormat="false" ht="15.75" hidden="false" customHeight="false" outlineLevel="0" collapsed="false">
      <c r="A5" s="3514"/>
      <c r="B5" s="3413"/>
      <c r="C5" s="3413"/>
      <c r="D5" s="3413"/>
      <c r="E5" s="3515"/>
    </row>
    <row r="6" customFormat="false" ht="15.75" hidden="false" customHeight="false" outlineLevel="0" collapsed="false">
      <c r="A6" s="2078"/>
      <c r="B6" s="3241"/>
      <c r="C6" s="3241"/>
      <c r="D6" s="3241"/>
      <c r="E6" s="3241"/>
      <c r="F6" s="3241"/>
    </row>
    <row r="7" s="2018" customFormat="true" ht="16.7" hidden="false" customHeight="true" outlineLevel="0" collapsed="false">
      <c r="B7" s="3246"/>
      <c r="C7" s="3246"/>
      <c r="D7" s="3246"/>
      <c r="E7" s="3246"/>
      <c r="F7" s="3246"/>
      <c r="N7" s="2360"/>
    </row>
    <row r="8" s="2018" customFormat="true" ht="32.45" hidden="false" customHeight="true" outlineLevel="0" collapsed="false">
      <c r="A8" s="3122"/>
      <c r="B8" s="3516" t="s">
        <v>1692</v>
      </c>
      <c r="C8" s="3516"/>
      <c r="D8" s="3517" t="s">
        <v>1693</v>
      </c>
      <c r="E8" s="3517"/>
      <c r="N8" s="2360"/>
    </row>
    <row r="9" s="2018" customFormat="true" ht="68.25" hidden="false" customHeight="true" outlineLevel="0" collapsed="false">
      <c r="A9" s="3518"/>
      <c r="B9" s="3519" t="s">
        <v>1694</v>
      </c>
      <c r="C9" s="3520" t="s">
        <v>468</v>
      </c>
      <c r="D9" s="3521" t="s">
        <v>1694</v>
      </c>
      <c r="E9" s="3520" t="s">
        <v>468</v>
      </c>
      <c r="N9" s="2360"/>
    </row>
    <row r="10" s="2060" customFormat="true" ht="18" hidden="false" customHeight="true" outlineLevel="0" collapsed="false">
      <c r="A10" s="3522" t="s">
        <v>1399</v>
      </c>
      <c r="B10" s="3523" t="n">
        <v>16938926</v>
      </c>
      <c r="C10" s="3523" t="n">
        <v>99.7567555345599</v>
      </c>
      <c r="D10" s="3523" t="n">
        <v>749166</v>
      </c>
      <c r="E10" s="3524" t="n">
        <v>100</v>
      </c>
      <c r="F10" s="3525"/>
      <c r="H10" s="3525"/>
      <c r="I10" s="3525"/>
      <c r="J10" s="3526"/>
    </row>
    <row r="11" s="2060" customFormat="true" ht="18" hidden="false" customHeight="true" outlineLevel="0" collapsed="false">
      <c r="A11" s="3527" t="s">
        <v>644</v>
      </c>
      <c r="B11" s="3528" t="n">
        <v>342165</v>
      </c>
      <c r="C11" s="3529" t="n">
        <v>2.01999229467087</v>
      </c>
      <c r="D11" s="3528" t="n">
        <v>14770</v>
      </c>
      <c r="E11" s="3529" t="n">
        <v>1.97152566987824</v>
      </c>
      <c r="H11" s="3525"/>
      <c r="I11" s="3525"/>
      <c r="J11" s="3526"/>
    </row>
    <row r="12" s="2018" customFormat="true" ht="15" hidden="false" customHeight="true" outlineLevel="0" collapsed="false">
      <c r="A12" s="453" t="s">
        <v>1695</v>
      </c>
      <c r="B12" s="3530" t="n">
        <v>213560</v>
      </c>
      <c r="C12" s="3531" t="n">
        <v>1.26076470255552</v>
      </c>
      <c r="D12" s="3530" t="n">
        <v>9893</v>
      </c>
      <c r="E12" s="3531" t="n">
        <v>1.32053510169976</v>
      </c>
      <c r="H12" s="3525"/>
      <c r="I12" s="3525"/>
      <c r="J12" s="3526"/>
    </row>
    <row r="13" s="2018" customFormat="true" ht="15" hidden="false" customHeight="true" outlineLevel="0" collapsed="false">
      <c r="A13" s="453" t="s">
        <v>1696</v>
      </c>
      <c r="B13" s="3530" t="n">
        <v>32321</v>
      </c>
      <c r="C13" s="3531" t="n">
        <v>0.190809027679795</v>
      </c>
      <c r="D13" s="3530" t="n">
        <v>1792</v>
      </c>
      <c r="E13" s="3531" t="n">
        <v>0.239199322980488</v>
      </c>
      <c r="H13" s="3525"/>
      <c r="I13" s="3525"/>
      <c r="J13" s="3526"/>
    </row>
    <row r="14" s="2018" customFormat="true" ht="15" hidden="false" customHeight="true" outlineLevel="0" collapsed="false">
      <c r="A14" s="453" t="s">
        <v>1697</v>
      </c>
      <c r="B14" s="3530" t="n">
        <v>57960</v>
      </c>
      <c r="C14" s="3531" t="n">
        <v>0.342170454018159</v>
      </c>
      <c r="D14" s="3530" t="n">
        <v>1660</v>
      </c>
      <c r="E14" s="3531" t="n">
        <v>0.221579729993086</v>
      </c>
      <c r="H14" s="3525"/>
      <c r="I14" s="3525"/>
      <c r="J14" s="3526"/>
    </row>
    <row r="15" s="2018" customFormat="true" ht="15" hidden="false" customHeight="true" outlineLevel="0" collapsed="false">
      <c r="A15" s="453" t="s">
        <v>1698</v>
      </c>
      <c r="B15" s="3530" t="n">
        <v>25502</v>
      </c>
      <c r="C15" s="3531" t="n">
        <v>0.150552638343187</v>
      </c>
      <c r="D15" s="3530" t="n">
        <v>502</v>
      </c>
      <c r="E15" s="3531" t="n">
        <v>0.06700784605815</v>
      </c>
      <c r="H15" s="3525"/>
      <c r="I15" s="3525"/>
      <c r="J15" s="3526"/>
    </row>
    <row r="16" s="2018" customFormat="true" ht="15" hidden="false" customHeight="true" outlineLevel="0" collapsed="false">
      <c r="A16" s="453" t="s">
        <v>1699</v>
      </c>
      <c r="B16" s="3530" t="n">
        <v>2144</v>
      </c>
      <c r="C16" s="3531" t="n">
        <v>0.0126572369464274</v>
      </c>
      <c r="D16" s="3530" t="n">
        <v>287</v>
      </c>
      <c r="E16" s="3531" t="n">
        <v>0.0383092665710937</v>
      </c>
      <c r="H16" s="3525"/>
      <c r="I16" s="3525"/>
      <c r="J16" s="3526"/>
    </row>
    <row r="17" s="2018" customFormat="true" ht="15" hidden="false" customHeight="true" outlineLevel="0" collapsed="false">
      <c r="A17" s="453" t="s">
        <v>1700</v>
      </c>
      <c r="B17" s="3532"/>
      <c r="C17" s="3531" t="n">
        <v>0</v>
      </c>
      <c r="D17" s="3532"/>
      <c r="E17" s="3531" t="n">
        <v>0</v>
      </c>
      <c r="H17" s="3525"/>
      <c r="I17" s="3525"/>
      <c r="J17" s="3526"/>
    </row>
    <row r="18" s="2018" customFormat="true" ht="15" hidden="false" customHeight="true" outlineLevel="0" collapsed="false">
      <c r="A18" s="453" t="s">
        <v>1701</v>
      </c>
      <c r="B18" s="3530" t="n">
        <v>1410</v>
      </c>
      <c r="C18" s="3531" t="n">
        <v>0.00832402243211878</v>
      </c>
      <c r="D18" s="3530" t="n">
        <v>269</v>
      </c>
      <c r="E18" s="3531" t="n">
        <v>0.0359065948000844</v>
      </c>
      <c r="H18" s="3525"/>
      <c r="I18" s="3525"/>
      <c r="J18" s="3526"/>
    </row>
    <row r="19" s="2060" customFormat="true" ht="18" hidden="false" customHeight="true" outlineLevel="0" collapsed="false">
      <c r="A19" s="3527" t="s">
        <v>1645</v>
      </c>
      <c r="B19" s="3528" t="n">
        <v>6871010</v>
      </c>
      <c r="C19" s="3529" t="n">
        <v>40.5634335966755</v>
      </c>
      <c r="D19" s="3528" t="n">
        <v>225223</v>
      </c>
      <c r="E19" s="3529" t="n">
        <v>30.0631635712245</v>
      </c>
      <c r="H19" s="3525"/>
      <c r="I19" s="3525"/>
      <c r="J19" s="3526"/>
    </row>
    <row r="20" s="2018" customFormat="true" ht="15" hidden="false" customHeight="true" outlineLevel="0" collapsed="false">
      <c r="A20" s="453" t="s">
        <v>1702</v>
      </c>
      <c r="B20" s="3530" t="n">
        <v>6678861</v>
      </c>
      <c r="C20" s="3531" t="n">
        <v>39.429070060286</v>
      </c>
      <c r="D20" s="3530" t="n">
        <v>219534</v>
      </c>
      <c r="E20" s="3531" t="n">
        <v>29.3037858098205</v>
      </c>
      <c r="H20" s="3525"/>
      <c r="I20" s="3525"/>
      <c r="J20" s="3526"/>
      <c r="W20" s="3533"/>
    </row>
    <row r="21" s="2018" customFormat="true" ht="15" hidden="false" customHeight="true" outlineLevel="0" collapsed="false">
      <c r="A21" s="453" t="s">
        <v>1703</v>
      </c>
      <c r="B21" s="3530" t="n">
        <v>187606</v>
      </c>
      <c r="C21" s="3531" t="n">
        <v>1.10754365418445</v>
      </c>
      <c r="D21" s="3530" t="n">
        <v>4346</v>
      </c>
      <c r="E21" s="3531" t="n">
        <v>0.580111750933705</v>
      </c>
      <c r="H21" s="3525"/>
      <c r="I21" s="3525"/>
      <c r="J21" s="3526"/>
      <c r="W21" s="3533"/>
    </row>
    <row r="22" s="2018" customFormat="true" ht="15" hidden="false" customHeight="true" outlineLevel="0" collapsed="false">
      <c r="A22" s="453" t="s">
        <v>1704</v>
      </c>
      <c r="B22" s="3530" t="n">
        <v>4160</v>
      </c>
      <c r="C22" s="3531" t="n">
        <v>0.0245588179557547</v>
      </c>
      <c r="D22" s="3530" t="n">
        <v>1160</v>
      </c>
      <c r="E22" s="3531" t="n">
        <v>0.154838847465048</v>
      </c>
      <c r="H22" s="3525"/>
      <c r="I22" s="3525"/>
      <c r="J22" s="3526"/>
    </row>
    <row r="23" s="2060" customFormat="true" ht="18" hidden="false" customHeight="true" outlineLevel="0" collapsed="false">
      <c r="A23" s="3527" t="s">
        <v>1472</v>
      </c>
      <c r="B23" s="3528" t="n">
        <v>35107</v>
      </c>
      <c r="C23" s="3529" t="n">
        <v>0.20725635143574</v>
      </c>
      <c r="D23" s="3528" t="n">
        <v>8616</v>
      </c>
      <c r="E23" s="3529" t="n">
        <v>1.15007888772315</v>
      </c>
      <c r="H23" s="3525"/>
      <c r="I23" s="3525"/>
      <c r="J23" s="3526"/>
    </row>
    <row r="24" s="2018" customFormat="true" ht="15" hidden="false" customHeight="true" outlineLevel="0" collapsed="false">
      <c r="A24" s="453" t="s">
        <v>1705</v>
      </c>
      <c r="B24" s="3530" t="n">
        <v>6212</v>
      </c>
      <c r="C24" s="3531" t="n">
        <v>0.0366729271973914</v>
      </c>
      <c r="D24" s="3530" t="n">
        <v>1547</v>
      </c>
      <c r="E24" s="3531" t="n">
        <v>0.206496290541749</v>
      </c>
      <c r="H24" s="3525"/>
      <c r="I24" s="3525"/>
      <c r="J24" s="3526"/>
    </row>
    <row r="25" s="2018" customFormat="true" ht="15" hidden="false" customHeight="true" outlineLevel="0" collapsed="false">
      <c r="A25" s="453" t="s">
        <v>1706</v>
      </c>
      <c r="B25" s="3530" t="n">
        <v>14482</v>
      </c>
      <c r="C25" s="3531" t="n">
        <v>0.085495385008471</v>
      </c>
      <c r="D25" s="3530" t="n">
        <v>4554</v>
      </c>
      <c r="E25" s="3531" t="n">
        <v>0.607875958065369</v>
      </c>
      <c r="H25" s="3525"/>
      <c r="I25" s="3525"/>
      <c r="J25" s="3526"/>
    </row>
    <row r="26" s="2018" customFormat="true" ht="15" hidden="false" customHeight="true" outlineLevel="0" collapsed="false">
      <c r="A26" s="453" t="s">
        <v>1707</v>
      </c>
      <c r="B26" s="3530" t="n">
        <v>6712</v>
      </c>
      <c r="C26" s="3531" t="n">
        <v>0.0396247082016888</v>
      </c>
      <c r="D26" s="3530" t="n">
        <v>731</v>
      </c>
      <c r="E26" s="3531" t="n">
        <v>0.0975751702559913</v>
      </c>
      <c r="H26" s="3525"/>
      <c r="I26" s="3525"/>
      <c r="J26" s="3526"/>
    </row>
    <row r="27" s="2018" customFormat="true" ht="15" hidden="false" customHeight="true" outlineLevel="0" collapsed="false">
      <c r="A27" s="453" t="s">
        <v>1708</v>
      </c>
      <c r="B27" s="3530" t="n">
        <v>5316</v>
      </c>
      <c r="C27" s="3531" t="n">
        <v>0.0313833356376904</v>
      </c>
      <c r="D27" s="3530" t="n">
        <v>1181</v>
      </c>
      <c r="E27" s="3531" t="n">
        <v>0.157641964531225</v>
      </c>
      <c r="H27" s="3525"/>
      <c r="I27" s="3525"/>
      <c r="J27" s="3526"/>
    </row>
    <row r="28" s="2060" customFormat="true" ht="18" hidden="false" customHeight="true" outlineLevel="0" collapsed="false">
      <c r="A28" s="3527" t="s">
        <v>1709</v>
      </c>
      <c r="B28" s="3528" t="n">
        <v>7540494</v>
      </c>
      <c r="C28" s="3529" t="n">
        <v>44.5157739044376</v>
      </c>
      <c r="D28" s="3528" t="n">
        <v>342377</v>
      </c>
      <c r="E28" s="3529" t="n">
        <v>45.701086274604</v>
      </c>
      <c r="H28" s="3525"/>
      <c r="I28" s="3525"/>
      <c r="J28" s="3526"/>
    </row>
    <row r="29" s="2018" customFormat="true" ht="15" hidden="false" customHeight="true" outlineLevel="0" collapsed="false">
      <c r="A29" s="453" t="s">
        <v>1710</v>
      </c>
      <c r="B29" s="3530" t="n">
        <v>5455189</v>
      </c>
      <c r="C29" s="3531" t="n">
        <v>32.2050465301047</v>
      </c>
      <c r="D29" s="3530" t="n">
        <v>133467</v>
      </c>
      <c r="E29" s="3531" t="n">
        <v>17.8154107367393</v>
      </c>
      <c r="H29" s="3525"/>
      <c r="I29" s="3525"/>
      <c r="J29" s="3526"/>
    </row>
    <row r="30" s="2018" customFormat="true" ht="15" hidden="false" customHeight="true" outlineLevel="0" collapsed="false">
      <c r="A30" s="453" t="s">
        <v>1711</v>
      </c>
      <c r="B30" s="3530" t="n">
        <v>271739</v>
      </c>
      <c r="C30" s="3531" t="n">
        <v>1.60422803665356</v>
      </c>
      <c r="D30" s="3530" t="n">
        <v>100858</v>
      </c>
      <c r="E30" s="3531" t="n">
        <v>13.4627038600257</v>
      </c>
      <c r="H30" s="3525"/>
      <c r="I30" s="3525"/>
      <c r="J30" s="3526"/>
    </row>
    <row r="31" s="2018" customFormat="true" ht="15" hidden="false" customHeight="true" outlineLevel="0" collapsed="false">
      <c r="A31" s="453" t="s">
        <v>1712</v>
      </c>
      <c r="B31" s="3530" t="n">
        <v>6635</v>
      </c>
      <c r="C31" s="3531" t="n">
        <v>0.039170133927027</v>
      </c>
      <c r="D31" s="3530" t="n">
        <v>3116</v>
      </c>
      <c r="E31" s="3531" t="n">
        <v>0.415929179914732</v>
      </c>
      <c r="H31" s="3525"/>
      <c r="I31" s="3525"/>
      <c r="J31" s="3526"/>
    </row>
    <row r="32" s="2018" customFormat="true" ht="15" hidden="false" customHeight="true" outlineLevel="0" collapsed="false">
      <c r="A32" s="453" t="s">
        <v>1713</v>
      </c>
      <c r="B32" s="3530" t="n">
        <v>100982</v>
      </c>
      <c r="C32" s="3531" t="n">
        <v>0.596153498751928</v>
      </c>
      <c r="D32" s="3530" t="n">
        <v>28163</v>
      </c>
      <c r="E32" s="3531" t="n">
        <v>3.75924694927426</v>
      </c>
      <c r="H32" s="3525"/>
      <c r="I32" s="3525"/>
      <c r="J32" s="3526"/>
    </row>
    <row r="33" s="2018" customFormat="true" ht="15" hidden="false" customHeight="true" outlineLevel="0" collapsed="false">
      <c r="A33" s="453" t="s">
        <v>1714</v>
      </c>
      <c r="B33" s="3530" t="n">
        <v>10600</v>
      </c>
      <c r="C33" s="3531" t="n">
        <v>0.0625777572911057</v>
      </c>
      <c r="D33" s="3530" t="n">
        <v>600</v>
      </c>
      <c r="E33" s="3531" t="n">
        <v>0.0800890590336454</v>
      </c>
      <c r="H33" s="3525"/>
      <c r="I33" s="3525"/>
      <c r="J33" s="3526"/>
    </row>
    <row r="34" s="2018" customFormat="true" ht="15" hidden="false" customHeight="true" outlineLevel="0" collapsed="false">
      <c r="A34" s="453" t="s">
        <v>1715</v>
      </c>
      <c r="B34" s="3530" t="n">
        <v>1686</v>
      </c>
      <c r="C34" s="3531" t="n">
        <v>0.00995340554649096</v>
      </c>
      <c r="D34" s="3530" t="n">
        <v>326</v>
      </c>
      <c r="E34" s="3531" t="n">
        <v>0.0435150554082807</v>
      </c>
      <c r="H34" s="3525"/>
      <c r="I34" s="3525"/>
      <c r="J34" s="3526"/>
    </row>
    <row r="35" s="2060" customFormat="true" ht="18" hidden="false" customHeight="true" outlineLevel="0" collapsed="false">
      <c r="A35" s="3527" t="s">
        <v>1647</v>
      </c>
      <c r="B35" s="3528" t="n">
        <v>1464291</v>
      </c>
      <c r="C35" s="3529" t="n">
        <v>8.6445327171274</v>
      </c>
      <c r="D35" s="3528" t="n">
        <v>132446</v>
      </c>
      <c r="E35" s="3529" t="n">
        <v>17.679125854617</v>
      </c>
      <c r="H35" s="3525"/>
      <c r="I35" s="3525"/>
      <c r="J35" s="3526"/>
    </row>
    <row r="36" s="2018" customFormat="true" ht="15" hidden="false" customHeight="true" outlineLevel="0" collapsed="false">
      <c r="A36" s="453" t="s">
        <v>1716</v>
      </c>
      <c r="B36" s="3530" t="n">
        <v>1189108</v>
      </c>
      <c r="C36" s="3531" t="n">
        <v>7.01997281291624</v>
      </c>
      <c r="D36" s="3530" t="n">
        <v>71719</v>
      </c>
      <c r="E36" s="3531" t="n">
        <v>9.57317870805669</v>
      </c>
      <c r="H36" s="3525"/>
      <c r="I36" s="3525"/>
      <c r="J36" s="3526"/>
    </row>
    <row r="37" s="2018" customFormat="true" ht="15" hidden="false" customHeight="true" outlineLevel="0" collapsed="false">
      <c r="A37" s="453" t="s">
        <v>1717</v>
      </c>
      <c r="B37" s="3530" t="n">
        <v>81045</v>
      </c>
      <c r="C37" s="3531" t="n">
        <v>0.478454182986572</v>
      </c>
      <c r="D37" s="3530" t="n">
        <v>32039</v>
      </c>
      <c r="E37" s="3531" t="n">
        <v>4.27662227063161</v>
      </c>
      <c r="H37" s="3525"/>
      <c r="I37" s="3525"/>
      <c r="J37" s="3526"/>
    </row>
    <row r="38" s="2018" customFormat="true" ht="15" hidden="false" customHeight="true" outlineLevel="0" collapsed="false">
      <c r="A38" s="453" t="s">
        <v>1718</v>
      </c>
      <c r="B38" s="3530" t="n">
        <v>148695</v>
      </c>
      <c r="C38" s="3531" t="n">
        <v>0.877830152868016</v>
      </c>
      <c r="D38" s="3530" t="n">
        <v>25605</v>
      </c>
      <c r="E38" s="3531" t="n">
        <v>3.41780059426082</v>
      </c>
      <c r="H38" s="3525"/>
      <c r="I38" s="3525"/>
      <c r="J38" s="3526"/>
    </row>
    <row r="39" s="2018" customFormat="true" ht="15" hidden="false" customHeight="true" outlineLevel="0" collapsed="false">
      <c r="A39" s="453" t="s">
        <v>1719</v>
      </c>
      <c r="B39" s="3530" t="n">
        <v>10852</v>
      </c>
      <c r="C39" s="3531" t="n">
        <v>0.0640654549172716</v>
      </c>
      <c r="D39" s="3530" t="n">
        <v>1375</v>
      </c>
      <c r="E39" s="3531" t="n">
        <v>0.183537426952104</v>
      </c>
      <c r="H39" s="3525"/>
      <c r="I39" s="3525"/>
      <c r="J39" s="3526"/>
    </row>
    <row r="40" s="2060" customFormat="true" ht="18" hidden="false" customHeight="true" outlineLevel="0" collapsed="false">
      <c r="A40" s="3527" t="s">
        <v>1682</v>
      </c>
      <c r="B40" s="3528" t="n">
        <v>494656</v>
      </c>
      <c r="C40" s="3529" t="n">
        <v>2.92023236892351</v>
      </c>
      <c r="D40" s="3528" t="n">
        <v>24531</v>
      </c>
      <c r="E40" s="3529" t="n">
        <v>3.27444117859059</v>
      </c>
      <c r="H40" s="3525"/>
      <c r="I40" s="3525"/>
      <c r="J40" s="3526"/>
    </row>
    <row r="41" s="2018" customFormat="true" ht="15" hidden="false" customHeight="true" outlineLevel="0" collapsed="false">
      <c r="A41" s="453" t="s">
        <v>1720</v>
      </c>
      <c r="B41" s="3530" t="n">
        <v>182257</v>
      </c>
      <c r="C41" s="3531" t="n">
        <v>1.07596550100048</v>
      </c>
      <c r="D41" s="3530" t="n">
        <v>21067</v>
      </c>
      <c r="E41" s="3531" t="n">
        <v>2.81206034443635</v>
      </c>
      <c r="G41" s="3122"/>
      <c r="H41" s="3525"/>
      <c r="I41" s="3525"/>
      <c r="J41" s="3526"/>
    </row>
    <row r="42" s="2018" customFormat="true" ht="15" hidden="false" customHeight="true" outlineLevel="0" collapsed="false">
      <c r="A42" s="453" t="s">
        <v>1721</v>
      </c>
      <c r="B42" s="3530" t="n">
        <v>82965</v>
      </c>
      <c r="C42" s="3531" t="n">
        <v>0.489789022043074</v>
      </c>
      <c r="D42" s="3530" t="s">
        <v>161</v>
      </c>
      <c r="E42" s="3531"/>
      <c r="G42" s="3534"/>
      <c r="H42" s="3525"/>
      <c r="I42" s="3525"/>
      <c r="J42" s="3526"/>
    </row>
    <row r="43" s="2018" customFormat="true" ht="15" hidden="false" customHeight="true" outlineLevel="0" collapsed="false">
      <c r="A43" s="453" t="s">
        <v>1722</v>
      </c>
      <c r="B43" s="3530" t="n">
        <v>186726</v>
      </c>
      <c r="C43" s="3531" t="n">
        <v>1.10234851961689</v>
      </c>
      <c r="D43" s="3530" t="n">
        <v>26</v>
      </c>
      <c r="E43" s="3531" t="n">
        <v>0.00347052589145797</v>
      </c>
      <c r="G43" s="3534"/>
      <c r="H43" s="3525"/>
      <c r="I43" s="3525"/>
      <c r="J43" s="3526"/>
    </row>
    <row r="44" s="2018" customFormat="true" ht="15" hidden="false" customHeight="true" outlineLevel="0" collapsed="false">
      <c r="A44" s="453" t="s">
        <v>1723</v>
      </c>
      <c r="B44" s="3530" t="n">
        <v>15670</v>
      </c>
      <c r="C44" s="3531" t="n">
        <v>0.0925088166746817</v>
      </c>
      <c r="D44" s="3530" t="n">
        <v>413</v>
      </c>
      <c r="E44" s="3531" t="n">
        <v>0.0551279689681593</v>
      </c>
      <c r="H44" s="3525"/>
      <c r="I44" s="3525"/>
      <c r="J44" s="3526"/>
    </row>
    <row r="45" s="2018" customFormat="true" ht="15" hidden="false" customHeight="true" outlineLevel="0" collapsed="false">
      <c r="A45" s="453" t="s">
        <v>1724</v>
      </c>
      <c r="B45" s="3530" t="n">
        <v>5351</v>
      </c>
      <c r="C45" s="3531" t="n">
        <v>0.0315899603079912</v>
      </c>
      <c r="D45" s="3530" t="n">
        <v>276</v>
      </c>
      <c r="E45" s="3531" t="n">
        <v>0.0368409671554769</v>
      </c>
      <c r="H45" s="3525"/>
      <c r="I45" s="3525"/>
      <c r="J45" s="3526"/>
    </row>
    <row r="46" s="2018" customFormat="true" ht="15" hidden="false" customHeight="true" outlineLevel="0" collapsed="false">
      <c r="A46" s="453" t="s">
        <v>1725</v>
      </c>
      <c r="B46" s="3530" t="n">
        <v>1337</v>
      </c>
      <c r="C46" s="3531" t="n">
        <v>0.00789306240549135</v>
      </c>
      <c r="D46" s="3530" t="n">
        <v>550</v>
      </c>
      <c r="E46" s="3531" t="n">
        <v>0.0734149707808416</v>
      </c>
      <c r="H46" s="3525"/>
      <c r="I46" s="3525"/>
      <c r="J46" s="3526"/>
    </row>
    <row r="47" s="2018" customFormat="true" ht="15" hidden="false" customHeight="true" outlineLevel="0" collapsed="false">
      <c r="A47" s="453" t="s">
        <v>1726</v>
      </c>
      <c r="B47" s="3530" t="n">
        <v>4112</v>
      </c>
      <c r="C47" s="3531" t="n">
        <v>0.0242754469793421</v>
      </c>
      <c r="D47" s="3530" t="n">
        <v>192</v>
      </c>
      <c r="E47" s="3531" t="n">
        <v>0.0256284988907665</v>
      </c>
      <c r="H47" s="3525"/>
      <c r="I47" s="3525"/>
      <c r="J47" s="3526"/>
    </row>
    <row r="48" s="2018" customFormat="true" ht="15" hidden="false" customHeight="true" outlineLevel="0" collapsed="false">
      <c r="A48" s="453" t="s">
        <v>1727</v>
      </c>
      <c r="B48" s="3530" t="n">
        <v>160</v>
      </c>
      <c r="C48" s="3531" t="n">
        <v>0.00094456992137518</v>
      </c>
      <c r="D48" s="3530" t="s">
        <v>161</v>
      </c>
      <c r="E48" s="3531" t="s">
        <v>161</v>
      </c>
      <c r="H48" s="3525"/>
      <c r="I48" s="3525"/>
      <c r="J48" s="3526"/>
    </row>
    <row r="49" s="2018" customFormat="true" ht="15" hidden="false" customHeight="true" outlineLevel="0" collapsed="false">
      <c r="A49" s="453" t="s">
        <v>1728</v>
      </c>
      <c r="B49" s="3530" t="n">
        <v>19</v>
      </c>
      <c r="C49" s="3531" t="n">
        <v>0.000112167678163303</v>
      </c>
      <c r="D49" s="3530" t="s">
        <v>161</v>
      </c>
      <c r="E49" s="3531" t="s">
        <v>161</v>
      </c>
      <c r="H49" s="3525"/>
      <c r="I49" s="3525"/>
      <c r="J49" s="3526"/>
    </row>
    <row r="50" s="2060" customFormat="true" ht="18" hidden="false" customHeight="true" outlineLevel="0" collapsed="false">
      <c r="A50" s="464" t="s">
        <v>1729</v>
      </c>
      <c r="B50" s="3535" t="n">
        <v>1623543</v>
      </c>
      <c r="C50" s="3536" t="n">
        <v>9.58468677412015</v>
      </c>
      <c r="D50" s="3535" t="n">
        <v>72571</v>
      </c>
      <c r="E50" s="3536" t="n">
        <v>9.68690517188447</v>
      </c>
      <c r="H50" s="3525"/>
      <c r="I50" s="3525"/>
      <c r="J50" s="3526"/>
    </row>
    <row r="51" s="2060" customFormat="true" ht="18" hidden="false" customHeight="true" outlineLevel="0" collapsed="false">
      <c r="A51" s="3537" t="s">
        <v>1730</v>
      </c>
      <c r="B51" s="3538" t="n">
        <v>41203</v>
      </c>
      <c r="C51" s="3539"/>
      <c r="D51" s="3538" t="n">
        <v>1203</v>
      </c>
      <c r="E51" s="3536" t="n">
        <v>0.160578563362459</v>
      </c>
      <c r="F51" s="0"/>
      <c r="H51" s="3525"/>
      <c r="I51" s="3525"/>
      <c r="J51" s="3526"/>
    </row>
    <row r="52" s="2018" customFormat="true" ht="16.5" hidden="false" customHeight="true" outlineLevel="0" collapsed="false">
      <c r="A52" s="484" t="s">
        <v>1731</v>
      </c>
      <c r="B52" s="3540" t="n">
        <v>150000</v>
      </c>
      <c r="C52" s="3541" t="n">
        <v>0.885534301289232</v>
      </c>
      <c r="D52" s="3540"/>
      <c r="E52" s="3541"/>
      <c r="F52" s="3122"/>
      <c r="H52" s="3525"/>
      <c r="I52" s="3525"/>
      <c r="J52" s="3526"/>
    </row>
    <row r="53" s="2072" customFormat="true" ht="15" hidden="false" customHeight="true" outlineLevel="0" collapsed="false">
      <c r="A53" s="3169"/>
      <c r="B53" s="3542"/>
      <c r="F53" s="3246"/>
    </row>
    <row r="54" s="2072" customFormat="true" ht="15" hidden="false" customHeight="true" outlineLevel="0" collapsed="false">
      <c r="A54" s="3169" t="s">
        <v>1653</v>
      </c>
      <c r="F54" s="3246"/>
    </row>
    <row r="55" s="2072" customFormat="true" ht="11.85" hidden="false" customHeight="true" outlineLevel="0" collapsed="false">
      <c r="A55" s="3169"/>
      <c r="F55" s="3246"/>
    </row>
    <row r="56" s="2018" customFormat="true" ht="12.2" hidden="false" customHeight="true" outlineLevel="0" collapsed="false">
      <c r="B56" s="2072"/>
      <c r="F56" s="3122"/>
    </row>
    <row r="57" s="2018" customFormat="true" ht="14.1" hidden="false" customHeight="true" outlineLevel="0" collapsed="false">
      <c r="B57" s="2072"/>
      <c r="F57" s="3122"/>
    </row>
    <row r="58" customFormat="false" ht="14.1" hidden="false" customHeight="true" outlineLevel="0" collapsed="false">
      <c r="B58" s="2399"/>
      <c r="F58" s="3245"/>
    </row>
    <row r="59" customFormat="false" ht="14.1" hidden="false" customHeight="true" outlineLevel="0" collapsed="false">
      <c r="B59" s="2399"/>
      <c r="F59" s="3245"/>
    </row>
    <row r="60" customFormat="false" ht="14.1" hidden="false" customHeight="true" outlineLevel="0" collapsed="false">
      <c r="B60" s="2399"/>
      <c r="F60" s="3245"/>
    </row>
    <row r="61" customFormat="false" ht="14.1" hidden="false" customHeight="true" outlineLevel="0" collapsed="false">
      <c r="B61" s="2399"/>
      <c r="F61" s="3245"/>
    </row>
    <row r="62" customFormat="false" ht="14.1" hidden="false" customHeight="true" outlineLevel="0" collapsed="false">
      <c r="B62" s="2399"/>
      <c r="F62" s="3245"/>
    </row>
    <row r="63" customFormat="false" ht="14.1" hidden="false" customHeight="true" outlineLevel="0" collapsed="false">
      <c r="B63" s="2399"/>
      <c r="F63" s="3245"/>
    </row>
    <row r="64" customFormat="false" ht="14.1" hidden="false" customHeight="true" outlineLevel="0" collapsed="false">
      <c r="B64" s="2399"/>
      <c r="F64" s="3245"/>
    </row>
    <row r="65" customFormat="false" ht="14.1" hidden="false" customHeight="true" outlineLevel="0" collapsed="false">
      <c r="B65" s="2399"/>
    </row>
    <row r="66" customFormat="false" ht="14.1" hidden="false" customHeight="true" outlineLevel="0" collapsed="false">
      <c r="B66" s="2399"/>
    </row>
    <row r="67" customFormat="false" ht="14.1" hidden="false" customHeight="true" outlineLevel="0" collapsed="false">
      <c r="B67" s="2399"/>
    </row>
    <row r="68" customFormat="false" ht="15.75" hidden="false" customHeight="false" outlineLevel="0" collapsed="false">
      <c r="B68" s="2399"/>
    </row>
    <row r="69" customFormat="false" ht="15.75" hidden="false" customHeight="false" outlineLevel="0" collapsed="false">
      <c r="B69" s="2399"/>
    </row>
    <row r="70" customFormat="false" ht="15.75" hidden="false" customHeight="false" outlineLevel="0" collapsed="false">
      <c r="B70" s="2399"/>
    </row>
    <row r="71" customFormat="false" ht="15.75" hidden="false" customHeight="false" outlineLevel="0" collapsed="false">
      <c r="B71" s="2399"/>
    </row>
    <row r="72" customFormat="false" ht="15.75" hidden="false" customHeight="false" outlineLevel="0" collapsed="false">
      <c r="B72" s="2399"/>
    </row>
    <row r="73" customFormat="false" ht="15.75" hidden="false" customHeight="false" outlineLevel="0" collapsed="false">
      <c r="B73" s="2399"/>
    </row>
    <row r="74" customFormat="false" ht="15.75" hidden="false" customHeight="false" outlineLevel="0" collapsed="false">
      <c r="B74" s="2399"/>
    </row>
    <row r="75" customFormat="false" ht="15.75" hidden="false" customHeight="false" outlineLevel="0" collapsed="false">
      <c r="B75" s="2399"/>
    </row>
    <row r="76" customFormat="false" ht="15.75" hidden="false" customHeight="false" outlineLevel="0" collapsed="false">
      <c r="B76" s="2399"/>
    </row>
    <row r="77" customFormat="false" ht="15.75" hidden="false" customHeight="false" outlineLevel="0" collapsed="false">
      <c r="B77" s="2399"/>
    </row>
    <row r="78" customFormat="false" ht="15.75" hidden="false" customHeight="false" outlineLevel="0" collapsed="false">
      <c r="B78" s="2399"/>
    </row>
    <row r="79" customFormat="false" ht="15.75" hidden="false" customHeight="false" outlineLevel="0" collapsed="false">
      <c r="B79" s="2399"/>
    </row>
    <row r="80" customFormat="false" ht="15.75" hidden="false" customHeight="false" outlineLevel="0" collapsed="false">
      <c r="B80" s="2399"/>
    </row>
    <row r="81" customFormat="false" ht="15.75" hidden="false" customHeight="false" outlineLevel="0" collapsed="false">
      <c r="B81" s="2399"/>
    </row>
    <row r="82" customFormat="false" ht="15.75" hidden="false" customHeight="false" outlineLevel="0" collapsed="false">
      <c r="B82" s="2399"/>
    </row>
    <row r="83" customFormat="false" ht="15.75" hidden="false" customHeight="false" outlineLevel="0" collapsed="false">
      <c r="B83" s="2399"/>
    </row>
    <row r="84" customFormat="false" ht="15.75" hidden="false" customHeight="false" outlineLevel="0" collapsed="false">
      <c r="B84" s="2399"/>
    </row>
    <row r="85" customFormat="false" ht="15.75" hidden="false" customHeight="false" outlineLevel="0" collapsed="false">
      <c r="B85" s="2399"/>
    </row>
    <row r="86" customFormat="false" ht="15.75" hidden="false" customHeight="false" outlineLevel="0" collapsed="false">
      <c r="B86" s="2399"/>
    </row>
    <row r="87" customFormat="false" ht="15.75" hidden="false" customHeight="false" outlineLevel="0" collapsed="false">
      <c r="B87" s="2399"/>
    </row>
    <row r="88" customFormat="false" ht="15.75" hidden="false" customHeight="false" outlineLevel="0" collapsed="false">
      <c r="B88" s="2399"/>
    </row>
    <row r="89" customFormat="false" ht="15.75" hidden="false" customHeight="false" outlineLevel="0" collapsed="false">
      <c r="B89" s="2399"/>
    </row>
    <row r="90" customFormat="false" ht="15.75" hidden="false" customHeight="false" outlineLevel="0" collapsed="false">
      <c r="B90" s="2399"/>
    </row>
    <row r="91" customFormat="false" ht="15.75" hidden="false" customHeight="false" outlineLevel="0" collapsed="false">
      <c r="B91" s="2399"/>
    </row>
    <row r="92" customFormat="false" ht="15.75" hidden="false" customHeight="false" outlineLevel="0" collapsed="false">
      <c r="B92" s="2399"/>
    </row>
    <row r="93" customFormat="false" ht="15.75" hidden="false" customHeight="false" outlineLevel="0" collapsed="false">
      <c r="B93" s="2399"/>
    </row>
    <row r="94" customFormat="false" ht="15.75" hidden="false" customHeight="false" outlineLevel="0" collapsed="false">
      <c r="B94" s="2399"/>
    </row>
    <row r="95" customFormat="false" ht="15.75" hidden="false" customHeight="false" outlineLevel="0" collapsed="false">
      <c r="B95" s="2399"/>
    </row>
    <row r="96" customFormat="false" ht="15.75" hidden="false" customHeight="false" outlineLevel="0" collapsed="false">
      <c r="B96" s="2399"/>
    </row>
    <row r="97" customFormat="false" ht="15.75" hidden="false" customHeight="false" outlineLevel="0" collapsed="false">
      <c r="B97" s="2399"/>
    </row>
    <row r="98" customFormat="false" ht="15.75" hidden="false" customHeight="false" outlineLevel="0" collapsed="false">
      <c r="B98" s="2399"/>
    </row>
    <row r="99" customFormat="false" ht="15.75" hidden="false" customHeight="false" outlineLevel="0" collapsed="false">
      <c r="B99" s="2399"/>
    </row>
    <row r="100" customFormat="false" ht="15.75" hidden="false" customHeight="false" outlineLevel="0" collapsed="false">
      <c r="B100" s="2399"/>
    </row>
    <row r="101" customFormat="false" ht="15.75" hidden="false" customHeight="false" outlineLevel="0" collapsed="false">
      <c r="B101" s="2399"/>
    </row>
    <row r="102" customFormat="false" ht="15.75" hidden="false" customHeight="false" outlineLevel="0" collapsed="false">
      <c r="B102" s="2399"/>
    </row>
    <row r="103" customFormat="false" ht="15.75" hidden="false" customHeight="false" outlineLevel="0" collapsed="false">
      <c r="B103" s="2399"/>
    </row>
    <row r="104" customFormat="false" ht="15.75" hidden="false" customHeight="false" outlineLevel="0" collapsed="false">
      <c r="B104" s="2399"/>
    </row>
    <row r="105" customFormat="false" ht="15.75" hidden="false" customHeight="false" outlineLevel="0" collapsed="false">
      <c r="B105" s="2399"/>
    </row>
    <row r="106" customFormat="false" ht="15.75" hidden="false" customHeight="false" outlineLevel="0" collapsed="false">
      <c r="B106" s="2399"/>
    </row>
    <row r="107" customFormat="false" ht="15.75" hidden="false" customHeight="false" outlineLevel="0" collapsed="false">
      <c r="B107" s="2399"/>
    </row>
    <row r="108" customFormat="false" ht="15.75" hidden="false" customHeight="false" outlineLevel="0" collapsed="false">
      <c r="B108" s="2399"/>
    </row>
    <row r="109" customFormat="false" ht="15.75" hidden="false" customHeight="false" outlineLevel="0" collapsed="false">
      <c r="B109" s="2399"/>
    </row>
    <row r="110" customFormat="false" ht="15.75" hidden="false" customHeight="false" outlineLevel="0" collapsed="false">
      <c r="B110" s="2399"/>
    </row>
    <row r="111" customFormat="false" ht="15.75" hidden="false" customHeight="false" outlineLevel="0" collapsed="false">
      <c r="B111" s="2399"/>
    </row>
    <row r="112" customFormat="false" ht="15.75" hidden="false" customHeight="false" outlineLevel="0" collapsed="false">
      <c r="B112" s="2399"/>
    </row>
    <row r="113" customFormat="false" ht="15.75" hidden="false" customHeight="false" outlineLevel="0" collapsed="false">
      <c r="B113" s="2399"/>
    </row>
    <row r="114" customFormat="false" ht="15.75" hidden="false" customHeight="false" outlineLevel="0" collapsed="false">
      <c r="B114" s="2399"/>
    </row>
    <row r="115" customFormat="false" ht="15.75" hidden="false" customHeight="false" outlineLevel="0" collapsed="false">
      <c r="B115" s="2399"/>
    </row>
    <row r="116" customFormat="false" ht="15.75" hidden="false" customHeight="false" outlineLevel="0" collapsed="false">
      <c r="B116" s="2399"/>
    </row>
    <row r="117" customFormat="false" ht="15.75" hidden="false" customHeight="false" outlineLevel="0" collapsed="false">
      <c r="B117" s="2399"/>
    </row>
    <row r="118" customFormat="false" ht="15.75" hidden="false" customHeight="false" outlineLevel="0" collapsed="false">
      <c r="B118" s="2399"/>
    </row>
    <row r="119" customFormat="false" ht="15.75" hidden="false" customHeight="false" outlineLevel="0" collapsed="false">
      <c r="B119" s="2399"/>
    </row>
    <row r="120" customFormat="false" ht="15.75" hidden="false" customHeight="false" outlineLevel="0" collapsed="false">
      <c r="B120" s="2399"/>
    </row>
    <row r="121" customFormat="false" ht="15.75" hidden="false" customHeight="false" outlineLevel="0" collapsed="false">
      <c r="B121" s="2399"/>
    </row>
    <row r="122" customFormat="false" ht="15.75" hidden="false" customHeight="false" outlineLevel="0" collapsed="false">
      <c r="B122" s="2399"/>
    </row>
    <row r="123" customFormat="false" ht="15.75" hidden="false" customHeight="false" outlineLevel="0" collapsed="false">
      <c r="B123" s="2399"/>
    </row>
    <row r="124" customFormat="false" ht="15.75" hidden="false" customHeight="false" outlineLevel="0" collapsed="false">
      <c r="B124" s="2399"/>
    </row>
    <row r="125" customFormat="false" ht="15.75" hidden="false" customHeight="false" outlineLevel="0" collapsed="false">
      <c r="B125" s="2399"/>
    </row>
    <row r="126" customFormat="false" ht="15.75" hidden="false" customHeight="false" outlineLevel="0" collapsed="false">
      <c r="B126" s="2399"/>
    </row>
    <row r="127" customFormat="false" ht="15.75" hidden="false" customHeight="false" outlineLevel="0" collapsed="false">
      <c r="B127" s="2399"/>
    </row>
    <row r="128" customFormat="false" ht="15.75" hidden="false" customHeight="false" outlineLevel="0" collapsed="false">
      <c r="B128" s="2399"/>
    </row>
    <row r="129" customFormat="false" ht="15.75" hidden="false" customHeight="false" outlineLevel="0" collapsed="false">
      <c r="B129" s="2399"/>
    </row>
    <row r="130" customFormat="false" ht="15.75" hidden="false" customHeight="false" outlineLevel="0" collapsed="false">
      <c r="B130" s="2399"/>
    </row>
    <row r="131" customFormat="false" ht="15.75" hidden="false" customHeight="false" outlineLevel="0" collapsed="false">
      <c r="B131" s="2399"/>
    </row>
    <row r="132" customFormat="false" ht="15.75" hidden="false" customHeight="false" outlineLevel="0" collapsed="false">
      <c r="B132" s="2399"/>
    </row>
    <row r="133" customFormat="false" ht="15.75" hidden="false" customHeight="false" outlineLevel="0" collapsed="false">
      <c r="B133" s="2399"/>
    </row>
    <row r="134" customFormat="false" ht="15.75" hidden="false" customHeight="false" outlineLevel="0" collapsed="false">
      <c r="B134" s="2399"/>
    </row>
    <row r="135" customFormat="false" ht="15.75" hidden="false" customHeight="false" outlineLevel="0" collapsed="false">
      <c r="B135" s="2399"/>
    </row>
    <row r="136" customFormat="false" ht="15.75" hidden="false" customHeight="false" outlineLevel="0" collapsed="false">
      <c r="B136" s="2399"/>
    </row>
    <row r="137" customFormat="false" ht="15.75" hidden="false" customHeight="false" outlineLevel="0" collapsed="false">
      <c r="B137" s="2399"/>
    </row>
    <row r="138" customFormat="false" ht="15.75" hidden="false" customHeight="false" outlineLevel="0" collapsed="false">
      <c r="B138" s="2399"/>
    </row>
    <row r="139" customFormat="false" ht="15.75" hidden="false" customHeight="false" outlineLevel="0" collapsed="false">
      <c r="B139" s="2399"/>
    </row>
    <row r="140" customFormat="false" ht="15.75" hidden="false" customHeight="false" outlineLevel="0" collapsed="false">
      <c r="B140" s="2399"/>
    </row>
    <row r="141" customFormat="false" ht="15.75" hidden="false" customHeight="false" outlineLevel="0" collapsed="false">
      <c r="B141" s="2399"/>
    </row>
    <row r="142" customFormat="false" ht="15.75" hidden="false" customHeight="false" outlineLevel="0" collapsed="false">
      <c r="B142" s="2399"/>
    </row>
    <row r="143" customFormat="false" ht="15.75" hidden="false" customHeight="false" outlineLevel="0" collapsed="false">
      <c r="B143" s="2399"/>
    </row>
    <row r="144" customFormat="false" ht="15.75" hidden="false" customHeight="false" outlineLevel="0" collapsed="false">
      <c r="B144" s="2399"/>
    </row>
    <row r="145" customFormat="false" ht="15.75" hidden="false" customHeight="false" outlineLevel="0" collapsed="false">
      <c r="B145" s="2399"/>
    </row>
    <row r="146" customFormat="false" ht="15.75" hidden="false" customHeight="false" outlineLevel="0" collapsed="false">
      <c r="B146" s="2399"/>
    </row>
    <row r="147" customFormat="false" ht="15.75" hidden="false" customHeight="false" outlineLevel="0" collapsed="false">
      <c r="B147" s="2399"/>
    </row>
    <row r="148" customFormat="false" ht="15.75" hidden="false" customHeight="false" outlineLevel="0" collapsed="false">
      <c r="B148" s="2399"/>
    </row>
    <row r="149" customFormat="false" ht="15.75" hidden="false" customHeight="false" outlineLevel="0" collapsed="false">
      <c r="B149" s="2399"/>
    </row>
    <row r="150" customFormat="false" ht="15.75" hidden="false" customHeight="false" outlineLevel="0" collapsed="false">
      <c r="B150" s="2399"/>
    </row>
    <row r="151" customFormat="false" ht="15.75" hidden="false" customHeight="false" outlineLevel="0" collapsed="false">
      <c r="B151" s="2399"/>
    </row>
    <row r="152" customFormat="false" ht="15.75" hidden="false" customHeight="false" outlineLevel="0" collapsed="false">
      <c r="B152" s="2399"/>
    </row>
    <row r="153" customFormat="false" ht="15.75" hidden="false" customHeight="false" outlineLevel="0" collapsed="false">
      <c r="B153" s="2399"/>
    </row>
    <row r="154" customFormat="false" ht="15.75" hidden="false" customHeight="false" outlineLevel="0" collapsed="false">
      <c r="B154" s="2399"/>
    </row>
    <row r="155" customFormat="false" ht="15.75" hidden="false" customHeight="false" outlineLevel="0" collapsed="false">
      <c r="B155" s="2399"/>
    </row>
    <row r="156" customFormat="false" ht="15.75" hidden="false" customHeight="false" outlineLevel="0" collapsed="false">
      <c r="B156" s="2399"/>
    </row>
    <row r="157" customFormat="false" ht="15.75" hidden="false" customHeight="false" outlineLevel="0" collapsed="false">
      <c r="B157" s="2399"/>
    </row>
    <row r="158" customFormat="false" ht="15.75" hidden="false" customHeight="false" outlineLevel="0" collapsed="false">
      <c r="B158" s="2399"/>
    </row>
    <row r="159" customFormat="false" ht="15.75" hidden="false" customHeight="false" outlineLevel="0" collapsed="false">
      <c r="B159" s="2399"/>
    </row>
    <row r="160" customFormat="false" ht="15.75" hidden="false" customHeight="false" outlineLevel="0" collapsed="false">
      <c r="B160" s="2399"/>
    </row>
    <row r="161" customFormat="false" ht="15.75" hidden="false" customHeight="false" outlineLevel="0" collapsed="false">
      <c r="B161" s="2399"/>
    </row>
    <row r="162" customFormat="false" ht="15.75" hidden="false" customHeight="false" outlineLevel="0" collapsed="false">
      <c r="B162" s="2399"/>
    </row>
    <row r="163" customFormat="false" ht="15.75" hidden="false" customHeight="false" outlineLevel="0" collapsed="false">
      <c r="B163" s="2399"/>
    </row>
    <row r="164" customFormat="false" ht="15.75" hidden="false" customHeight="false" outlineLevel="0" collapsed="false">
      <c r="B164" s="2399"/>
    </row>
    <row r="165" customFormat="false" ht="15.75" hidden="false" customHeight="false" outlineLevel="0" collapsed="false">
      <c r="B165" s="2399"/>
    </row>
    <row r="166" customFormat="false" ht="15.75" hidden="false" customHeight="false" outlineLevel="0" collapsed="false">
      <c r="B166" s="2399"/>
    </row>
    <row r="167" customFormat="false" ht="15.75" hidden="false" customHeight="false" outlineLevel="0" collapsed="false">
      <c r="B167" s="2399"/>
    </row>
    <row r="168" customFormat="false" ht="15.75" hidden="false" customHeight="false" outlineLevel="0" collapsed="false">
      <c r="B168" s="2399"/>
    </row>
    <row r="169" customFormat="false" ht="15.75" hidden="false" customHeight="false" outlineLevel="0" collapsed="false">
      <c r="B169" s="2399"/>
    </row>
    <row r="170" customFormat="false" ht="15.75" hidden="false" customHeight="false" outlineLevel="0" collapsed="false">
      <c r="B170" s="2399"/>
    </row>
    <row r="171" customFormat="false" ht="15.75" hidden="false" customHeight="false" outlineLevel="0" collapsed="false">
      <c r="B171" s="2399"/>
    </row>
    <row r="172" customFormat="false" ht="15.75" hidden="false" customHeight="false" outlineLevel="0" collapsed="false">
      <c r="B172" s="2399"/>
    </row>
    <row r="173" customFormat="false" ht="15.75" hidden="false" customHeight="false" outlineLevel="0" collapsed="false">
      <c r="B173" s="2399"/>
    </row>
    <row r="174" customFormat="false" ht="15.75" hidden="false" customHeight="false" outlineLevel="0" collapsed="false">
      <c r="B174" s="2399"/>
    </row>
    <row r="175" customFormat="false" ht="15.75" hidden="false" customHeight="false" outlineLevel="0" collapsed="false">
      <c r="B175" s="2399"/>
    </row>
    <row r="176" customFormat="false" ht="15.75" hidden="false" customHeight="false" outlineLevel="0" collapsed="false">
      <c r="B176" s="2399"/>
    </row>
    <row r="177" customFormat="false" ht="15.75" hidden="false" customHeight="false" outlineLevel="0" collapsed="false">
      <c r="B177" s="2399"/>
    </row>
    <row r="178" customFormat="false" ht="15.75" hidden="false" customHeight="false" outlineLevel="0" collapsed="false">
      <c r="B178" s="2399"/>
    </row>
    <row r="179" customFormat="false" ht="15.75" hidden="false" customHeight="false" outlineLevel="0" collapsed="false">
      <c r="B179" s="2399"/>
    </row>
    <row r="180" customFormat="false" ht="15.75" hidden="false" customHeight="false" outlineLevel="0" collapsed="false">
      <c r="B180" s="2399"/>
    </row>
    <row r="181" customFormat="false" ht="15.75" hidden="false" customHeight="false" outlineLevel="0" collapsed="false">
      <c r="B181" s="2399"/>
    </row>
    <row r="182" customFormat="false" ht="15.75" hidden="false" customHeight="false" outlineLevel="0" collapsed="false">
      <c r="B182" s="2399"/>
    </row>
    <row r="183" customFormat="false" ht="15.75" hidden="false" customHeight="false" outlineLevel="0" collapsed="false">
      <c r="B183" s="2399"/>
    </row>
    <row r="184" customFormat="false" ht="15.75" hidden="false" customHeight="false" outlineLevel="0" collapsed="false">
      <c r="B184" s="2399"/>
    </row>
    <row r="185" customFormat="false" ht="15.75" hidden="false" customHeight="false" outlineLevel="0" collapsed="false">
      <c r="B185" s="2399"/>
    </row>
    <row r="186" customFormat="false" ht="15.75" hidden="false" customHeight="false" outlineLevel="0" collapsed="false">
      <c r="B186" s="2399"/>
    </row>
    <row r="187" customFormat="false" ht="15.75" hidden="false" customHeight="false" outlineLevel="0" collapsed="false">
      <c r="B187" s="2399"/>
    </row>
    <row r="188" customFormat="false" ht="15.75" hidden="false" customHeight="false" outlineLevel="0" collapsed="false">
      <c r="B188" s="2399"/>
    </row>
    <row r="189" customFormat="false" ht="15.75" hidden="false" customHeight="false" outlineLevel="0" collapsed="false">
      <c r="B189" s="2399"/>
    </row>
    <row r="190" customFormat="false" ht="15.75" hidden="false" customHeight="false" outlineLevel="0" collapsed="false">
      <c r="B190" s="2399"/>
    </row>
    <row r="191" customFormat="false" ht="15.75" hidden="false" customHeight="false" outlineLevel="0" collapsed="false">
      <c r="B191" s="2399"/>
    </row>
    <row r="192" customFormat="false" ht="15.75" hidden="false" customHeight="false" outlineLevel="0" collapsed="false">
      <c r="B192" s="2399"/>
    </row>
    <row r="193" customFormat="false" ht="15.75" hidden="false" customHeight="false" outlineLevel="0" collapsed="false">
      <c r="B193" s="2399"/>
    </row>
    <row r="194" customFormat="false" ht="15.75" hidden="false" customHeight="false" outlineLevel="0" collapsed="false">
      <c r="B194" s="2399"/>
    </row>
    <row r="195" customFormat="false" ht="15.75" hidden="false" customHeight="false" outlineLevel="0" collapsed="false">
      <c r="B195" s="2399"/>
    </row>
    <row r="196" customFormat="false" ht="15.75" hidden="false" customHeight="false" outlineLevel="0" collapsed="false">
      <c r="B196" s="2399"/>
    </row>
    <row r="197" customFormat="false" ht="15.75" hidden="false" customHeight="false" outlineLevel="0" collapsed="false">
      <c r="B197" s="2399"/>
    </row>
    <row r="198" customFormat="false" ht="15.75" hidden="false" customHeight="false" outlineLevel="0" collapsed="false">
      <c r="B198" s="2399"/>
    </row>
    <row r="199" customFormat="false" ht="15.75" hidden="false" customHeight="false" outlineLevel="0" collapsed="false">
      <c r="B199" s="2399"/>
    </row>
    <row r="200" customFormat="false" ht="15.75" hidden="false" customHeight="false" outlineLevel="0" collapsed="false">
      <c r="B200" s="2399"/>
    </row>
    <row r="201" customFormat="false" ht="15.75" hidden="false" customHeight="false" outlineLevel="0" collapsed="false">
      <c r="B201" s="2399"/>
    </row>
    <row r="202" customFormat="false" ht="15.75" hidden="false" customHeight="false" outlineLevel="0" collapsed="false">
      <c r="B202" s="2399"/>
    </row>
    <row r="203" customFormat="false" ht="15.75" hidden="false" customHeight="false" outlineLevel="0" collapsed="false">
      <c r="B203" s="2399"/>
    </row>
    <row r="204" customFormat="false" ht="15.75" hidden="false" customHeight="false" outlineLevel="0" collapsed="false">
      <c r="B204" s="2399"/>
    </row>
    <row r="205" customFormat="false" ht="15.75" hidden="false" customHeight="false" outlineLevel="0" collapsed="false">
      <c r="B205" s="2399"/>
    </row>
    <row r="206" customFormat="false" ht="15.75" hidden="false" customHeight="false" outlineLevel="0" collapsed="false">
      <c r="B206" s="2399"/>
    </row>
    <row r="207" customFormat="false" ht="15.75" hidden="false" customHeight="false" outlineLevel="0" collapsed="false">
      <c r="B207" s="2399"/>
    </row>
    <row r="208" customFormat="false" ht="15.75" hidden="false" customHeight="false" outlineLevel="0" collapsed="false">
      <c r="B208" s="2399"/>
    </row>
    <row r="209" customFormat="false" ht="15.75" hidden="false" customHeight="false" outlineLevel="0" collapsed="false">
      <c r="B209" s="2399"/>
    </row>
    <row r="210" customFormat="false" ht="15.75" hidden="false" customHeight="false" outlineLevel="0" collapsed="false">
      <c r="B210" s="2399"/>
    </row>
    <row r="211" customFormat="false" ht="15.75" hidden="false" customHeight="false" outlineLevel="0" collapsed="false">
      <c r="B211" s="2399"/>
    </row>
    <row r="212" customFormat="false" ht="15.75" hidden="false" customHeight="false" outlineLevel="0" collapsed="false">
      <c r="B212" s="2399"/>
    </row>
    <row r="213" customFormat="false" ht="15.75" hidden="false" customHeight="false" outlineLevel="0" collapsed="false">
      <c r="B213" s="2399"/>
    </row>
    <row r="214" customFormat="false" ht="15.75" hidden="false" customHeight="false" outlineLevel="0" collapsed="false">
      <c r="B214" s="2399"/>
    </row>
    <row r="215" customFormat="false" ht="15.75" hidden="false" customHeight="false" outlineLevel="0" collapsed="false">
      <c r="B215" s="2399"/>
    </row>
    <row r="216" customFormat="false" ht="15.75" hidden="false" customHeight="false" outlineLevel="0" collapsed="false">
      <c r="B216" s="2399"/>
    </row>
    <row r="217" customFormat="false" ht="15.75" hidden="false" customHeight="false" outlineLevel="0" collapsed="false">
      <c r="B217" s="2399"/>
    </row>
    <row r="218" customFormat="false" ht="15.75" hidden="false" customHeight="false" outlineLevel="0" collapsed="false">
      <c r="B218" s="2399"/>
    </row>
    <row r="219" customFormat="false" ht="15.75" hidden="false" customHeight="false" outlineLevel="0" collapsed="false">
      <c r="B219" s="2399"/>
    </row>
    <row r="220" customFormat="false" ht="15.75" hidden="false" customHeight="false" outlineLevel="0" collapsed="false">
      <c r="B220" s="2399"/>
    </row>
    <row r="221" customFormat="false" ht="15.75" hidden="false" customHeight="false" outlineLevel="0" collapsed="false">
      <c r="B221" s="2399"/>
    </row>
    <row r="222" customFormat="false" ht="15.75" hidden="false" customHeight="false" outlineLevel="0" collapsed="false">
      <c r="B222" s="2399"/>
    </row>
    <row r="223" customFormat="false" ht="15.75" hidden="false" customHeight="false" outlineLevel="0" collapsed="false">
      <c r="B223" s="2399"/>
    </row>
    <row r="224" customFormat="false" ht="15.75" hidden="false" customHeight="false" outlineLevel="0" collapsed="false">
      <c r="B224" s="2399"/>
    </row>
    <row r="225" customFormat="false" ht="15.75" hidden="false" customHeight="false" outlineLevel="0" collapsed="false">
      <c r="B225" s="2399"/>
    </row>
    <row r="226" customFormat="false" ht="15.75" hidden="false" customHeight="false" outlineLevel="0" collapsed="false">
      <c r="B226" s="2399"/>
    </row>
    <row r="227" customFormat="false" ht="15.75" hidden="false" customHeight="false" outlineLevel="0" collapsed="false">
      <c r="B227" s="2399"/>
    </row>
    <row r="228" customFormat="false" ht="15.75" hidden="false" customHeight="false" outlineLevel="0" collapsed="false">
      <c r="B228" s="2399"/>
    </row>
    <row r="229" customFormat="false" ht="15.75" hidden="false" customHeight="false" outlineLevel="0" collapsed="false">
      <c r="B229" s="2399"/>
    </row>
    <row r="230" customFormat="false" ht="15.75" hidden="false" customHeight="false" outlineLevel="0" collapsed="false">
      <c r="B230" s="2399"/>
    </row>
    <row r="231" customFormat="false" ht="15.75" hidden="false" customHeight="false" outlineLevel="0" collapsed="false">
      <c r="B231" s="2399"/>
    </row>
    <row r="232" customFormat="false" ht="15.75" hidden="false" customHeight="false" outlineLevel="0" collapsed="false">
      <c r="B232" s="2399"/>
    </row>
    <row r="233" customFormat="false" ht="15.75" hidden="false" customHeight="false" outlineLevel="0" collapsed="false">
      <c r="B233" s="2399"/>
    </row>
    <row r="234" customFormat="false" ht="15.75" hidden="false" customHeight="false" outlineLevel="0" collapsed="false">
      <c r="B234" s="2399"/>
    </row>
    <row r="235" customFormat="false" ht="15.75" hidden="false" customHeight="false" outlineLevel="0" collapsed="false">
      <c r="B235" s="2399"/>
    </row>
    <row r="236" customFormat="false" ht="15.75" hidden="false" customHeight="false" outlineLevel="0" collapsed="false">
      <c r="B236" s="2399"/>
    </row>
    <row r="237" customFormat="false" ht="15.75" hidden="false" customHeight="false" outlineLevel="0" collapsed="false">
      <c r="B237" s="2399"/>
    </row>
    <row r="238" customFormat="false" ht="15.75" hidden="false" customHeight="false" outlineLevel="0" collapsed="false">
      <c r="B238" s="2399"/>
    </row>
    <row r="239" customFormat="false" ht="15.75" hidden="false" customHeight="false" outlineLevel="0" collapsed="false">
      <c r="B239" s="2399"/>
    </row>
    <row r="240" customFormat="false" ht="15.75" hidden="false" customHeight="false" outlineLevel="0" collapsed="false">
      <c r="B240" s="2399"/>
    </row>
    <row r="241" customFormat="false" ht="15.75" hidden="false" customHeight="false" outlineLevel="0" collapsed="false">
      <c r="B241" s="2399"/>
    </row>
    <row r="242" customFormat="false" ht="15.75" hidden="false" customHeight="false" outlineLevel="0" collapsed="false">
      <c r="B242" s="2399"/>
    </row>
  </sheetData>
  <mergeCells count="5">
    <mergeCell ref="B2:D2"/>
    <mergeCell ref="B4:D4"/>
    <mergeCell ref="N7:N9"/>
    <mergeCell ref="B8:C8"/>
    <mergeCell ref="D8:E8"/>
  </mergeCells>
  <printOptions headings="false" gridLines="false" gridLinesSet="true" horizontalCentered="true" verticalCentered="true"/>
  <pageMargins left="0.7875" right="0.7875" top="0.551388888888889" bottom="0.551388888888889"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99"/>
    <pageSetUpPr fitToPage="true"/>
  </sheetPr>
  <dimension ref="A1:AF10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37" activePane="bottomRight" state="frozen"/>
      <selection pane="topLeft" activeCell="A1" activeCellId="0" sqref="A1"/>
      <selection pane="topRight" activeCell="B1" activeCellId="0" sqref="B1"/>
      <selection pane="bottomLeft" activeCell="A37" activeCellId="0" sqref="A37"/>
      <selection pane="bottomRight" activeCell="A6" activeCellId="1" sqref="AD8:AF76 A6"/>
    </sheetView>
  </sheetViews>
  <sheetFormatPr defaultColWidth="11.01953125" defaultRowHeight="15.75" zeroHeight="false" outlineLevelRow="0" outlineLevelCol="0"/>
  <cols>
    <col collapsed="false" customWidth="true" hidden="false" outlineLevel="0" max="1" min="1" style="123" width="36.51"/>
    <col collapsed="false" customWidth="true" hidden="false" outlineLevel="0" max="23" min="2" style="123" width="8.5"/>
    <col collapsed="false" customWidth="true" hidden="false" outlineLevel="0" max="24" min="24" style="123" width="9"/>
    <col collapsed="false" customWidth="true" hidden="false" outlineLevel="0" max="25" min="25" style="0" width="9"/>
    <col collapsed="false" customWidth="true" hidden="false" outlineLevel="0" max="251" min="26" style="123" width="9"/>
    <col collapsed="false" customWidth="false" hidden="false" outlineLevel="0" max="1024" min="252" style="123" width="11"/>
  </cols>
  <sheetData>
    <row r="1" customFormat="false" ht="4.7" hidden="false" customHeight="true" outlineLevel="0" collapsed="false">
      <c r="A1" s="217"/>
      <c r="B1" s="218"/>
      <c r="C1" s="218"/>
      <c r="D1" s="218"/>
      <c r="E1" s="218"/>
      <c r="F1" s="218"/>
      <c r="G1" s="218"/>
      <c r="H1" s="218"/>
      <c r="I1" s="218"/>
      <c r="J1" s="218"/>
      <c r="K1" s="218"/>
      <c r="L1" s="218"/>
      <c r="M1" s="219"/>
      <c r="N1" s="219"/>
      <c r="O1" s="219"/>
      <c r="P1" s="219"/>
      <c r="Q1" s="219"/>
      <c r="R1" s="219"/>
      <c r="S1" s="219"/>
      <c r="T1" s="219"/>
      <c r="U1" s="219"/>
      <c r="V1" s="219"/>
      <c r="W1" s="219"/>
      <c r="X1" s="219"/>
      <c r="Y1" s="219"/>
      <c r="Z1" s="219"/>
      <c r="AA1" s="219"/>
      <c r="AB1" s="219"/>
      <c r="AC1" s="219"/>
      <c r="AD1" s="220"/>
      <c r="AE1" s="221"/>
      <c r="AF1" s="222"/>
    </row>
    <row r="2" customFormat="false" ht="16.15" hidden="false" customHeight="true" outlineLevel="0" collapsed="false">
      <c r="A2" s="101"/>
      <c r="B2" s="223" t="s">
        <v>15</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4" t="s">
        <v>75</v>
      </c>
      <c r="AF2" s="225"/>
    </row>
    <row r="3" customFormat="false" ht="13.15" hidden="false" customHeight="true" outlineLevel="0" collapsed="false">
      <c r="A3" s="101"/>
      <c r="B3" s="226"/>
      <c r="C3" s="227"/>
      <c r="D3" s="227"/>
      <c r="E3" s="227"/>
      <c r="F3" s="227"/>
      <c r="G3" s="227"/>
      <c r="H3" s="227"/>
      <c r="I3" s="227"/>
      <c r="J3" s="228"/>
      <c r="K3" s="228"/>
      <c r="L3" s="228"/>
      <c r="M3" s="227"/>
      <c r="N3" s="228"/>
      <c r="O3" s="228"/>
      <c r="P3" s="228"/>
      <c r="Q3" s="228"/>
      <c r="R3" s="228"/>
      <c r="S3" s="228"/>
      <c r="T3" s="228"/>
      <c r="U3" s="228"/>
      <c r="V3" s="228"/>
      <c r="W3" s="228"/>
      <c r="X3" s="228"/>
      <c r="Y3" s="228"/>
      <c r="Z3" s="228"/>
      <c r="AA3" s="228"/>
      <c r="AB3" s="228"/>
      <c r="AC3" s="228"/>
      <c r="AD3" s="229"/>
      <c r="AE3" s="224" t="s">
        <v>231</v>
      </c>
      <c r="AF3" s="225"/>
    </row>
    <row r="4" customFormat="false" ht="13.15" hidden="false" customHeight="true" outlineLevel="0" collapsed="false">
      <c r="A4" s="101"/>
      <c r="B4" s="230" t="s">
        <v>232</v>
      </c>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1" t="s">
        <v>233</v>
      </c>
      <c r="AF4" s="232"/>
    </row>
    <row r="5" customFormat="false" ht="4.7" hidden="false" customHeight="true" outlineLevel="0" collapsed="false">
      <c r="A5" s="233"/>
      <c r="B5" s="234"/>
      <c r="C5" s="234"/>
      <c r="D5" s="234"/>
      <c r="E5" s="234"/>
      <c r="F5" s="234"/>
      <c r="G5" s="234"/>
      <c r="H5" s="234"/>
      <c r="I5" s="234"/>
      <c r="J5" s="234"/>
      <c r="K5" s="234"/>
      <c r="L5" s="234"/>
      <c r="M5" s="235"/>
      <c r="N5" s="235"/>
      <c r="O5" s="235"/>
      <c r="P5" s="235"/>
      <c r="Q5" s="235"/>
      <c r="R5" s="235"/>
      <c r="S5" s="235"/>
      <c r="T5" s="235"/>
      <c r="U5" s="235"/>
      <c r="V5" s="235"/>
      <c r="W5" s="235"/>
      <c r="X5" s="235"/>
      <c r="Y5" s="235"/>
      <c r="Z5" s="235"/>
      <c r="AA5" s="235"/>
      <c r="AB5" s="235"/>
      <c r="AC5" s="235"/>
      <c r="AD5" s="236"/>
      <c r="AE5" s="237"/>
      <c r="AF5" s="238"/>
    </row>
    <row r="6" customFormat="false" ht="10.15" hidden="false" customHeight="true" outlineLevel="0" collapsed="false">
      <c r="A6" s="239"/>
      <c r="B6" s="240"/>
      <c r="C6" s="240"/>
      <c r="D6" s="240"/>
      <c r="E6" s="240"/>
      <c r="F6" s="240"/>
      <c r="G6" s="240"/>
      <c r="H6" s="240"/>
      <c r="I6" s="241"/>
      <c r="J6" s="241"/>
      <c r="K6" s="241"/>
    </row>
    <row r="7" customFormat="false" ht="14.45" hidden="false" customHeight="true" outlineLevel="0" collapsed="false">
      <c r="A7" s="242"/>
      <c r="B7" s="243" t="n">
        <v>1990</v>
      </c>
      <c r="C7" s="243" t="n">
        <v>1991</v>
      </c>
      <c r="D7" s="243" t="n">
        <v>1992</v>
      </c>
      <c r="E7" s="243" t="n">
        <v>1993</v>
      </c>
      <c r="F7" s="243" t="n">
        <v>1994</v>
      </c>
      <c r="G7" s="243" t="n">
        <v>1995</v>
      </c>
      <c r="H7" s="243" t="n">
        <v>1996</v>
      </c>
      <c r="I7" s="243" t="n">
        <v>1997</v>
      </c>
      <c r="J7" s="243" t="n">
        <v>1998</v>
      </c>
      <c r="K7" s="243" t="n">
        <v>1999</v>
      </c>
      <c r="L7" s="243" t="n">
        <v>2000</v>
      </c>
      <c r="M7" s="243" t="n">
        <v>2001</v>
      </c>
      <c r="N7" s="243" t="n">
        <v>2002</v>
      </c>
      <c r="O7" s="243" t="n">
        <v>2003</v>
      </c>
      <c r="P7" s="243" t="n">
        <v>2004</v>
      </c>
      <c r="Q7" s="243" t="n">
        <v>2005</v>
      </c>
      <c r="R7" s="243" t="n">
        <v>2006</v>
      </c>
      <c r="S7" s="243" t="n">
        <v>2007</v>
      </c>
      <c r="T7" s="243" t="n">
        <v>2008</v>
      </c>
      <c r="U7" s="243" t="n">
        <v>2009</v>
      </c>
      <c r="V7" s="243" t="n">
        <v>2010</v>
      </c>
      <c r="W7" s="243" t="n">
        <v>2011</v>
      </c>
      <c r="X7" s="243" t="n">
        <v>2012</v>
      </c>
      <c r="Y7" s="243" t="n">
        <v>2013</v>
      </c>
      <c r="Z7" s="243" t="n">
        <v>2014</v>
      </c>
      <c r="AA7" s="243" t="n">
        <v>2015</v>
      </c>
      <c r="AB7" s="243" t="n">
        <v>2016</v>
      </c>
      <c r="AC7" s="243" t="n">
        <v>2017</v>
      </c>
      <c r="AD7" s="243" t="n">
        <v>2018</v>
      </c>
      <c r="AE7" s="243" t="n">
        <v>2019</v>
      </c>
      <c r="AF7" s="243" t="n">
        <v>2020</v>
      </c>
    </row>
    <row r="8" s="123" customFormat="true" ht="8.1" hidden="false" customHeight="true" outlineLevel="0" collapsed="false">
      <c r="A8" s="244"/>
      <c r="B8" s="245"/>
      <c r="C8" s="245"/>
      <c r="D8" s="245"/>
      <c r="E8" s="245"/>
      <c r="F8" s="245"/>
      <c r="G8" s="245"/>
      <c r="H8" s="245"/>
      <c r="I8" s="245"/>
      <c r="J8" s="245"/>
      <c r="K8" s="245"/>
      <c r="L8" s="245"/>
      <c r="M8" s="245"/>
      <c r="N8" s="245"/>
      <c r="O8" s="245"/>
      <c r="P8" s="245"/>
    </row>
    <row r="9" customFormat="false" ht="18" hidden="false" customHeight="true" outlineLevel="0" collapsed="false">
      <c r="A9" s="246" t="s">
        <v>234</v>
      </c>
      <c r="B9" s="247" t="n">
        <v>79.365</v>
      </c>
      <c r="C9" s="248" t="n">
        <v>79.973</v>
      </c>
      <c r="D9" s="248" t="n">
        <v>80.5</v>
      </c>
      <c r="E9" s="248" t="n">
        <v>80.946</v>
      </c>
      <c r="F9" s="248" t="n">
        <v>81.147</v>
      </c>
      <c r="G9" s="248" t="n">
        <v>81.308</v>
      </c>
      <c r="H9" s="248" t="n">
        <v>81.466</v>
      </c>
      <c r="I9" s="248" t="n">
        <v>81.51</v>
      </c>
      <c r="J9" s="248" t="n">
        <v>81.446</v>
      </c>
      <c r="K9" s="248" t="n">
        <v>81.422</v>
      </c>
      <c r="L9" s="248" t="n">
        <v>81.457</v>
      </c>
      <c r="M9" s="248" t="n">
        <v>81.517</v>
      </c>
      <c r="N9" s="248" t="n">
        <v>81.578</v>
      </c>
      <c r="O9" s="248" t="n">
        <v>81.549</v>
      </c>
      <c r="P9" s="248" t="n">
        <v>81.456</v>
      </c>
      <c r="Q9" s="248" t="n">
        <v>81.337</v>
      </c>
      <c r="R9" s="248" t="n">
        <v>81.173</v>
      </c>
      <c r="S9" s="248" t="n">
        <v>80.992</v>
      </c>
      <c r="T9" s="248" t="n">
        <v>80.764</v>
      </c>
      <c r="U9" s="248" t="n">
        <v>80.483</v>
      </c>
      <c r="V9" s="248" t="n">
        <v>80.284</v>
      </c>
      <c r="W9" s="248" t="n">
        <v>80.275</v>
      </c>
      <c r="X9" s="248" t="n">
        <v>80.426</v>
      </c>
      <c r="Y9" s="248" t="n">
        <v>80.646</v>
      </c>
      <c r="Z9" s="247" t="n">
        <v>80.983</v>
      </c>
      <c r="AA9" s="248" t="n">
        <v>81.687</v>
      </c>
      <c r="AB9" s="248" t="n">
        <v>82.349</v>
      </c>
      <c r="AC9" s="247" t="n">
        <v>82.657</v>
      </c>
      <c r="AD9" s="248" t="n">
        <v>82.906</v>
      </c>
      <c r="AE9" s="249" t="n">
        <v>83.093</v>
      </c>
      <c r="AF9" s="250" t="n">
        <v>83.161</v>
      </c>
    </row>
    <row r="10" customFormat="false" ht="18" hidden="false" customHeight="true" outlineLevel="0" collapsed="false">
      <c r="A10" s="251" t="s">
        <v>235</v>
      </c>
      <c r="B10" s="252"/>
      <c r="C10" s="253" t="n">
        <v>38.712</v>
      </c>
      <c r="D10" s="253" t="n">
        <v>38.183</v>
      </c>
      <c r="E10" s="253" t="n">
        <v>37.695</v>
      </c>
      <c r="F10" s="253" t="n">
        <v>37.667</v>
      </c>
      <c r="G10" s="253" t="n">
        <v>37.802</v>
      </c>
      <c r="H10" s="253" t="n">
        <v>37.772</v>
      </c>
      <c r="I10" s="253" t="n">
        <v>37.716</v>
      </c>
      <c r="J10" s="253" t="n">
        <v>38.148</v>
      </c>
      <c r="K10" s="253" t="n">
        <v>38.721</v>
      </c>
      <c r="L10" s="253" t="n">
        <v>39.382</v>
      </c>
      <c r="M10" s="253" t="n">
        <v>39.485</v>
      </c>
      <c r="N10" s="253" t="n">
        <v>39.257</v>
      </c>
      <c r="O10" s="253" t="n">
        <v>38.918</v>
      </c>
      <c r="P10" s="253" t="n">
        <v>39.034</v>
      </c>
      <c r="Q10" s="253" t="n">
        <v>38.976</v>
      </c>
      <c r="R10" s="253" t="n">
        <v>39.192</v>
      </c>
      <c r="S10" s="253" t="n">
        <v>39.857</v>
      </c>
      <c r="T10" s="253" t="n">
        <v>40.348</v>
      </c>
      <c r="U10" s="253" t="n">
        <v>40.372</v>
      </c>
      <c r="V10" s="253" t="n">
        <v>40.587</v>
      </c>
      <c r="W10" s="253" t="n">
        <v>41.152</v>
      </c>
      <c r="X10" s="253" t="n">
        <v>41.608</v>
      </c>
      <c r="Y10" s="254" t="n">
        <v>42.35</v>
      </c>
      <c r="Z10" s="253" t="n">
        <v>42.721</v>
      </c>
      <c r="AA10" s="254" t="n">
        <v>43.122</v>
      </c>
      <c r="AB10" s="254" t="n">
        <v>43.661</v>
      </c>
      <c r="AC10" s="253" t="n">
        <v>44.251</v>
      </c>
      <c r="AD10" s="254" t="n">
        <v>44.858</v>
      </c>
      <c r="AE10" s="254" t="n">
        <v>45.268</v>
      </c>
      <c r="AF10" s="255" t="n">
        <v>44.898</v>
      </c>
    </row>
    <row r="11" customFormat="false" ht="18" hidden="false" customHeight="true" outlineLevel="0" collapsed="false">
      <c r="A11" s="251" t="s">
        <v>236</v>
      </c>
      <c r="B11" s="254" t="n">
        <v>34.9</v>
      </c>
      <c r="C11" s="254" t="n">
        <v>35.257</v>
      </c>
      <c r="D11" s="254" t="n">
        <v>35.7</v>
      </c>
      <c r="E11" s="254" t="n">
        <v>36.231</v>
      </c>
      <c r="F11" s="254" t="n">
        <v>36.695</v>
      </c>
      <c r="G11" s="254" t="n">
        <v>36.938</v>
      </c>
      <c r="H11" s="254" t="n">
        <v>37.281</v>
      </c>
      <c r="I11" s="254" t="n">
        <v>37.457</v>
      </c>
      <c r="J11" s="254" t="n">
        <v>37.532</v>
      </c>
      <c r="K11" s="254" t="n">
        <v>37.794</v>
      </c>
      <c r="L11" s="254" t="n">
        <v>38.124</v>
      </c>
      <c r="M11" s="254" t="n">
        <v>38.455</v>
      </c>
      <c r="N11" s="254" t="n">
        <v>38.72</v>
      </c>
      <c r="O11" s="254" t="n">
        <v>38.943</v>
      </c>
      <c r="P11" s="254" t="n">
        <v>39.122</v>
      </c>
      <c r="Q11" s="253" t="n">
        <v>39.178</v>
      </c>
      <c r="R11" s="253" t="n">
        <v>39.765</v>
      </c>
      <c r="S11" s="253" t="n">
        <v>39.721</v>
      </c>
      <c r="T11" s="253" t="n">
        <v>40.077</v>
      </c>
      <c r="U11" s="253" t="n">
        <v>40.189</v>
      </c>
      <c r="V11" s="254" t="n">
        <v>40.301</v>
      </c>
      <c r="W11" s="253" t="n">
        <v>40.439</v>
      </c>
      <c r="X11" s="253" t="n">
        <v>39.707</v>
      </c>
      <c r="Y11" s="254" t="n">
        <v>39.933</v>
      </c>
      <c r="Z11" s="253" t="n">
        <v>40.223</v>
      </c>
      <c r="AA11" s="253" t="n">
        <v>40.774</v>
      </c>
      <c r="AB11" s="254" t="n">
        <v>40.96</v>
      </c>
      <c r="AC11" s="253" t="n">
        <v>41.304</v>
      </c>
      <c r="AD11" s="254" t="n">
        <v>41.378</v>
      </c>
      <c r="AE11" s="254" t="n">
        <v>41.506</v>
      </c>
      <c r="AF11" s="255" t="n">
        <v>41.6343959592054</v>
      </c>
    </row>
    <row r="12" customFormat="false" ht="18" hidden="false" customHeight="true" outlineLevel="0" collapsed="false">
      <c r="A12" s="256" t="s">
        <v>237</v>
      </c>
      <c r="B12" s="253" t="n">
        <v>12.2</v>
      </c>
      <c r="C12" s="253" t="n">
        <v>11.858</v>
      </c>
      <c r="D12" s="253" t="n">
        <v>12.044</v>
      </c>
      <c r="E12" s="253" t="n">
        <v>12.379</v>
      </c>
      <c r="F12" s="253" t="n">
        <v>12.747</v>
      </c>
      <c r="G12" s="253" t="n">
        <v>12.891</v>
      </c>
      <c r="H12" s="253" t="n">
        <v>13.191</v>
      </c>
      <c r="I12" s="253" t="n">
        <v>13.259</v>
      </c>
      <c r="J12" s="253" t="n">
        <v>13.297</v>
      </c>
      <c r="K12" s="253" t="n">
        <v>13.485</v>
      </c>
      <c r="L12" s="253" t="n">
        <v>13.75</v>
      </c>
      <c r="M12" s="253" t="n">
        <v>14.056</v>
      </c>
      <c r="N12" s="253" t="n">
        <v>14.225</v>
      </c>
      <c r="O12" s="253" t="n">
        <v>14.426</v>
      </c>
      <c r="P12" s="253" t="n">
        <v>14.566</v>
      </c>
      <c r="Q12" s="253" t="n">
        <v>14.695</v>
      </c>
      <c r="R12" s="253" t="n">
        <v>15.447</v>
      </c>
      <c r="S12" s="253" t="n">
        <v>15.385</v>
      </c>
      <c r="T12" s="253" t="n">
        <v>15.791</v>
      </c>
      <c r="U12" s="253" t="n">
        <v>15.995</v>
      </c>
      <c r="V12" s="253" t="n">
        <v>16.195</v>
      </c>
      <c r="W12" s="253" t="n">
        <v>16.337</v>
      </c>
      <c r="X12" s="253" t="n">
        <v>15.979</v>
      </c>
      <c r="Y12" s="254" t="n">
        <v>16.176</v>
      </c>
      <c r="Z12" s="253" t="n">
        <v>16.412</v>
      </c>
      <c r="AA12" s="253" t="n">
        <v>16.875</v>
      </c>
      <c r="AB12" s="253" t="n">
        <v>16.832</v>
      </c>
      <c r="AC12" s="253" t="n">
        <v>17.263</v>
      </c>
      <c r="AD12" s="254" t="n">
        <v>17.333</v>
      </c>
      <c r="AE12" s="254" t="n">
        <v>17.557</v>
      </c>
      <c r="AF12" s="255" t="n">
        <v>17.557</v>
      </c>
    </row>
    <row r="13" customFormat="false" ht="18" hidden="false" customHeight="true" outlineLevel="0" collapsed="false">
      <c r="A13" s="256" t="s">
        <v>238</v>
      </c>
      <c r="B13" s="253" t="n">
        <v>16.4</v>
      </c>
      <c r="C13" s="253" t="n">
        <v>16.88</v>
      </c>
      <c r="D13" s="253" t="n">
        <v>17.174</v>
      </c>
      <c r="E13" s="253" t="n">
        <v>17.384</v>
      </c>
      <c r="F13" s="253" t="n">
        <v>17.526</v>
      </c>
      <c r="G13" s="253" t="n">
        <v>17.705</v>
      </c>
      <c r="H13" s="253" t="n">
        <v>17.809</v>
      </c>
      <c r="I13" s="253" t="n">
        <v>17.946</v>
      </c>
      <c r="J13" s="253" t="n">
        <v>18.032</v>
      </c>
      <c r="K13" s="253" t="n">
        <v>18.199</v>
      </c>
      <c r="L13" s="253" t="n">
        <v>18.318</v>
      </c>
      <c r="M13" s="253" t="n">
        <v>18.406</v>
      </c>
      <c r="N13" s="253" t="n">
        <v>18.547</v>
      </c>
      <c r="O13" s="253" t="n">
        <v>18.631</v>
      </c>
      <c r="P13" s="253" t="n">
        <v>18.748</v>
      </c>
      <c r="Q13" s="253" t="n">
        <v>18.743</v>
      </c>
      <c r="R13" s="253" t="n">
        <v>18.732</v>
      </c>
      <c r="S13" s="253" t="n">
        <v>18.805</v>
      </c>
      <c r="T13" s="253" t="n">
        <v>18.883</v>
      </c>
      <c r="U13" s="253" t="n">
        <v>18.88</v>
      </c>
      <c r="V13" s="253" t="n">
        <v>18.882</v>
      </c>
      <c r="W13" s="253" t="n">
        <v>18.958</v>
      </c>
      <c r="X13" s="253" t="n">
        <v>18.657</v>
      </c>
      <c r="Y13" s="254" t="n">
        <v>18.737</v>
      </c>
      <c r="Z13" s="253" t="n">
        <v>18.805</v>
      </c>
      <c r="AA13" s="253" t="n">
        <v>18.896</v>
      </c>
      <c r="AB13" s="253" t="n">
        <v>18.943</v>
      </c>
      <c r="AC13" s="253" t="n">
        <v>18.822</v>
      </c>
      <c r="AD13" s="254" t="n">
        <v>18.906</v>
      </c>
      <c r="AE13" s="254" t="n">
        <v>18.733</v>
      </c>
      <c r="AF13" s="255" t="n">
        <v>18.733</v>
      </c>
    </row>
    <row r="14" customFormat="false" ht="18" hidden="false" customHeight="true" outlineLevel="0" collapsed="false">
      <c r="A14" s="256" t="s">
        <v>239</v>
      </c>
      <c r="B14" s="253" t="n">
        <v>6.3</v>
      </c>
      <c r="C14" s="253" t="n">
        <v>6.519</v>
      </c>
      <c r="D14" s="253" t="n">
        <v>6.482</v>
      </c>
      <c r="E14" s="253" t="n">
        <v>6.468</v>
      </c>
      <c r="F14" s="253" t="n">
        <v>6.422</v>
      </c>
      <c r="G14" s="253" t="n">
        <v>6.342</v>
      </c>
      <c r="H14" s="253" t="n">
        <v>6.281</v>
      </c>
      <c r="I14" s="253" t="n">
        <v>6.252</v>
      </c>
      <c r="J14" s="253" t="n">
        <v>6.203</v>
      </c>
      <c r="K14" s="253" t="n">
        <v>6.11</v>
      </c>
      <c r="L14" s="253" t="n">
        <v>6.056</v>
      </c>
      <c r="M14" s="253" t="n">
        <v>5.993</v>
      </c>
      <c r="N14" s="253" t="n">
        <v>5.948</v>
      </c>
      <c r="O14" s="253" t="n">
        <v>5.886</v>
      </c>
      <c r="P14" s="253" t="n">
        <v>5.808</v>
      </c>
      <c r="Q14" s="253" t="n">
        <v>5.74</v>
      </c>
      <c r="R14" s="253" t="n">
        <v>5.586</v>
      </c>
      <c r="S14" s="253" t="n">
        <v>5.531</v>
      </c>
      <c r="T14" s="253" t="n">
        <v>5.403</v>
      </c>
      <c r="U14" s="253" t="n">
        <v>5.314</v>
      </c>
      <c r="V14" s="253" t="n">
        <v>5.224</v>
      </c>
      <c r="W14" s="253" t="n">
        <v>5.144</v>
      </c>
      <c r="X14" s="253" t="n">
        <v>5.071</v>
      </c>
      <c r="Y14" s="254" t="n">
        <v>5.02</v>
      </c>
      <c r="Z14" s="253" t="n">
        <v>5.005</v>
      </c>
      <c r="AA14" s="253" t="n">
        <v>5.002</v>
      </c>
      <c r="AB14" s="253" t="n">
        <v>5.184</v>
      </c>
      <c r="AC14" s="253" t="n">
        <v>5.22</v>
      </c>
      <c r="AD14" s="254" t="n">
        <v>5.138</v>
      </c>
      <c r="AE14" s="254" t="n">
        <v>5.217</v>
      </c>
      <c r="AF14" s="255" t="n">
        <v>5.217</v>
      </c>
    </row>
    <row r="15" customFormat="false" ht="18" hidden="false" customHeight="true" outlineLevel="0" collapsed="false">
      <c r="A15" s="251" t="s">
        <v>240</v>
      </c>
      <c r="B15" s="253" t="n">
        <v>33.856222</v>
      </c>
      <c r="C15" s="253" t="n">
        <v>34.173581</v>
      </c>
      <c r="D15" s="253" t="n">
        <v>34.547348</v>
      </c>
      <c r="E15" s="253" t="n">
        <v>34.988753</v>
      </c>
      <c r="F15" s="253" t="n">
        <v>35.549528</v>
      </c>
      <c r="G15" s="253" t="n">
        <v>35.954317</v>
      </c>
      <c r="H15" s="253" t="n">
        <v>36.492323</v>
      </c>
      <c r="I15" s="253" t="n">
        <v>37.050369</v>
      </c>
      <c r="J15" s="253" t="n">
        <v>37.529144</v>
      </c>
      <c r="K15" s="253" t="n">
        <v>37.984298</v>
      </c>
      <c r="L15" s="253" t="n">
        <v>38.383645</v>
      </c>
      <c r="M15" s="253" t="n">
        <v>38.681801</v>
      </c>
      <c r="N15" s="253" t="n">
        <v>38.924836</v>
      </c>
      <c r="O15" s="253" t="n">
        <v>39.141543</v>
      </c>
      <c r="P15" s="253" t="n">
        <v>39.362266</v>
      </c>
      <c r="Q15" s="253" t="n">
        <v>39.551203</v>
      </c>
      <c r="R15" s="253" t="n">
        <v>39.753733</v>
      </c>
      <c r="S15" s="253" t="n">
        <v>39.918193</v>
      </c>
      <c r="T15" s="253" t="n">
        <v>40.057282</v>
      </c>
      <c r="U15" s="253" t="n">
        <v>40.183563</v>
      </c>
      <c r="V15" s="253" t="n">
        <v>40.47927</v>
      </c>
      <c r="W15" s="253" t="n">
        <v>40.630302</v>
      </c>
      <c r="X15" s="253" t="n">
        <v>40.805805</v>
      </c>
      <c r="Y15" s="253" t="n">
        <v>40.995141</v>
      </c>
      <c r="Z15" s="253" t="n">
        <v>41.22121</v>
      </c>
      <c r="AA15" s="253" t="n">
        <v>41.446269</v>
      </c>
      <c r="AB15" s="253" t="n">
        <v>41.703347</v>
      </c>
      <c r="AC15" s="253" t="n">
        <v>41.968066</v>
      </c>
      <c r="AD15" s="254" t="n">
        <v>42.235402</v>
      </c>
      <c r="AE15" s="254" t="n">
        <v>42.512771</v>
      </c>
      <c r="AF15" s="255" t="n">
        <v>42.803737</v>
      </c>
    </row>
    <row r="16" customFormat="false" ht="18" hidden="false" customHeight="true" outlineLevel="0" collapsed="false">
      <c r="A16" s="257" t="s">
        <v>241</v>
      </c>
      <c r="B16" s="258" t="n">
        <v>2740.77603407285</v>
      </c>
      <c r="C16" s="259" t="n">
        <v>2771.00820336457</v>
      </c>
      <c r="D16" s="259" t="n">
        <v>2806.04993746735</v>
      </c>
      <c r="E16" s="259" t="n">
        <v>2845.9318675507</v>
      </c>
      <c r="F16" s="259" t="n">
        <v>2896.50806931045</v>
      </c>
      <c r="G16" s="259" t="n">
        <v>2955.07397436292</v>
      </c>
      <c r="H16" s="259" t="n">
        <v>3014.01377097335</v>
      </c>
      <c r="I16" s="259" t="n">
        <v>3072.05313386582</v>
      </c>
      <c r="J16" s="259" t="n">
        <v>3128.79263472815</v>
      </c>
      <c r="K16" s="259" t="n">
        <v>3182.17279994358</v>
      </c>
      <c r="L16" s="259" t="n">
        <v>3233.55413216504</v>
      </c>
      <c r="M16" s="259" t="n">
        <v>3277.79453280351</v>
      </c>
      <c r="N16" s="259" t="n">
        <v>3314.15250075218</v>
      </c>
      <c r="O16" s="259" t="n">
        <v>3348.79549588316</v>
      </c>
      <c r="P16" s="259" t="n">
        <v>3382.83078784339</v>
      </c>
      <c r="Q16" s="259" t="n">
        <v>3415.80832201294</v>
      </c>
      <c r="R16" s="259" t="n">
        <v>3446.06238409748</v>
      </c>
      <c r="S16" s="259" t="n">
        <v>3472.69635277732</v>
      </c>
      <c r="T16" s="259" t="n">
        <v>3494.47434345637</v>
      </c>
      <c r="U16" s="259" t="n">
        <v>3512.65735303889</v>
      </c>
      <c r="V16" s="259" t="n">
        <v>3530.40571198409</v>
      </c>
      <c r="W16" s="259" t="n">
        <v>3551.28140871069</v>
      </c>
      <c r="X16" s="259" t="n">
        <v>3574.0493250671</v>
      </c>
      <c r="Y16" s="259" t="n">
        <v>3598.22700218401</v>
      </c>
      <c r="Z16" s="259" t="n">
        <v>3623.81571955442</v>
      </c>
      <c r="AA16" s="259" t="n">
        <v>3648.77939011039</v>
      </c>
      <c r="AB16" s="259" t="n">
        <v>3674.21567536345</v>
      </c>
      <c r="AC16" s="259" t="n">
        <v>3701.0003499895</v>
      </c>
      <c r="AD16" s="259" t="n">
        <v>3727.99070408742</v>
      </c>
      <c r="AE16" s="260" t="n">
        <v>3754.86552098433</v>
      </c>
      <c r="AF16" s="261" t="n">
        <v>3781.93407650362</v>
      </c>
    </row>
    <row r="17" s="123" customFormat="true" ht="8.1" hidden="false" customHeight="true" outlineLevel="0" collapsed="false">
      <c r="A17" s="262"/>
      <c r="B17" s="263"/>
      <c r="C17" s="263"/>
      <c r="D17" s="263"/>
      <c r="E17" s="263"/>
      <c r="F17" s="263"/>
      <c r="G17" s="263"/>
      <c r="H17" s="263"/>
      <c r="I17" s="263"/>
      <c r="J17" s="263"/>
      <c r="K17" s="264"/>
      <c r="L17" s="264"/>
      <c r="M17" s="265"/>
      <c r="N17" s="265"/>
      <c r="O17" s="265"/>
      <c r="P17" s="96"/>
      <c r="Q17" s="96"/>
      <c r="R17" s="266"/>
      <c r="S17" s="267"/>
      <c r="T17" s="141"/>
      <c r="U17" s="268"/>
      <c r="V17" s="267"/>
    </row>
    <row r="18" customFormat="false" ht="18" hidden="false" customHeight="true" outlineLevel="0" collapsed="false">
      <c r="A18" s="269" t="s">
        <v>242</v>
      </c>
      <c r="B18" s="247" t="n">
        <v>35.5</v>
      </c>
      <c r="C18" s="247" t="n">
        <v>36.772</v>
      </c>
      <c r="D18" s="247" t="n">
        <v>37.947</v>
      </c>
      <c r="E18" s="247" t="n">
        <v>38.892</v>
      </c>
      <c r="F18" s="247" t="n">
        <v>39.765</v>
      </c>
      <c r="G18" s="247" t="n">
        <v>40.404294</v>
      </c>
      <c r="H18" s="247" t="n">
        <v>40.987547</v>
      </c>
      <c r="I18" s="247" t="n">
        <v>41.371992</v>
      </c>
      <c r="J18" s="247" t="n">
        <v>41.673787</v>
      </c>
      <c r="K18" s="247" t="n">
        <v>42.323672</v>
      </c>
      <c r="L18" s="247" t="n">
        <v>42.839906</v>
      </c>
      <c r="M18" s="247" t="n">
        <v>43.77226</v>
      </c>
      <c r="N18" s="247" t="n">
        <v>44.383323</v>
      </c>
      <c r="O18" s="247" t="n">
        <v>44.657303</v>
      </c>
      <c r="P18" s="247" t="n">
        <v>45.022926</v>
      </c>
      <c r="Q18" s="247" t="n">
        <v>45.375526</v>
      </c>
      <c r="R18" s="247" t="n">
        <v>46.090303</v>
      </c>
      <c r="S18" s="247" t="n">
        <v>46.569657</v>
      </c>
      <c r="T18" s="247" t="n">
        <v>41.183594</v>
      </c>
      <c r="U18" s="247" t="n">
        <v>41.321171</v>
      </c>
      <c r="V18" s="247" t="n">
        <v>41.737627</v>
      </c>
      <c r="W18" s="270" t="n">
        <v>42.301563</v>
      </c>
      <c r="X18" s="248" t="n">
        <v>42.927647</v>
      </c>
      <c r="Y18" s="248" t="n">
        <v>43.431124</v>
      </c>
      <c r="Z18" s="248" t="n">
        <v>43.85123</v>
      </c>
      <c r="AA18" s="248" t="n">
        <v>44.403124</v>
      </c>
      <c r="AB18" s="248" t="n">
        <v>45.071209</v>
      </c>
      <c r="AC18" s="248" t="n">
        <v>45.80356</v>
      </c>
      <c r="AD18" s="248" t="n">
        <v>46.474594</v>
      </c>
      <c r="AE18" s="248" t="n">
        <v>47.095784</v>
      </c>
      <c r="AF18" s="271" t="n">
        <v>47.715977</v>
      </c>
    </row>
    <row r="19" customFormat="false" ht="18" hidden="false" customHeight="true" outlineLevel="0" collapsed="false">
      <c r="A19" s="256" t="s">
        <v>243</v>
      </c>
      <c r="B19" s="253"/>
      <c r="C19" s="253" t="n">
        <v>32.432</v>
      </c>
      <c r="D19" s="253" t="n">
        <v>33.216</v>
      </c>
      <c r="E19" s="253" t="n">
        <v>33.804</v>
      </c>
      <c r="F19" s="253" t="n">
        <v>34.407</v>
      </c>
      <c r="G19" s="253" t="n">
        <v>34.859743</v>
      </c>
      <c r="H19" s="253" t="n">
        <v>35.35701</v>
      </c>
      <c r="I19" s="253" t="n">
        <v>35.785491</v>
      </c>
      <c r="J19" s="253" t="n">
        <v>36.186827</v>
      </c>
      <c r="K19" s="253" t="n">
        <v>36.690694</v>
      </c>
      <c r="L19" s="253" t="n">
        <v>36.87923</v>
      </c>
      <c r="M19" s="253" t="n">
        <v>37.414905</v>
      </c>
      <c r="N19" s="253" t="n">
        <v>37.408611</v>
      </c>
      <c r="O19" s="253" t="n">
        <v>37.048817</v>
      </c>
      <c r="P19" s="253" t="n">
        <v>36.729177</v>
      </c>
      <c r="Q19" s="253" t="n">
        <v>36.30399</v>
      </c>
      <c r="R19" s="253" t="n">
        <v>35.999013</v>
      </c>
      <c r="S19" s="253" t="n">
        <v>35.749897</v>
      </c>
      <c r="T19" s="253" t="n">
        <v>31.137991</v>
      </c>
      <c r="U19" s="253" t="n">
        <v>31.030883</v>
      </c>
      <c r="V19" s="253" t="n">
        <v>30.919858</v>
      </c>
      <c r="W19" s="253" t="n">
        <v>31.034919</v>
      </c>
      <c r="X19" s="253" t="n">
        <v>31.036272</v>
      </c>
      <c r="Y19" s="253" t="n">
        <v>30.852174</v>
      </c>
      <c r="Z19" s="253" t="n">
        <v>30.63604</v>
      </c>
      <c r="AA19" s="253" t="n">
        <v>30.54172</v>
      </c>
      <c r="AB19" s="253" t="n">
        <v>30.538783</v>
      </c>
      <c r="AC19" s="253" t="n">
        <v>30.714168</v>
      </c>
      <c r="AD19" s="253" t="n">
        <v>31.249298</v>
      </c>
      <c r="AE19" s="253" t="n">
        <v>31.94242</v>
      </c>
      <c r="AF19" s="255" t="n">
        <v>32.604595</v>
      </c>
    </row>
    <row r="20" customFormat="false" ht="18" hidden="false" customHeight="true" outlineLevel="0" collapsed="false">
      <c r="A20" s="256" t="s">
        <v>244</v>
      </c>
      <c r="B20" s="253"/>
      <c r="C20" s="253" t="n">
        <v>4.34</v>
      </c>
      <c r="D20" s="253" t="n">
        <v>4.731</v>
      </c>
      <c r="E20" s="253" t="n">
        <v>5.088</v>
      </c>
      <c r="F20" s="253" t="n">
        <v>5.358</v>
      </c>
      <c r="G20" s="253" t="n">
        <v>5.544551</v>
      </c>
      <c r="H20" s="253" t="n">
        <v>5.630537</v>
      </c>
      <c r="I20" s="253" t="n">
        <v>5.586501</v>
      </c>
      <c r="J20" s="253" t="n">
        <v>5.48696</v>
      </c>
      <c r="K20" s="253" t="n">
        <v>5.632978</v>
      </c>
      <c r="L20" s="253" t="n">
        <v>5.960676</v>
      </c>
      <c r="M20" s="253" t="n">
        <v>6.357355</v>
      </c>
      <c r="N20" s="253" t="n">
        <v>6.974712</v>
      </c>
      <c r="O20" s="253" t="n">
        <v>7.608486</v>
      </c>
      <c r="P20" s="253" t="n">
        <v>8.293749</v>
      </c>
      <c r="Q20" s="253" t="n">
        <v>9.071536</v>
      </c>
      <c r="R20" s="253" t="n">
        <v>10.09129</v>
      </c>
      <c r="S20" s="253" t="n">
        <v>10.81976</v>
      </c>
      <c r="T20" s="253" t="n">
        <v>10.045603</v>
      </c>
      <c r="U20" s="253" t="n">
        <v>10.290288</v>
      </c>
      <c r="V20" s="253" t="n">
        <v>10.817769</v>
      </c>
      <c r="W20" s="253" t="n">
        <v>11.266644</v>
      </c>
      <c r="X20" s="253" t="n">
        <v>11.891375</v>
      </c>
      <c r="Y20" s="253" t="n">
        <v>12.57895</v>
      </c>
      <c r="Z20" s="253" t="n">
        <v>13.21519</v>
      </c>
      <c r="AA20" s="253" t="n">
        <v>13.861404</v>
      </c>
      <c r="AB20" s="253" t="n">
        <v>14.532426</v>
      </c>
      <c r="AC20" s="253" t="n">
        <v>15.089392</v>
      </c>
      <c r="AD20" s="253" t="n">
        <v>15.225296</v>
      </c>
      <c r="AE20" s="253" t="n">
        <v>15.153364</v>
      </c>
      <c r="AF20" s="255" t="n">
        <v>15.111382</v>
      </c>
    </row>
    <row r="21" customFormat="false" ht="18" hidden="false" customHeight="true" outlineLevel="0" collapsed="false">
      <c r="A21" s="251" t="s">
        <v>245</v>
      </c>
      <c r="B21" s="253"/>
      <c r="C21" s="272" t="n">
        <v>4159</v>
      </c>
      <c r="D21" s="272" t="n">
        <v>3930</v>
      </c>
      <c r="E21" s="272" t="n">
        <v>3194</v>
      </c>
      <c r="F21" s="272" t="n">
        <v>3209</v>
      </c>
      <c r="G21" s="272" t="n">
        <v>3314</v>
      </c>
      <c r="H21" s="272" t="n">
        <v>3496.32</v>
      </c>
      <c r="I21" s="272" t="n">
        <v>3528.179</v>
      </c>
      <c r="J21" s="272" t="n">
        <v>3735.987</v>
      </c>
      <c r="K21" s="272" t="n">
        <v>3802.176</v>
      </c>
      <c r="L21" s="272" t="n">
        <v>3378.343</v>
      </c>
      <c r="M21" s="272" t="n">
        <v>3341.718</v>
      </c>
      <c r="N21" s="272" t="n">
        <v>3252.898</v>
      </c>
      <c r="O21" s="272" t="n">
        <v>3236.938</v>
      </c>
      <c r="P21" s="272" t="n">
        <v>3266.826</v>
      </c>
      <c r="Q21" s="272" t="n">
        <v>3342.122</v>
      </c>
      <c r="R21" s="272" t="n">
        <v>3468</v>
      </c>
      <c r="S21" s="272" t="n">
        <v>3148</v>
      </c>
      <c r="T21" s="272" t="n">
        <v>3090.04</v>
      </c>
      <c r="U21" s="272" t="n">
        <v>3807.175</v>
      </c>
      <c r="V21" s="273" t="n">
        <v>2916.26</v>
      </c>
      <c r="W21" s="273" t="n">
        <v>3173.634</v>
      </c>
      <c r="X21" s="272" t="n">
        <v>3082.504</v>
      </c>
      <c r="Y21" s="273" t="n">
        <v>2952.431</v>
      </c>
      <c r="Z21" s="272" t="n">
        <v>3036.773</v>
      </c>
      <c r="AA21" s="274" t="n">
        <v>3206.042</v>
      </c>
      <c r="AB21" s="273" t="n">
        <v>3351.607</v>
      </c>
      <c r="AC21" s="272" t="n">
        <v>3441.262</v>
      </c>
      <c r="AD21" s="274" t="n">
        <v>3435.778</v>
      </c>
      <c r="AE21" s="273" t="n">
        <v>3607.258</v>
      </c>
      <c r="AF21" s="275" t="n">
        <v>2917.678</v>
      </c>
    </row>
    <row r="22" customFormat="false" ht="18" hidden="false" customHeight="true" outlineLevel="0" collapsed="false">
      <c r="A22" s="256" t="s">
        <v>246</v>
      </c>
      <c r="B22" s="253"/>
      <c r="C22" s="272" t="n">
        <v>1387</v>
      </c>
      <c r="D22" s="272" t="n">
        <v>1174</v>
      </c>
      <c r="E22" s="272" t="n">
        <v>877</v>
      </c>
      <c r="F22" s="272" t="n">
        <v>844</v>
      </c>
      <c r="G22" s="272" t="n">
        <v>973</v>
      </c>
      <c r="H22" s="272" t="n">
        <v>1002.282</v>
      </c>
      <c r="I22" s="272" t="n">
        <v>971.523</v>
      </c>
      <c r="J22" s="272" t="n">
        <v>1062.776</v>
      </c>
      <c r="K22" s="272" t="n">
        <v>1061.433</v>
      </c>
      <c r="L22" s="272" t="n">
        <v>900.447</v>
      </c>
      <c r="M22" s="272" t="n">
        <v>872.147</v>
      </c>
      <c r="N22" s="272" t="n">
        <v>819.002</v>
      </c>
      <c r="O22" s="272" t="n">
        <v>795.81</v>
      </c>
      <c r="P22" s="272" t="n">
        <v>765.201</v>
      </c>
      <c r="Q22" s="272" t="n">
        <v>795.531</v>
      </c>
      <c r="R22" s="272" t="n">
        <v>851.346</v>
      </c>
      <c r="S22" s="272" t="n">
        <v>797.057</v>
      </c>
      <c r="T22" s="272" t="n">
        <v>855.253</v>
      </c>
      <c r="U22" s="272" t="n">
        <v>1714.312</v>
      </c>
      <c r="V22" s="272" t="n">
        <v>1025.54</v>
      </c>
      <c r="W22" s="274" t="n">
        <v>1059.745</v>
      </c>
      <c r="X22" s="272" t="n">
        <v>1030.646</v>
      </c>
      <c r="Y22" s="272" t="n">
        <v>1044.801</v>
      </c>
      <c r="Z22" s="272" t="n">
        <v>1090.592</v>
      </c>
      <c r="AA22" s="272" t="n">
        <v>1125.322</v>
      </c>
      <c r="AB22" s="272" t="n">
        <v>1184.752</v>
      </c>
      <c r="AC22" s="272" t="n">
        <v>1311.435</v>
      </c>
      <c r="AD22" s="272" t="n">
        <v>1297.588</v>
      </c>
      <c r="AE22" s="272" t="n">
        <v>1205.341</v>
      </c>
      <c r="AF22" s="275"/>
    </row>
    <row r="23" customFormat="false" ht="18" hidden="false" customHeight="true" outlineLevel="0" collapsed="false">
      <c r="A23" s="256" t="s">
        <v>247</v>
      </c>
      <c r="B23" s="253"/>
      <c r="C23" s="272" t="n">
        <v>2772</v>
      </c>
      <c r="D23" s="272" t="n">
        <v>2755</v>
      </c>
      <c r="E23" s="272" t="n">
        <v>2317</v>
      </c>
      <c r="F23" s="272" t="n">
        <v>2365</v>
      </c>
      <c r="G23" s="272" t="n">
        <v>2340</v>
      </c>
      <c r="H23" s="272" t="n">
        <v>2494.021</v>
      </c>
      <c r="I23" s="272" t="n">
        <v>2556.656</v>
      </c>
      <c r="J23" s="272" t="n">
        <v>2673.211</v>
      </c>
      <c r="K23" s="272" t="n">
        <v>2740.743</v>
      </c>
      <c r="L23" s="272" t="n">
        <v>2477.896</v>
      </c>
      <c r="M23" s="272" t="n">
        <v>2469.571</v>
      </c>
      <c r="N23" s="272" t="n">
        <v>2433.896</v>
      </c>
      <c r="O23" s="272" t="n">
        <v>2441.128</v>
      </c>
      <c r="P23" s="272" t="n">
        <v>2501.625</v>
      </c>
      <c r="Q23" s="272" t="n">
        <v>2546.591</v>
      </c>
      <c r="R23" s="272" t="n">
        <v>2616.615</v>
      </c>
      <c r="S23" s="272" t="n">
        <v>2351.106</v>
      </c>
      <c r="T23" s="272" t="n">
        <v>2234.787</v>
      </c>
      <c r="U23" s="272" t="n">
        <v>2092.863</v>
      </c>
      <c r="V23" s="272" t="n">
        <v>1890.72</v>
      </c>
      <c r="W23" s="274" t="n">
        <v>2113.889</v>
      </c>
      <c r="X23" s="272" t="n">
        <v>2051.858</v>
      </c>
      <c r="Y23" s="272" t="n">
        <v>1907.63</v>
      </c>
      <c r="Z23" s="272" t="n">
        <v>1946.181</v>
      </c>
      <c r="AA23" s="272" t="n">
        <v>2080.72</v>
      </c>
      <c r="AB23" s="272" t="n">
        <v>2166.855</v>
      </c>
      <c r="AC23" s="272" t="n">
        <v>2129.827</v>
      </c>
      <c r="AD23" s="272" t="n">
        <v>2138.19</v>
      </c>
      <c r="AE23" s="272" t="n">
        <v>2401.917</v>
      </c>
      <c r="AF23" s="275"/>
    </row>
    <row r="24" customFormat="false" ht="18" hidden="false" customHeight="true" outlineLevel="0" collapsed="false">
      <c r="A24" s="276" t="s">
        <v>248</v>
      </c>
      <c r="B24" s="277"/>
      <c r="C24" s="274"/>
      <c r="D24" s="278"/>
      <c r="E24" s="278"/>
      <c r="F24" s="278"/>
      <c r="G24" s="278"/>
      <c r="H24" s="278"/>
      <c r="I24" s="278"/>
      <c r="J24" s="278"/>
      <c r="K24" s="278"/>
      <c r="L24" s="278"/>
      <c r="M24" s="279"/>
      <c r="N24" s="279"/>
      <c r="O24" s="279"/>
      <c r="P24" s="280"/>
      <c r="Q24" s="281"/>
      <c r="R24" s="281"/>
      <c r="S24" s="281"/>
      <c r="T24" s="281"/>
      <c r="U24" s="281"/>
      <c r="V24" s="282"/>
      <c r="W24" s="281"/>
      <c r="X24" s="281"/>
      <c r="Y24" s="282"/>
      <c r="Z24" s="281"/>
      <c r="AA24" s="280"/>
      <c r="AB24" s="282"/>
      <c r="AC24" s="281"/>
      <c r="AD24" s="280"/>
      <c r="AE24" s="282"/>
      <c r="AF24" s="283"/>
    </row>
    <row r="25" customFormat="false" ht="18" hidden="false" customHeight="true" outlineLevel="0" collapsed="false">
      <c r="A25" s="256" t="s">
        <v>243</v>
      </c>
      <c r="B25" s="284"/>
      <c r="C25" s="285" t="n">
        <v>3.661</v>
      </c>
      <c r="D25" s="285" t="n">
        <v>3.341</v>
      </c>
      <c r="E25" s="285" t="n">
        <v>2.717</v>
      </c>
      <c r="F25" s="285" t="n">
        <v>2.665</v>
      </c>
      <c r="G25" s="285" t="n">
        <v>2.830544</v>
      </c>
      <c r="H25" s="285" t="n">
        <v>2.971721</v>
      </c>
      <c r="I25" s="285" t="n">
        <v>3.002885</v>
      </c>
      <c r="J25" s="285" t="n">
        <v>3.078507</v>
      </c>
      <c r="K25" s="285" t="n">
        <v>2.949491</v>
      </c>
      <c r="L25" s="285" t="n">
        <v>2.352341</v>
      </c>
      <c r="M25" s="285" t="n">
        <v>2.186394</v>
      </c>
      <c r="N25" s="286" t="n">
        <v>2.017</v>
      </c>
      <c r="O25" s="286" t="n">
        <v>1.944</v>
      </c>
      <c r="P25" s="286" t="n">
        <v>1.83</v>
      </c>
      <c r="Q25" s="286" t="n">
        <v>1.916</v>
      </c>
      <c r="R25" s="286" t="n">
        <v>1.932</v>
      </c>
      <c r="S25" s="286" t="n">
        <v>1.646</v>
      </c>
      <c r="T25" s="287" t="n">
        <v>1.728583</v>
      </c>
      <c r="U25" s="287" t="n">
        <v>2.638542</v>
      </c>
      <c r="V25" s="287" t="n">
        <v>1.694322</v>
      </c>
      <c r="W25" s="287" t="n">
        <v>1.677668</v>
      </c>
      <c r="X25" s="287" t="n">
        <v>1.596385</v>
      </c>
      <c r="Y25" s="287" t="n">
        <v>1.549318</v>
      </c>
      <c r="Z25" s="287" t="n">
        <v>1.584208</v>
      </c>
      <c r="AA25" s="287" t="n">
        <v>1.667591</v>
      </c>
      <c r="AB25" s="287" t="n">
        <v>1.812011</v>
      </c>
      <c r="AC25" s="288" t="n">
        <v>1.986488</v>
      </c>
      <c r="AD25" s="287" t="n">
        <v>2.1427</v>
      </c>
      <c r="AE25" s="287" t="n">
        <v>2.136891</v>
      </c>
      <c r="AF25" s="289"/>
    </row>
    <row r="26" customFormat="false" ht="18" hidden="false" customHeight="true" outlineLevel="0" collapsed="false">
      <c r="A26" s="256" t="s">
        <v>244</v>
      </c>
      <c r="B26" s="284"/>
      <c r="C26" s="285" t="n">
        <v>0.498</v>
      </c>
      <c r="D26" s="285" t="n">
        <v>0.589</v>
      </c>
      <c r="E26" s="285" t="n">
        <v>0.477</v>
      </c>
      <c r="F26" s="285" t="n">
        <v>0.544</v>
      </c>
      <c r="G26" s="285" t="n">
        <v>0.483517</v>
      </c>
      <c r="H26" s="285" t="n">
        <v>0.524599</v>
      </c>
      <c r="I26" s="290" t="n">
        <v>0.525294</v>
      </c>
      <c r="J26" s="290" t="n">
        <v>0.65748</v>
      </c>
      <c r="K26" s="290" t="n">
        <v>0.852685</v>
      </c>
      <c r="L26" s="290" t="n">
        <v>1.026002</v>
      </c>
      <c r="M26" s="290" t="n">
        <v>1.155324</v>
      </c>
      <c r="N26" s="287" t="n">
        <v>1.236</v>
      </c>
      <c r="O26" s="287" t="n">
        <v>1.293</v>
      </c>
      <c r="P26" s="287" t="n">
        <v>1.437</v>
      </c>
      <c r="Q26" s="287" t="n">
        <v>1.426</v>
      </c>
      <c r="R26" s="287" t="n">
        <v>1.536</v>
      </c>
      <c r="S26" s="287" t="n">
        <v>1.502</v>
      </c>
      <c r="T26" s="287" t="n">
        <v>1.361457</v>
      </c>
      <c r="U26" s="287" t="n">
        <v>1.168633</v>
      </c>
      <c r="V26" s="287" t="n">
        <v>1.221938</v>
      </c>
      <c r="W26" s="287" t="n">
        <v>1.495966</v>
      </c>
      <c r="X26" s="287" t="n">
        <v>1.486119</v>
      </c>
      <c r="Y26" s="291" t="n">
        <v>1.403113</v>
      </c>
      <c r="Z26" s="287" t="n">
        <v>1.452565</v>
      </c>
      <c r="AA26" s="287" t="n">
        <v>1.538451</v>
      </c>
      <c r="AB26" s="287" t="n">
        <v>1.539596</v>
      </c>
      <c r="AC26" s="288" t="n">
        <v>1.336776</v>
      </c>
      <c r="AD26" s="292" t="n">
        <v>1.11113</v>
      </c>
      <c r="AE26" s="292" t="n">
        <v>1.152733</v>
      </c>
      <c r="AF26" s="289"/>
    </row>
    <row r="27" customFormat="false" ht="18" hidden="false" customHeight="true" outlineLevel="0" collapsed="false">
      <c r="A27" s="276" t="s">
        <v>249</v>
      </c>
      <c r="B27" s="277"/>
      <c r="C27" s="293"/>
      <c r="D27" s="293"/>
      <c r="E27" s="293"/>
      <c r="F27" s="293"/>
      <c r="G27" s="293"/>
      <c r="H27" s="293"/>
      <c r="I27" s="293"/>
      <c r="J27" s="293"/>
      <c r="K27" s="293"/>
      <c r="L27" s="293"/>
      <c r="M27" s="293"/>
      <c r="N27" s="293"/>
      <c r="O27" s="293"/>
      <c r="P27" s="280"/>
      <c r="Q27" s="281"/>
      <c r="R27" s="281"/>
      <c r="S27" s="281"/>
      <c r="T27" s="281"/>
      <c r="U27" s="281"/>
      <c r="V27" s="282"/>
      <c r="W27" s="281"/>
      <c r="X27" s="281"/>
      <c r="Y27" s="282"/>
      <c r="Z27" s="281"/>
      <c r="AA27" s="280"/>
      <c r="AB27" s="282"/>
      <c r="AC27" s="281"/>
      <c r="AD27" s="280"/>
      <c r="AE27" s="282"/>
      <c r="AF27" s="283"/>
    </row>
    <row r="28" customFormat="false" ht="18" hidden="false" customHeight="true" outlineLevel="0" collapsed="false">
      <c r="A28" s="294" t="s">
        <v>250</v>
      </c>
      <c r="B28" s="295" t="n">
        <v>729.8</v>
      </c>
      <c r="C28" s="295" t="n">
        <v>874.65980677259</v>
      </c>
      <c r="D28" s="295" t="n">
        <v>894.790880846134</v>
      </c>
      <c r="E28" s="295" t="n">
        <v>911.515761110875</v>
      </c>
      <c r="F28" s="295" t="n">
        <v>994.0276</v>
      </c>
      <c r="G28" s="295" t="n">
        <v>1010.941</v>
      </c>
      <c r="H28" s="295" t="n">
        <v>1013.815</v>
      </c>
      <c r="I28" s="295" t="n">
        <v>1017.85285534457</v>
      </c>
      <c r="J28" s="295" t="n">
        <v>1031.1774870991</v>
      </c>
      <c r="K28" s="295" t="n">
        <v>1056.52508388654</v>
      </c>
      <c r="L28" s="296" t="n">
        <v>1045.07465096512</v>
      </c>
      <c r="M28" s="296" t="n">
        <v>1066.67730171091</v>
      </c>
      <c r="N28" s="296" t="n">
        <v>1067.6009</v>
      </c>
      <c r="O28" s="296" t="n">
        <v>1066.0532</v>
      </c>
      <c r="P28" s="296" t="n">
        <v>1091.187844</v>
      </c>
      <c r="Q28" s="296" t="n">
        <v>1087.612244</v>
      </c>
      <c r="R28" s="296" t="n">
        <v>1098.998015</v>
      </c>
      <c r="S28" s="296" t="n">
        <v>1102.649</v>
      </c>
      <c r="T28" s="296" t="n">
        <v>1111.401693</v>
      </c>
      <c r="U28" s="296" t="n">
        <v>1117.9462</v>
      </c>
      <c r="V28" s="297" t="n">
        <v>1117.24042</v>
      </c>
      <c r="W28" s="297" t="n">
        <v>1131.003</v>
      </c>
      <c r="X28" s="297" t="n">
        <v>1135.557</v>
      </c>
      <c r="Y28" s="297" t="n">
        <v>1144.4748</v>
      </c>
      <c r="Z28" s="297" t="n">
        <v>1163.541959</v>
      </c>
      <c r="AA28" s="297" t="n">
        <v>1180.6464</v>
      </c>
      <c r="AB28" s="297" t="n">
        <v>1204.77546</v>
      </c>
      <c r="AC28" s="297" t="n">
        <v>1155.1831</v>
      </c>
      <c r="AD28" s="297" t="n">
        <v>1162.0074</v>
      </c>
      <c r="AE28" s="296" t="n">
        <v>1168.73521555619</v>
      </c>
      <c r="AF28" s="298"/>
    </row>
    <row r="29" customFormat="false" ht="18" hidden="false" customHeight="true" outlineLevel="0" collapsed="false">
      <c r="A29" s="299" t="s">
        <v>251</v>
      </c>
      <c r="B29" s="284" t="n">
        <v>44.6</v>
      </c>
      <c r="C29" s="284" t="n">
        <v>57.008001562</v>
      </c>
      <c r="D29" s="284" t="n">
        <v>57.221086785</v>
      </c>
      <c r="E29" s="284" t="n">
        <v>63.361</v>
      </c>
      <c r="F29" s="284" t="n">
        <v>65.169</v>
      </c>
      <c r="G29" s="284" t="n">
        <v>70.977</v>
      </c>
      <c r="H29" s="284" t="n">
        <v>71.73</v>
      </c>
      <c r="I29" s="284" t="n">
        <v>72.403</v>
      </c>
      <c r="J29" s="284" t="n">
        <v>72.666</v>
      </c>
      <c r="K29" s="284" t="n">
        <v>73.796</v>
      </c>
      <c r="L29" s="284" t="n">
        <v>75.404</v>
      </c>
      <c r="M29" s="284" t="n">
        <v>75.754</v>
      </c>
      <c r="N29" s="284" t="n">
        <v>70.82</v>
      </c>
      <c r="O29" s="284" t="n">
        <v>71.293</v>
      </c>
      <c r="P29" s="253" t="n">
        <v>72.878927</v>
      </c>
      <c r="Q29" s="253" t="n">
        <v>76.82435</v>
      </c>
      <c r="R29" s="253" t="n">
        <v>78.99489</v>
      </c>
      <c r="S29" s="253" t="n">
        <v>79.107</v>
      </c>
      <c r="T29" s="253" t="n">
        <v>82.538825</v>
      </c>
      <c r="U29" s="254" t="n">
        <v>82.2536</v>
      </c>
      <c r="V29" s="253" t="n">
        <v>83.886</v>
      </c>
      <c r="W29" s="253" t="n">
        <v>85.414</v>
      </c>
      <c r="X29" s="253" t="n">
        <v>88.795</v>
      </c>
      <c r="Y29" s="253" t="n">
        <v>89.615</v>
      </c>
      <c r="Z29" s="253" t="n">
        <v>90.976</v>
      </c>
      <c r="AA29" s="253" t="n">
        <v>91.603</v>
      </c>
      <c r="AB29" s="253" t="n">
        <v>94.1964</v>
      </c>
      <c r="AC29" s="253" t="n">
        <v>95.5297</v>
      </c>
      <c r="AD29" s="253" t="n">
        <v>98.161</v>
      </c>
      <c r="AE29" s="254" t="n">
        <v>100.396203631607</v>
      </c>
      <c r="AF29" s="255"/>
    </row>
    <row r="30" customFormat="false" ht="18" hidden="false" customHeight="true" outlineLevel="0" collapsed="false">
      <c r="A30" s="299" t="s">
        <v>252</v>
      </c>
      <c r="B30" s="284" t="n">
        <v>65</v>
      </c>
      <c r="C30" s="284" t="n">
        <v>81.618</v>
      </c>
      <c r="D30" s="284" t="n">
        <v>80.424</v>
      </c>
      <c r="E30" s="284" t="n">
        <v>79.634</v>
      </c>
      <c r="F30" s="284" t="n">
        <v>77.4886</v>
      </c>
      <c r="G30" s="284" t="n">
        <v>76.954</v>
      </c>
      <c r="H30" s="284" t="n">
        <v>76.655</v>
      </c>
      <c r="I30" s="284" t="n">
        <v>76.208</v>
      </c>
      <c r="J30" s="284" t="n">
        <v>75.7017</v>
      </c>
      <c r="K30" s="284" t="n">
        <v>76.1862</v>
      </c>
      <c r="L30" s="284" t="n">
        <v>77.3377</v>
      </c>
      <c r="M30" s="284" t="n">
        <v>76.9841</v>
      </c>
      <c r="N30" s="284" t="n">
        <v>75.6999</v>
      </c>
      <c r="O30" s="284" t="n">
        <v>75.8172</v>
      </c>
      <c r="P30" s="253" t="n">
        <v>82.792917</v>
      </c>
      <c r="Q30" s="253" t="n">
        <v>82.546894</v>
      </c>
      <c r="R30" s="253" t="n">
        <v>81.752125</v>
      </c>
      <c r="S30" s="253" t="n">
        <v>81.311</v>
      </c>
      <c r="T30" s="253" t="n">
        <v>79.5823</v>
      </c>
      <c r="U30" s="254" t="n">
        <v>78.5936</v>
      </c>
      <c r="V30" s="253" t="n">
        <v>78.0928</v>
      </c>
      <c r="W30" s="253" t="n">
        <v>77.957</v>
      </c>
      <c r="X30" s="253" t="n">
        <v>76.019</v>
      </c>
      <c r="Y30" s="253" t="n">
        <v>77.146</v>
      </c>
      <c r="Z30" s="253" t="n">
        <v>78.786</v>
      </c>
      <c r="AA30" s="253" t="n">
        <v>81.7714</v>
      </c>
      <c r="AB30" s="253" t="n">
        <v>81.44506</v>
      </c>
      <c r="AC30" s="253" t="n">
        <v>79.7304</v>
      </c>
      <c r="AD30" s="253" t="n">
        <v>80.1014</v>
      </c>
      <c r="AE30" s="254" t="n">
        <v>79.498011924581</v>
      </c>
      <c r="AF30" s="255"/>
    </row>
    <row r="31" customFormat="false" ht="18" hidden="false" customHeight="true" outlineLevel="0" collapsed="false">
      <c r="A31" s="299" t="s">
        <v>253</v>
      </c>
      <c r="B31" s="284" t="n">
        <v>18.4</v>
      </c>
      <c r="C31" s="284" t="n">
        <v>22.55</v>
      </c>
      <c r="D31" s="284" t="n">
        <v>25.64</v>
      </c>
      <c r="E31" s="284" t="n">
        <v>27.72</v>
      </c>
      <c r="F31" s="284" t="n">
        <v>29.97</v>
      </c>
      <c r="G31" s="284" t="n">
        <v>32.51</v>
      </c>
      <c r="H31" s="284" t="n">
        <v>33.63</v>
      </c>
      <c r="I31" s="284" t="n">
        <v>35.84</v>
      </c>
      <c r="J31" s="284" t="n">
        <v>37.5</v>
      </c>
      <c r="K31" s="284" t="n">
        <v>39.886588</v>
      </c>
      <c r="L31" s="284" t="n">
        <v>42.729893</v>
      </c>
      <c r="M31" s="284" t="n">
        <v>41.916</v>
      </c>
      <c r="N31" s="284" t="n">
        <v>40.797</v>
      </c>
      <c r="O31" s="284" t="n">
        <v>43.295</v>
      </c>
      <c r="P31" s="253" t="n">
        <v>48.417</v>
      </c>
      <c r="Q31" s="253" t="n">
        <v>52.571</v>
      </c>
      <c r="R31" s="253" t="n">
        <v>55.605</v>
      </c>
      <c r="S31" s="253" t="n">
        <v>58.823</v>
      </c>
      <c r="T31" s="253" t="n">
        <v>60.751568</v>
      </c>
      <c r="U31" s="254" t="n">
        <v>58.379</v>
      </c>
      <c r="V31" s="253" t="n">
        <v>52.82162</v>
      </c>
      <c r="W31" s="253" t="n">
        <v>55.215</v>
      </c>
      <c r="X31" s="253" t="n">
        <v>56.18</v>
      </c>
      <c r="Y31" s="253" t="n">
        <v>56.2938</v>
      </c>
      <c r="Z31" s="253" t="n">
        <v>58.822959</v>
      </c>
      <c r="AA31" s="253" t="n">
        <v>61.543</v>
      </c>
      <c r="AB31" s="253" t="n">
        <v>63.983</v>
      </c>
      <c r="AC31" s="253" t="n">
        <v>67.523</v>
      </c>
      <c r="AD31" s="253" t="n">
        <v>70.445</v>
      </c>
      <c r="AE31" s="254" t="n">
        <v>71.841</v>
      </c>
      <c r="AF31" s="255"/>
    </row>
    <row r="32" customFormat="false" ht="18" hidden="false" customHeight="true" outlineLevel="0" collapsed="false">
      <c r="A32" s="299" t="s">
        <v>254</v>
      </c>
      <c r="B32" s="284" t="n">
        <v>601.8</v>
      </c>
      <c r="C32" s="284" t="n">
        <v>713.48380521059</v>
      </c>
      <c r="D32" s="284" t="n">
        <v>731.505794061134</v>
      </c>
      <c r="E32" s="284" t="n">
        <v>740.800761110875</v>
      </c>
      <c r="F32" s="284" t="n">
        <v>821.4</v>
      </c>
      <c r="G32" s="284" t="n">
        <v>830.5</v>
      </c>
      <c r="H32" s="284" t="n">
        <v>831.8</v>
      </c>
      <c r="I32" s="284" t="n">
        <v>833.40185534457</v>
      </c>
      <c r="J32" s="284" t="n">
        <v>845.309787099097</v>
      </c>
      <c r="K32" s="284" t="n">
        <v>866.656295886536</v>
      </c>
      <c r="L32" s="284" t="n">
        <v>849.603057965121</v>
      </c>
      <c r="M32" s="284" t="n">
        <v>872.023201710913</v>
      </c>
      <c r="N32" s="284" t="n">
        <v>880.284</v>
      </c>
      <c r="O32" s="284" t="n">
        <v>875.648</v>
      </c>
      <c r="P32" s="253" t="n">
        <v>887.099</v>
      </c>
      <c r="Q32" s="253" t="n">
        <v>875.67</v>
      </c>
      <c r="R32" s="253" t="n">
        <v>882.646</v>
      </c>
      <c r="S32" s="253" t="n">
        <v>883.408</v>
      </c>
      <c r="T32" s="253" t="n">
        <v>888.529</v>
      </c>
      <c r="U32" s="254" t="n">
        <v>898.72</v>
      </c>
      <c r="V32" s="253" t="n">
        <v>902.44</v>
      </c>
      <c r="W32" s="253" t="n">
        <v>912.417</v>
      </c>
      <c r="X32" s="253" t="n">
        <v>914.563</v>
      </c>
      <c r="Y32" s="253" t="n">
        <v>921.42</v>
      </c>
      <c r="Z32" s="253" t="n">
        <v>934.957</v>
      </c>
      <c r="AA32" s="253" t="n">
        <v>945.729</v>
      </c>
      <c r="AB32" s="253" t="n">
        <v>965.151</v>
      </c>
      <c r="AC32" s="253" t="n">
        <v>912.4</v>
      </c>
      <c r="AD32" s="253" t="n">
        <v>913.3</v>
      </c>
      <c r="AE32" s="254" t="n">
        <v>917</v>
      </c>
      <c r="AF32" s="255"/>
    </row>
    <row r="33" customFormat="false" ht="18" hidden="false" customHeight="true" outlineLevel="0" collapsed="false">
      <c r="A33" s="299" t="s">
        <v>255</v>
      </c>
      <c r="B33" s="284" t="n">
        <v>300.339844890536</v>
      </c>
      <c r="C33" s="284" t="n">
        <v>400.010241</v>
      </c>
      <c r="D33" s="284" t="n">
        <v>398.477217</v>
      </c>
      <c r="E33" s="284" t="n">
        <v>391.188966907</v>
      </c>
      <c r="F33" s="284" t="n">
        <v>422.334812354</v>
      </c>
      <c r="G33" s="284" t="n">
        <v>431.270157</v>
      </c>
      <c r="H33" s="284" t="n">
        <v>427.083134</v>
      </c>
      <c r="I33" s="284" t="n">
        <v>451.530228</v>
      </c>
      <c r="J33" s="284" t="n">
        <v>469.868229</v>
      </c>
      <c r="K33" s="284" t="n">
        <v>496.897899</v>
      </c>
      <c r="L33" s="300" t="n">
        <v>511.2558</v>
      </c>
      <c r="M33" s="300" t="n">
        <v>515.265644</v>
      </c>
      <c r="N33" s="300" t="n">
        <v>515.7786558118</v>
      </c>
      <c r="O33" s="300" t="n">
        <v>541.4</v>
      </c>
      <c r="P33" s="253" t="n">
        <v>571.133479</v>
      </c>
      <c r="Q33" s="253" t="n">
        <v>579.993413</v>
      </c>
      <c r="R33" s="253" t="n">
        <v>623.734117</v>
      </c>
      <c r="S33" s="253" t="n">
        <v>650.510404</v>
      </c>
      <c r="T33" s="253" t="n">
        <v>654.327711</v>
      </c>
      <c r="U33" s="254" t="n">
        <v>584.180197</v>
      </c>
      <c r="V33" s="253" t="n">
        <v>627.87261</v>
      </c>
      <c r="W33" s="253" t="n">
        <v>628.08257</v>
      </c>
      <c r="X33" s="253" t="n">
        <v>618.179605</v>
      </c>
      <c r="Y33" s="253" t="n">
        <v>634.953857</v>
      </c>
      <c r="Z33" s="253" t="n">
        <v>645.013827</v>
      </c>
      <c r="AA33" s="253" t="n">
        <v>660.05914</v>
      </c>
      <c r="AB33" s="253" t="n">
        <v>676.965776</v>
      </c>
      <c r="AC33" s="253" t="n">
        <v>692.555629</v>
      </c>
      <c r="AD33" s="253" t="n">
        <v>695.0161</v>
      </c>
      <c r="AE33" s="254" t="n">
        <v>701.584635</v>
      </c>
      <c r="AF33" s="255"/>
    </row>
    <row r="34" s="306" customFormat="true" ht="18" hidden="false" customHeight="true" outlineLevel="0" collapsed="false">
      <c r="A34" s="301" t="s">
        <v>251</v>
      </c>
      <c r="B34" s="302" t="n">
        <v>61.899</v>
      </c>
      <c r="C34" s="302" t="n">
        <v>82.219</v>
      </c>
      <c r="D34" s="302" t="n">
        <v>72.8</v>
      </c>
      <c r="E34" s="302" t="n">
        <v>65.6</v>
      </c>
      <c r="F34" s="302" t="n">
        <v>70.7</v>
      </c>
      <c r="G34" s="302" t="n">
        <v>70.5</v>
      </c>
      <c r="H34" s="302" t="n">
        <v>70</v>
      </c>
      <c r="I34" s="302" t="n">
        <v>73.9</v>
      </c>
      <c r="J34" s="302" t="n">
        <v>74.2</v>
      </c>
      <c r="K34" s="302" t="n">
        <v>76.8</v>
      </c>
      <c r="L34" s="303" t="n">
        <v>82.7</v>
      </c>
      <c r="M34" s="303" t="n">
        <v>81</v>
      </c>
      <c r="N34" s="303" t="n">
        <v>81.1</v>
      </c>
      <c r="O34" s="303" t="n">
        <v>85.1</v>
      </c>
      <c r="P34" s="303" t="n">
        <v>91.9</v>
      </c>
      <c r="Q34" s="303" t="n">
        <v>95.421</v>
      </c>
      <c r="R34" s="303" t="n">
        <v>107.008</v>
      </c>
      <c r="S34" s="303" t="n">
        <v>114.615</v>
      </c>
      <c r="T34" s="303" t="n">
        <v>115.652</v>
      </c>
      <c r="U34" s="304" t="n">
        <v>95.834</v>
      </c>
      <c r="V34" s="303" t="n">
        <v>107.317</v>
      </c>
      <c r="W34" s="303" t="n">
        <v>113.314</v>
      </c>
      <c r="X34" s="303" t="n">
        <v>110.066</v>
      </c>
      <c r="Y34" s="303" t="n">
        <v>112.612</v>
      </c>
      <c r="Z34" s="303" t="n">
        <v>115</v>
      </c>
      <c r="AA34" s="303" t="n">
        <v>121</v>
      </c>
      <c r="AB34" s="303" t="n">
        <v>128.9</v>
      </c>
      <c r="AC34" s="303" t="n">
        <v>131.2</v>
      </c>
      <c r="AD34" s="303" t="n">
        <v>130</v>
      </c>
      <c r="AE34" s="304" t="n">
        <v>132.8</v>
      </c>
      <c r="AF34" s="305"/>
    </row>
    <row r="35" customFormat="false" ht="18" hidden="false" customHeight="true" outlineLevel="0" collapsed="false">
      <c r="A35" s="299" t="s">
        <v>256</v>
      </c>
      <c r="B35" s="284" t="n">
        <v>54.8</v>
      </c>
      <c r="C35" s="284" t="n">
        <v>55.9733</v>
      </c>
      <c r="D35" s="284" t="n">
        <v>57.2395</v>
      </c>
      <c r="E35" s="284" t="n">
        <v>57.57424</v>
      </c>
      <c r="F35" s="284" t="n">
        <v>61.772</v>
      </c>
      <c r="G35" s="284" t="n">
        <v>63.982</v>
      </c>
      <c r="H35" s="284" t="n">
        <v>61.2915</v>
      </c>
      <c r="I35" s="284" t="n">
        <v>62.1532</v>
      </c>
      <c r="J35" s="284" t="n">
        <v>64.2673</v>
      </c>
      <c r="K35" s="284" t="n">
        <v>62.692</v>
      </c>
      <c r="L35" s="253" t="n">
        <v>66.466</v>
      </c>
      <c r="M35" s="253" t="n">
        <v>64.8182</v>
      </c>
      <c r="N35" s="253" t="n">
        <v>64.1661</v>
      </c>
      <c r="O35" s="253" t="n">
        <v>58.154</v>
      </c>
      <c r="P35" s="253" t="n">
        <v>63.6673</v>
      </c>
      <c r="Q35" s="253" t="n">
        <v>64.0956</v>
      </c>
      <c r="R35" s="253" t="n">
        <v>63.9752</v>
      </c>
      <c r="S35" s="253" t="n">
        <v>64.716</v>
      </c>
      <c r="T35" s="253" t="n">
        <v>64.0565</v>
      </c>
      <c r="U35" s="254" t="n">
        <v>55.4974</v>
      </c>
      <c r="V35" s="253" t="n">
        <v>62.2781</v>
      </c>
      <c r="W35" s="253" t="n">
        <v>55.027</v>
      </c>
      <c r="X35" s="253" t="n">
        <v>58.4879</v>
      </c>
      <c r="Y35" s="253" t="n">
        <v>60.07</v>
      </c>
      <c r="Z35" s="253" t="n">
        <v>59.093</v>
      </c>
      <c r="AA35" s="253" t="n">
        <v>55.3149</v>
      </c>
      <c r="AB35" s="253" t="n">
        <v>54.347</v>
      </c>
      <c r="AC35" s="253" t="n">
        <v>55.518</v>
      </c>
      <c r="AD35" s="253" t="n">
        <v>46.901</v>
      </c>
      <c r="AE35" s="254" t="n">
        <v>50.945</v>
      </c>
      <c r="AF35" s="255"/>
    </row>
    <row r="36" customFormat="false" ht="18" hidden="false" customHeight="true" outlineLevel="0" collapsed="false">
      <c r="A36" s="299" t="s">
        <v>257</v>
      </c>
      <c r="B36" s="284" t="n">
        <v>169.901344890536</v>
      </c>
      <c r="C36" s="284" t="n">
        <v>245.71</v>
      </c>
      <c r="D36" s="284" t="n">
        <v>252.33</v>
      </c>
      <c r="E36" s="284" t="n">
        <v>251.4766</v>
      </c>
      <c r="F36" s="284" t="n">
        <v>272.5409</v>
      </c>
      <c r="G36" s="284" t="n">
        <v>279.6658</v>
      </c>
      <c r="H36" s="284" t="n">
        <v>280.7471</v>
      </c>
      <c r="I36" s="284" t="n">
        <v>301.761</v>
      </c>
      <c r="J36" s="284" t="n">
        <v>315.8942</v>
      </c>
      <c r="K36" s="284" t="n">
        <v>341.7439</v>
      </c>
      <c r="L36" s="253" t="n">
        <v>346.2935</v>
      </c>
      <c r="M36" s="253" t="n">
        <v>352.9504</v>
      </c>
      <c r="N36" s="253" t="n">
        <v>354.5267</v>
      </c>
      <c r="O36" s="253" t="n">
        <v>381.8567</v>
      </c>
      <c r="P36" s="253" t="n">
        <v>398.3751</v>
      </c>
      <c r="Q36" s="253" t="n">
        <v>402.689</v>
      </c>
      <c r="R36" s="253" t="n">
        <v>439.0557</v>
      </c>
      <c r="S36" s="253" t="n">
        <v>454.106</v>
      </c>
      <c r="T36" s="253" t="n">
        <v>457.5885</v>
      </c>
      <c r="U36" s="254" t="n">
        <v>415.6049</v>
      </c>
      <c r="V36" s="253" t="n">
        <v>440.5905</v>
      </c>
      <c r="W36" s="253" t="n">
        <v>442.6354</v>
      </c>
      <c r="X36" s="253" t="n">
        <v>431.9991</v>
      </c>
      <c r="Y36" s="253" t="n">
        <v>442.6814</v>
      </c>
      <c r="Z36" s="253" t="n">
        <v>451.9394</v>
      </c>
      <c r="AA36" s="253" t="n">
        <v>464.573</v>
      </c>
      <c r="AB36" s="253" t="n">
        <v>473.438</v>
      </c>
      <c r="AC36" s="253" t="n">
        <v>485.9817</v>
      </c>
      <c r="AD36" s="253" t="n">
        <v>499.2444</v>
      </c>
      <c r="AE36" s="254" t="n">
        <v>498.6035</v>
      </c>
      <c r="AF36" s="255"/>
    </row>
    <row r="37" customFormat="false" ht="18" hidden="false" customHeight="true" outlineLevel="0" collapsed="false">
      <c r="A37" s="299" t="s">
        <v>258</v>
      </c>
      <c r="B37" s="284" t="n">
        <v>13.3</v>
      </c>
      <c r="C37" s="284" t="n">
        <v>15.679163</v>
      </c>
      <c r="D37" s="284" t="n">
        <v>15.671768</v>
      </c>
      <c r="E37" s="284" t="n">
        <v>16.078887907</v>
      </c>
      <c r="F37" s="284" t="n">
        <v>16.818624354</v>
      </c>
      <c r="G37" s="284" t="n">
        <v>16.6</v>
      </c>
      <c r="H37" s="284" t="n">
        <v>14.5</v>
      </c>
      <c r="I37" s="284" t="n">
        <v>13.151</v>
      </c>
      <c r="J37" s="284" t="n">
        <v>14.849</v>
      </c>
      <c r="K37" s="284" t="n">
        <v>14.966</v>
      </c>
      <c r="L37" s="253" t="n">
        <v>15.033</v>
      </c>
      <c r="M37" s="253" t="n">
        <v>15.761</v>
      </c>
      <c r="N37" s="253" t="n">
        <v>15.2047088118</v>
      </c>
      <c r="O37" s="253" t="n">
        <v>15.407</v>
      </c>
      <c r="P37" s="253" t="n">
        <v>16.236</v>
      </c>
      <c r="Q37" s="253" t="n">
        <v>16.741</v>
      </c>
      <c r="R37" s="253" t="n">
        <v>15.844</v>
      </c>
      <c r="S37" s="253" t="n">
        <v>15.824</v>
      </c>
      <c r="T37" s="253" t="n">
        <v>15.67</v>
      </c>
      <c r="U37" s="254" t="n">
        <v>15.9499</v>
      </c>
      <c r="V37" s="253" t="n">
        <v>16.259</v>
      </c>
      <c r="W37" s="253" t="n">
        <v>15.623</v>
      </c>
      <c r="X37" s="253" t="n">
        <v>16.207</v>
      </c>
      <c r="Y37" s="253" t="n">
        <v>18.18</v>
      </c>
      <c r="Z37" s="253" t="n">
        <v>17.541</v>
      </c>
      <c r="AA37" s="253" t="n">
        <v>17.714</v>
      </c>
      <c r="AB37" s="253" t="n">
        <v>18.761</v>
      </c>
      <c r="AC37" s="253" t="n">
        <v>18.239</v>
      </c>
      <c r="AD37" s="253" t="n">
        <v>17.234</v>
      </c>
      <c r="AE37" s="254" t="n">
        <v>17.649</v>
      </c>
      <c r="AF37" s="255"/>
    </row>
    <row r="38" customFormat="false" ht="18" hidden="false" customHeight="true" outlineLevel="0" collapsed="false">
      <c r="A38" s="307" t="s">
        <v>253</v>
      </c>
      <c r="B38" s="308" t="n">
        <v>0.4395</v>
      </c>
      <c r="C38" s="308" t="n">
        <v>0.428778</v>
      </c>
      <c r="D38" s="308" t="n">
        <v>0.435949</v>
      </c>
      <c r="E38" s="308" t="n">
        <v>0.459239</v>
      </c>
      <c r="F38" s="308" t="n">
        <v>0.503288</v>
      </c>
      <c r="G38" s="308" t="n">
        <v>0.522357</v>
      </c>
      <c r="H38" s="308" t="n">
        <v>0.544534</v>
      </c>
      <c r="I38" s="308" t="n">
        <v>0.565028</v>
      </c>
      <c r="J38" s="308" t="n">
        <v>0.657729</v>
      </c>
      <c r="K38" s="308" t="n">
        <v>0.695999</v>
      </c>
      <c r="L38" s="308" t="n">
        <v>0.7633</v>
      </c>
      <c r="M38" s="308" t="n">
        <v>0.736044</v>
      </c>
      <c r="N38" s="308" t="n">
        <v>0.781147</v>
      </c>
      <c r="O38" s="308" t="n">
        <v>0.834151</v>
      </c>
      <c r="P38" s="308" t="n">
        <v>0.955079</v>
      </c>
      <c r="Q38" s="308" t="n">
        <v>1.046813</v>
      </c>
      <c r="R38" s="308" t="n">
        <v>1.171817</v>
      </c>
      <c r="S38" s="308" t="n">
        <v>1.249404</v>
      </c>
      <c r="T38" s="308" t="n">
        <v>1.360711</v>
      </c>
      <c r="U38" s="309" t="n">
        <v>1.293997</v>
      </c>
      <c r="V38" s="308" t="n">
        <v>1.42801</v>
      </c>
      <c r="W38" s="308" t="n">
        <v>1.48017</v>
      </c>
      <c r="X38" s="308" t="n">
        <v>1.420605</v>
      </c>
      <c r="Y38" s="308" t="n">
        <v>1.410457</v>
      </c>
      <c r="Z38" s="308" t="n">
        <v>1.440427</v>
      </c>
      <c r="AA38" s="308" t="n">
        <v>1.45724</v>
      </c>
      <c r="AB38" s="308" t="n">
        <v>1.519776</v>
      </c>
      <c r="AC38" s="308" t="n">
        <v>1.616929</v>
      </c>
      <c r="AD38" s="308" t="n">
        <v>1.6367</v>
      </c>
      <c r="AE38" s="309" t="n">
        <v>1.587135</v>
      </c>
      <c r="AF38" s="310"/>
    </row>
    <row r="39" customFormat="false" ht="24" hidden="false" customHeight="true" outlineLevel="0" collapsed="false">
      <c r="A39" s="165"/>
      <c r="B39" s="263"/>
      <c r="C39" s="311"/>
      <c r="D39" s="312"/>
      <c r="E39" s="312"/>
      <c r="F39" s="312"/>
      <c r="G39" s="312"/>
      <c r="H39" s="312"/>
      <c r="I39" s="312"/>
      <c r="J39" s="312"/>
      <c r="K39" s="312"/>
      <c r="L39" s="312"/>
      <c r="M39" s="313"/>
      <c r="N39" s="313"/>
      <c r="O39" s="313"/>
      <c r="P39" s="96"/>
      <c r="Q39" s="96"/>
      <c r="R39" s="266"/>
      <c r="S39" s="267"/>
      <c r="T39" s="141"/>
      <c r="U39" s="141"/>
      <c r="V39" s="141"/>
      <c r="W39" s="141"/>
      <c r="X39" s="141"/>
      <c r="Y39" s="141"/>
      <c r="Z39" s="141"/>
      <c r="AA39" s="141"/>
      <c r="AB39" s="141"/>
      <c r="AC39" s="141"/>
      <c r="AD39" s="141"/>
      <c r="AE39" s="141"/>
      <c r="AF39" s="96"/>
    </row>
    <row r="40" customFormat="false" ht="13.15" hidden="false" customHeight="true" outlineLevel="0" collapsed="false">
      <c r="A40" s="314" t="s">
        <v>259</v>
      </c>
      <c r="B40" s="315"/>
      <c r="C40" s="316" t="s">
        <v>4</v>
      </c>
      <c r="D40" s="316" t="s">
        <v>4</v>
      </c>
      <c r="E40" s="316" t="s">
        <v>4</v>
      </c>
      <c r="F40" s="316" t="s">
        <v>4</v>
      </c>
      <c r="G40" s="317" t="s">
        <v>4</v>
      </c>
      <c r="H40" s="317"/>
      <c r="I40" s="316"/>
      <c r="J40" s="317"/>
      <c r="K40" s="317"/>
      <c r="L40" s="316"/>
      <c r="M40" s="318"/>
      <c r="N40" s="319"/>
      <c r="O40" s="318"/>
      <c r="P40" s="320"/>
      <c r="Q40" s="321"/>
      <c r="R40" s="321"/>
      <c r="S40" s="321"/>
      <c r="T40" s="321"/>
      <c r="U40" s="321"/>
      <c r="V40" s="320"/>
      <c r="W40" s="321"/>
      <c r="X40" s="321"/>
      <c r="Y40" s="320"/>
      <c r="Z40" s="321"/>
      <c r="AA40" s="320"/>
      <c r="AB40" s="320"/>
      <c r="AC40" s="320"/>
      <c r="AD40" s="320"/>
      <c r="AE40" s="320"/>
      <c r="AF40" s="322"/>
    </row>
    <row r="41" s="327" customFormat="true" ht="15.4" hidden="false" customHeight="true" outlineLevel="0" collapsed="false">
      <c r="A41" s="323" t="s">
        <v>260</v>
      </c>
      <c r="B41" s="324" t="n">
        <v>2110.961563</v>
      </c>
      <c r="C41" s="324" t="n">
        <v>2218.795</v>
      </c>
      <c r="D41" s="324" t="n">
        <v>2261.464</v>
      </c>
      <c r="E41" s="324" t="n">
        <v>2239.373</v>
      </c>
      <c r="F41" s="324" t="n">
        <v>2292.937</v>
      </c>
      <c r="G41" s="324" t="n">
        <v>2328.343</v>
      </c>
      <c r="H41" s="324" t="n">
        <v>2347.105</v>
      </c>
      <c r="I41" s="324" t="n">
        <v>2389.169</v>
      </c>
      <c r="J41" s="324" t="n">
        <v>2437.285</v>
      </c>
      <c r="K41" s="324" t="n">
        <v>2483.283</v>
      </c>
      <c r="L41" s="324" t="n">
        <v>2555.609</v>
      </c>
      <c r="M41" s="324" t="n">
        <v>2598.581</v>
      </c>
      <c r="N41" s="324" t="n">
        <v>2593.436</v>
      </c>
      <c r="O41" s="324" t="n">
        <v>2575.279</v>
      </c>
      <c r="P41" s="324" t="n">
        <v>2605.541</v>
      </c>
      <c r="Q41" s="324" t="n">
        <v>2624.606</v>
      </c>
      <c r="R41" s="324" t="n">
        <v>2724.772</v>
      </c>
      <c r="S41" s="324" t="n">
        <v>2805.874</v>
      </c>
      <c r="T41" s="324" t="n">
        <v>2832.807</v>
      </c>
      <c r="U41" s="324" t="n">
        <v>2671.512</v>
      </c>
      <c r="V41" s="324" t="n">
        <v>2783.178</v>
      </c>
      <c r="W41" s="324" t="n">
        <v>2892.423</v>
      </c>
      <c r="X41" s="324" t="n">
        <v>2904.528</v>
      </c>
      <c r="Y41" s="324" t="n">
        <v>2917.238</v>
      </c>
      <c r="Z41" s="324" t="n">
        <v>2981.695</v>
      </c>
      <c r="AA41" s="324" t="n">
        <v>3026.18</v>
      </c>
      <c r="AB41" s="324" t="n">
        <v>3093.664</v>
      </c>
      <c r="AC41" s="324" t="n">
        <v>3174.16</v>
      </c>
      <c r="AD41" s="325" t="n">
        <v>3214.408</v>
      </c>
      <c r="AE41" s="325" t="n">
        <v>3232.263</v>
      </c>
      <c r="AF41" s="326" t="n">
        <v>3071.27</v>
      </c>
    </row>
    <row r="42" customFormat="false" ht="15.75" hidden="false" customHeight="true" outlineLevel="0" collapsed="false">
      <c r="A42" s="328" t="s">
        <v>261</v>
      </c>
      <c r="B42" s="329"/>
      <c r="C42" s="330"/>
      <c r="D42" s="330"/>
      <c r="E42" s="330"/>
      <c r="F42" s="330"/>
      <c r="G42" s="331"/>
      <c r="H42" s="331"/>
      <c r="I42" s="330"/>
      <c r="J42" s="331"/>
      <c r="K42" s="331"/>
      <c r="L42" s="330"/>
      <c r="M42" s="332"/>
      <c r="N42" s="333"/>
      <c r="O42" s="332"/>
      <c r="P42" s="334"/>
      <c r="Q42" s="335"/>
      <c r="R42" s="335"/>
      <c r="S42" s="335"/>
      <c r="T42" s="335"/>
      <c r="U42" s="335"/>
      <c r="V42" s="334"/>
      <c r="W42" s="335"/>
      <c r="X42" s="335"/>
      <c r="Y42" s="334"/>
      <c r="Z42" s="335"/>
      <c r="AA42" s="334"/>
      <c r="AB42" s="334"/>
      <c r="AC42" s="334"/>
      <c r="AD42" s="334"/>
      <c r="AE42" s="334"/>
      <c r="AF42" s="336"/>
    </row>
    <row r="43" customFormat="false" ht="13.15" hidden="false" customHeight="true" outlineLevel="0" collapsed="false">
      <c r="A43" s="323" t="s">
        <v>262</v>
      </c>
      <c r="B43" s="337"/>
      <c r="C43" s="338" t="n">
        <v>1959.582198</v>
      </c>
      <c r="D43" s="338" t="n">
        <v>1997.146074</v>
      </c>
      <c r="E43" s="338" t="n">
        <v>1976.18652</v>
      </c>
      <c r="F43" s="338" t="n">
        <v>2017.561224</v>
      </c>
      <c r="G43" s="338" t="n">
        <v>2054.036292</v>
      </c>
      <c r="H43" s="338" t="n">
        <v>2074.451442</v>
      </c>
      <c r="I43" s="338" t="n">
        <v>2116.642752</v>
      </c>
      <c r="J43" s="338" t="n">
        <v>2162.64489</v>
      </c>
      <c r="K43" s="338" t="n">
        <v>2199.39216</v>
      </c>
      <c r="L43" s="338" t="n">
        <v>2270.709084</v>
      </c>
      <c r="M43" s="338" t="n">
        <v>2316.43902</v>
      </c>
      <c r="N43" s="338" t="n">
        <v>2317.80003</v>
      </c>
      <c r="O43" s="338" t="n">
        <v>2303.373324</v>
      </c>
      <c r="P43" s="338" t="n">
        <v>2340.9372</v>
      </c>
      <c r="Q43" s="338" t="n">
        <v>2356.997118</v>
      </c>
      <c r="R43" s="338" t="n">
        <v>2448.45699</v>
      </c>
      <c r="S43" s="338" t="n">
        <v>2535.289428</v>
      </c>
      <c r="T43" s="338" t="n">
        <v>2561.965224</v>
      </c>
      <c r="U43" s="338" t="n">
        <v>2402.727054</v>
      </c>
      <c r="V43" s="338" t="n">
        <v>2507.524824</v>
      </c>
      <c r="W43" s="338" t="n">
        <v>2604.428736</v>
      </c>
      <c r="X43" s="338" t="n">
        <v>2618.311038</v>
      </c>
      <c r="Y43" s="338" t="n">
        <v>2630.287926</v>
      </c>
      <c r="Z43" s="338" t="n">
        <v>2689.627962</v>
      </c>
      <c r="AA43" s="338" t="n">
        <v>2722.02</v>
      </c>
      <c r="AB43" s="338" t="n">
        <v>2783.26545</v>
      </c>
      <c r="AC43" s="338" t="n">
        <v>2858.665404</v>
      </c>
      <c r="AD43" s="339" t="n">
        <v>2895.684876</v>
      </c>
      <c r="AE43" s="339" t="n">
        <v>2908.47837</v>
      </c>
      <c r="AF43" s="340" t="n">
        <v>2756.317452</v>
      </c>
    </row>
    <row r="44" customFormat="false" ht="18" hidden="false" customHeight="true" outlineLevel="0" collapsed="false">
      <c r="A44" s="341" t="s">
        <v>263</v>
      </c>
      <c r="B44" s="342"/>
      <c r="C44" s="253" t="n">
        <v>549.2348478</v>
      </c>
      <c r="D44" s="253" t="n">
        <v>531.8366148</v>
      </c>
      <c r="E44" s="253" t="n">
        <v>496.3669308</v>
      </c>
      <c r="F44" s="253" t="n">
        <v>507.1469328</v>
      </c>
      <c r="G44" s="253" t="n">
        <v>507.2860296</v>
      </c>
      <c r="H44" s="253" t="n">
        <v>496.1582856</v>
      </c>
      <c r="I44" s="253" t="n">
        <v>511.2502884</v>
      </c>
      <c r="J44" s="253" t="n">
        <v>516.2577732</v>
      </c>
      <c r="K44" s="253" t="n">
        <v>519.9438384</v>
      </c>
      <c r="L44" s="253" t="n">
        <v>552.214296</v>
      </c>
      <c r="M44" s="253" t="n">
        <v>556.3176516</v>
      </c>
      <c r="N44" s="253" t="n">
        <v>546.5113272</v>
      </c>
      <c r="O44" s="253" t="n">
        <v>549.9887472</v>
      </c>
      <c r="P44" s="253" t="n">
        <v>572.1746868</v>
      </c>
      <c r="Q44" s="253" t="n">
        <v>579.7554624</v>
      </c>
      <c r="R44" s="253" t="n">
        <v>615.4337916</v>
      </c>
      <c r="S44" s="253" t="n">
        <v>643.1140548</v>
      </c>
      <c r="T44" s="253" t="n">
        <v>634.4900532</v>
      </c>
      <c r="U44" s="253" t="n">
        <v>537.1918416</v>
      </c>
      <c r="V44" s="253" t="n">
        <v>624.0577932</v>
      </c>
      <c r="W44" s="253" t="n">
        <v>657.1628316</v>
      </c>
      <c r="X44" s="253" t="n">
        <v>657.9974124</v>
      </c>
      <c r="Y44" s="253" t="n">
        <v>655.145928</v>
      </c>
      <c r="Z44" s="253" t="n">
        <v>684.6344496</v>
      </c>
      <c r="AA44" s="253" t="n">
        <v>695.484</v>
      </c>
      <c r="AB44" s="253" t="n">
        <v>726.433038</v>
      </c>
      <c r="AC44" s="253" t="n">
        <v>754.947882</v>
      </c>
      <c r="AD44" s="254" t="n">
        <v>759.9553668</v>
      </c>
      <c r="AE44" s="254" t="n">
        <v>732.7619424</v>
      </c>
      <c r="AF44" s="255" t="n">
        <v>661.5443808</v>
      </c>
    </row>
    <row r="45" customFormat="false" ht="13.15" hidden="false" customHeight="true" outlineLevel="0" collapsed="false">
      <c r="A45" s="299" t="s">
        <v>4</v>
      </c>
      <c r="B45" s="330"/>
      <c r="C45" s="343"/>
      <c r="D45" s="343"/>
      <c r="E45" s="343"/>
      <c r="F45" s="343"/>
      <c r="G45" s="343"/>
      <c r="H45" s="343"/>
      <c r="I45" s="343"/>
      <c r="J45" s="343"/>
      <c r="K45" s="343"/>
      <c r="L45" s="343"/>
      <c r="M45" s="343"/>
      <c r="N45" s="343"/>
      <c r="O45" s="343"/>
      <c r="P45" s="343"/>
      <c r="Q45" s="343"/>
      <c r="R45" s="343"/>
      <c r="S45" s="343"/>
      <c r="T45" s="343"/>
      <c r="U45" s="343"/>
      <c r="V45" s="343"/>
      <c r="W45" s="343"/>
      <c r="X45" s="343"/>
      <c r="Y45" s="343"/>
      <c r="Z45" s="343"/>
      <c r="AA45" s="343"/>
      <c r="AB45" s="343"/>
      <c r="AC45" s="343"/>
      <c r="AD45" s="344"/>
      <c r="AE45" s="344"/>
      <c r="AF45" s="345"/>
    </row>
    <row r="46" customFormat="false" ht="13.15" hidden="false" customHeight="true" outlineLevel="0" collapsed="false">
      <c r="A46" s="346" t="s">
        <v>264</v>
      </c>
      <c r="B46" s="347"/>
      <c r="C46" s="338" t="n">
        <v>34.4924001</v>
      </c>
      <c r="D46" s="338" t="n">
        <v>33.8190627</v>
      </c>
      <c r="E46" s="338" t="n">
        <v>34.2295218</v>
      </c>
      <c r="F46" s="338" t="n">
        <v>33.8559579</v>
      </c>
      <c r="G46" s="338" t="n">
        <v>37.0289451</v>
      </c>
      <c r="H46" s="338" t="n">
        <v>43.1258769</v>
      </c>
      <c r="I46" s="338" t="n">
        <v>41.9267829</v>
      </c>
      <c r="J46" s="338" t="n">
        <v>42.4709871</v>
      </c>
      <c r="K46" s="338" t="n">
        <v>42.3049587</v>
      </c>
      <c r="L46" s="338" t="n">
        <v>41.9360067</v>
      </c>
      <c r="M46" s="338" t="n">
        <v>41.3871906</v>
      </c>
      <c r="N46" s="338" t="n">
        <v>42.798432</v>
      </c>
      <c r="O46" s="338" t="n">
        <v>41.5855023</v>
      </c>
      <c r="P46" s="338" t="n">
        <v>46.1282238</v>
      </c>
      <c r="Q46" s="338" t="n">
        <v>45.1228296</v>
      </c>
      <c r="R46" s="338" t="n">
        <v>38.3387247</v>
      </c>
      <c r="S46" s="338" t="n">
        <v>41.9267829</v>
      </c>
      <c r="T46" s="338" t="n">
        <v>43.1719959</v>
      </c>
      <c r="U46" s="338" t="n">
        <v>48.2312502</v>
      </c>
      <c r="V46" s="338" t="n">
        <v>49.7992962</v>
      </c>
      <c r="W46" s="338" t="n">
        <v>40.169649</v>
      </c>
      <c r="X46" s="338" t="n">
        <v>48.3234882</v>
      </c>
      <c r="Y46" s="338" t="n">
        <v>45.7869432</v>
      </c>
      <c r="Z46" s="338" t="n">
        <v>44.3111352</v>
      </c>
      <c r="AA46" s="338" t="n">
        <v>46.119</v>
      </c>
      <c r="AB46" s="338" t="n">
        <v>51.6625038</v>
      </c>
      <c r="AC46" s="338" t="n">
        <v>58.2805803</v>
      </c>
      <c r="AD46" s="339" t="n">
        <v>56.2744038</v>
      </c>
      <c r="AE46" s="339" t="n">
        <v>52.7555241</v>
      </c>
      <c r="AF46" s="340"/>
    </row>
    <row r="47" s="130" customFormat="true" ht="18" hidden="false" customHeight="true" outlineLevel="0" collapsed="false">
      <c r="A47" s="348" t="s">
        <v>265</v>
      </c>
      <c r="B47" s="349"/>
      <c r="C47" s="350" t="n">
        <v>477.9560168</v>
      </c>
      <c r="D47" s="350" t="n">
        <v>463.4239864</v>
      </c>
      <c r="E47" s="350" t="n">
        <v>428.7564732</v>
      </c>
      <c r="F47" s="350" t="n">
        <v>441.194906</v>
      </c>
      <c r="G47" s="350" t="n">
        <v>439.2860376</v>
      </c>
      <c r="H47" s="350" t="n">
        <v>427.5249452</v>
      </c>
      <c r="I47" s="350" t="n">
        <v>444.3353024</v>
      </c>
      <c r="J47" s="350" t="n">
        <v>449.0151088</v>
      </c>
      <c r="K47" s="350" t="n">
        <v>453.7564916</v>
      </c>
      <c r="L47" s="350" t="n">
        <v>486.3919836</v>
      </c>
      <c r="M47" s="350" t="n">
        <v>493.1653876</v>
      </c>
      <c r="N47" s="350" t="n">
        <v>481.1579896</v>
      </c>
      <c r="O47" s="350" t="n">
        <v>486.0841016</v>
      </c>
      <c r="P47" s="350" t="n">
        <v>503.8181048</v>
      </c>
      <c r="Q47" s="350" t="n">
        <v>512.3772244</v>
      </c>
      <c r="R47" s="350" t="n">
        <v>556.4659268</v>
      </c>
      <c r="S47" s="350" t="n">
        <v>579.9881116</v>
      </c>
      <c r="T47" s="350" t="n">
        <v>567.8575608</v>
      </c>
      <c r="U47" s="350" t="n">
        <v>458.1899924</v>
      </c>
      <c r="V47" s="350" t="n">
        <v>545.6900568</v>
      </c>
      <c r="W47" s="350" t="n">
        <v>591.13344</v>
      </c>
      <c r="X47" s="350" t="n">
        <v>580.5422992</v>
      </c>
      <c r="Y47" s="350" t="n">
        <v>580.1728408</v>
      </c>
      <c r="Z47" s="350" t="n">
        <v>609.1753252</v>
      </c>
      <c r="AA47" s="350" t="n">
        <v>615.764</v>
      </c>
      <c r="AB47" s="350" t="n">
        <v>639.8403724</v>
      </c>
      <c r="AC47" s="350" t="n">
        <v>662.0694528</v>
      </c>
      <c r="AD47" s="351" t="n">
        <v>666.9955648</v>
      </c>
      <c r="AE47" s="351" t="n">
        <v>643.9659912</v>
      </c>
      <c r="AF47" s="352" t="n">
        <v>576.5398332</v>
      </c>
    </row>
    <row r="48" customFormat="false" ht="18" hidden="false" customHeight="true" outlineLevel="0" collapsed="false">
      <c r="A48" s="256" t="s">
        <v>266</v>
      </c>
      <c r="B48" s="342"/>
      <c r="C48" s="297" t="n">
        <v>155.4967243</v>
      </c>
      <c r="D48" s="297" t="n">
        <v>165.9764216</v>
      </c>
      <c r="E48" s="297" t="n">
        <v>165.8265332</v>
      </c>
      <c r="F48" s="297" t="n">
        <v>174.4201348</v>
      </c>
      <c r="G48" s="297" t="n">
        <v>168.6993942</v>
      </c>
      <c r="H48" s="297" t="n">
        <v>159.9059414</v>
      </c>
      <c r="I48" s="297" t="n">
        <v>156.6458687</v>
      </c>
      <c r="J48" s="297" t="n">
        <v>151.5871352</v>
      </c>
      <c r="K48" s="297" t="n">
        <v>150.4005187</v>
      </c>
      <c r="L48" s="297" t="n">
        <v>147.2903344</v>
      </c>
      <c r="M48" s="297" t="n">
        <v>138.1971048</v>
      </c>
      <c r="N48" s="297" t="n">
        <v>132.2890037</v>
      </c>
      <c r="O48" s="297" t="n">
        <v>126.2185235</v>
      </c>
      <c r="P48" s="297" t="n">
        <v>122.4338414</v>
      </c>
      <c r="Q48" s="297" t="n">
        <v>117.4000893</v>
      </c>
      <c r="R48" s="297" t="n">
        <v>117.3376358</v>
      </c>
      <c r="S48" s="297" t="n">
        <v>116.4507961</v>
      </c>
      <c r="T48" s="297" t="n">
        <v>115.8137704</v>
      </c>
      <c r="U48" s="297" t="n">
        <v>112.0915418</v>
      </c>
      <c r="V48" s="297" t="n">
        <v>120.6726527</v>
      </c>
      <c r="W48" s="297" t="n">
        <v>124.8570372</v>
      </c>
      <c r="X48" s="297" t="n">
        <v>123.3081904</v>
      </c>
      <c r="Y48" s="297" t="n">
        <v>120.2604596</v>
      </c>
      <c r="Z48" s="297" t="n">
        <v>125.0693791</v>
      </c>
      <c r="AA48" s="297" t="n">
        <v>124.907</v>
      </c>
      <c r="AB48" s="297" t="n">
        <v>127.2677423</v>
      </c>
      <c r="AC48" s="297" t="n">
        <v>127.3426865</v>
      </c>
      <c r="AD48" s="296" t="n">
        <v>129.4785962</v>
      </c>
      <c r="AE48" s="296" t="n">
        <v>133.9627575</v>
      </c>
      <c r="AF48" s="298" t="n">
        <v>137.7099675</v>
      </c>
    </row>
    <row r="49" customFormat="false" ht="18" hidden="false" customHeight="true" outlineLevel="0" collapsed="false">
      <c r="A49" s="341" t="s">
        <v>267</v>
      </c>
      <c r="B49" s="342"/>
      <c r="C49" s="297" t="n">
        <v>304.5078764</v>
      </c>
      <c r="D49" s="297" t="n">
        <v>305.7128256</v>
      </c>
      <c r="E49" s="297" t="n">
        <v>299.085605</v>
      </c>
      <c r="F49" s="297" t="n">
        <v>304.4218086</v>
      </c>
      <c r="G49" s="297" t="n">
        <v>309.3276732</v>
      </c>
      <c r="H49" s="297" t="n">
        <v>308.983402</v>
      </c>
      <c r="I49" s="297" t="n">
        <v>313.6740971</v>
      </c>
      <c r="J49" s="297" t="n">
        <v>322.75425</v>
      </c>
      <c r="K49" s="297" t="n">
        <v>325.5944874</v>
      </c>
      <c r="L49" s="297" t="n">
        <v>336.8693692</v>
      </c>
      <c r="M49" s="297" t="n">
        <v>352.1464037</v>
      </c>
      <c r="N49" s="297" t="n">
        <v>356.6649632</v>
      </c>
      <c r="O49" s="297" t="n">
        <v>363.4643194</v>
      </c>
      <c r="P49" s="297" t="n">
        <v>372.8887435</v>
      </c>
      <c r="Q49" s="297" t="n">
        <v>382.2270998</v>
      </c>
      <c r="R49" s="297" t="n">
        <v>413.3406095</v>
      </c>
      <c r="S49" s="297" t="n">
        <v>422.9802031</v>
      </c>
      <c r="T49" s="297" t="n">
        <v>425.4331354</v>
      </c>
      <c r="U49" s="297" t="n">
        <v>399.784931</v>
      </c>
      <c r="V49" s="297" t="n">
        <v>391.60849</v>
      </c>
      <c r="W49" s="297" t="n">
        <v>408.1765415</v>
      </c>
      <c r="X49" s="297" t="n">
        <v>419.4944572</v>
      </c>
      <c r="Y49" s="297" t="n">
        <v>416.2669147</v>
      </c>
      <c r="Z49" s="297" t="n">
        <v>423.7548133</v>
      </c>
      <c r="AA49" s="297" t="n">
        <v>430.339</v>
      </c>
      <c r="AB49" s="297" t="n">
        <v>440.0216275</v>
      </c>
      <c r="AC49" s="297" t="n">
        <v>451.9850517</v>
      </c>
      <c r="AD49" s="296" t="n">
        <v>462.5713911</v>
      </c>
      <c r="AE49" s="296" t="n">
        <v>472.2540186</v>
      </c>
      <c r="AF49" s="298" t="n">
        <v>443.4213056</v>
      </c>
    </row>
    <row r="50" customFormat="false" ht="18" hidden="false" customHeight="true" outlineLevel="0" collapsed="false">
      <c r="A50" s="341" t="s">
        <v>268</v>
      </c>
      <c r="B50" s="342"/>
      <c r="C50" s="297" t="n">
        <v>547.7347201</v>
      </c>
      <c r="D50" s="297" t="n">
        <v>574.0243783</v>
      </c>
      <c r="E50" s="297" t="n">
        <v>585.3309419</v>
      </c>
      <c r="F50" s="297" t="n">
        <v>594.4514333</v>
      </c>
      <c r="G50" s="297" t="n">
        <v>610.7601741</v>
      </c>
      <c r="H50" s="297" t="n">
        <v>625.8330157</v>
      </c>
      <c r="I50" s="297" t="n">
        <v>634.2435815</v>
      </c>
      <c r="J50" s="297" t="n">
        <v>647.7525542</v>
      </c>
      <c r="K50" s="297" t="n">
        <v>662.9533853</v>
      </c>
      <c r="L50" s="297" t="n">
        <v>682.5653569</v>
      </c>
      <c r="M50" s="297" t="n">
        <v>689.8356358</v>
      </c>
      <c r="N50" s="297" t="n">
        <v>698.1610851</v>
      </c>
      <c r="O50" s="297" t="n">
        <v>699.3081634</v>
      </c>
      <c r="P50" s="297" t="n">
        <v>696.9947312</v>
      </c>
      <c r="Q50" s="297" t="n">
        <v>704.3877517</v>
      </c>
      <c r="R50" s="297" t="n">
        <v>712.5915459</v>
      </c>
      <c r="S50" s="297" t="n">
        <v>732.4087577</v>
      </c>
      <c r="T50" s="297" t="n">
        <v>753.5084219</v>
      </c>
      <c r="U50" s="297" t="n">
        <v>730.3924373</v>
      </c>
      <c r="V50" s="297" t="n">
        <v>748.1674463</v>
      </c>
      <c r="W50" s="297" t="n">
        <v>763.2851614</v>
      </c>
      <c r="X50" s="297" t="n">
        <v>770.9952109</v>
      </c>
      <c r="Y50" s="297" t="n">
        <v>770.7426397</v>
      </c>
      <c r="Z50" s="297" t="n">
        <v>784.5075793</v>
      </c>
      <c r="AA50" s="297" t="n">
        <v>797.203</v>
      </c>
      <c r="AB50" s="297" t="n">
        <v>816.2862197</v>
      </c>
      <c r="AC50" s="297" t="n">
        <v>839.7193695</v>
      </c>
      <c r="AD50" s="296" t="n">
        <v>854.9057038</v>
      </c>
      <c r="AE50" s="296" t="n">
        <v>866.5186523</v>
      </c>
      <c r="AF50" s="298" t="n">
        <v>823.5725268</v>
      </c>
    </row>
    <row r="51" customFormat="false" ht="18" hidden="false" customHeight="true" outlineLevel="0" collapsed="false">
      <c r="A51" s="257" t="s">
        <v>269</v>
      </c>
      <c r="B51" s="353"/>
      <c r="C51" s="354" t="n">
        <v>96.6839456</v>
      </c>
      <c r="D51" s="354" t="n">
        <v>103.3055408</v>
      </c>
      <c r="E51" s="354" t="n">
        <v>100.514084</v>
      </c>
      <c r="F51" s="354" t="n">
        <v>104.67963</v>
      </c>
      <c r="G51" s="354" t="n">
        <v>104.6904496</v>
      </c>
      <c r="H51" s="354" t="n">
        <v>105.7832292</v>
      </c>
      <c r="I51" s="354" t="n">
        <v>104.9393004</v>
      </c>
      <c r="J51" s="354" t="n">
        <v>105.8048684</v>
      </c>
      <c r="K51" s="354" t="n">
        <v>107.65502</v>
      </c>
      <c r="L51" s="354" t="n">
        <v>111.063194</v>
      </c>
      <c r="M51" s="354" t="n">
        <v>109.4618932</v>
      </c>
      <c r="N51" s="354" t="n">
        <v>107.2655144</v>
      </c>
      <c r="O51" s="354" t="n">
        <v>106.4432248</v>
      </c>
      <c r="P51" s="354" t="n">
        <v>108.9425524</v>
      </c>
      <c r="Q51" s="354" t="n">
        <v>110.0461516</v>
      </c>
      <c r="R51" s="354" t="n">
        <v>112.740232</v>
      </c>
      <c r="S51" s="354" t="n">
        <v>113.06482</v>
      </c>
      <c r="T51" s="354" t="n">
        <v>115.9644728</v>
      </c>
      <c r="U51" s="354" t="n">
        <v>110.0136928</v>
      </c>
      <c r="V51" s="354" t="n">
        <v>109.2995992</v>
      </c>
      <c r="W51" s="354" t="n">
        <v>110.4031984</v>
      </c>
      <c r="X51" s="354" t="n">
        <v>109.927136</v>
      </c>
      <c r="Y51" s="354" t="n">
        <v>108.1527216</v>
      </c>
      <c r="Z51" s="354" t="n">
        <v>106.7678128</v>
      </c>
      <c r="AA51" s="354" t="n">
        <v>108.196</v>
      </c>
      <c r="AB51" s="354" t="n">
        <v>106.2809308</v>
      </c>
      <c r="AC51" s="354" t="n">
        <v>107.5901024</v>
      </c>
      <c r="AD51" s="355" t="n">
        <v>109.2995992</v>
      </c>
      <c r="AE51" s="355" t="n">
        <v>110.5113944</v>
      </c>
      <c r="AF51" s="356" t="n">
        <v>97.91738</v>
      </c>
    </row>
    <row r="52" customFormat="false" ht="2.85" hidden="false" customHeight="true" outlineLevel="0" collapsed="false">
      <c r="C52" s="357"/>
      <c r="D52" s="357"/>
      <c r="E52" s="357"/>
      <c r="F52" s="357"/>
      <c r="G52" s="357"/>
      <c r="H52" s="357"/>
      <c r="I52" s="357"/>
      <c r="J52" s="357"/>
      <c r="K52" s="357"/>
      <c r="L52" s="357"/>
      <c r="M52" s="357"/>
      <c r="N52" s="357"/>
      <c r="O52" s="357"/>
      <c r="P52" s="357"/>
      <c r="Q52" s="357"/>
    </row>
    <row r="53" customFormat="false" ht="15" hidden="false" customHeight="true" outlineLevel="0" collapsed="false">
      <c r="A53" s="358" t="s">
        <v>270</v>
      </c>
      <c r="B53" s="130"/>
      <c r="C53" s="130"/>
      <c r="D53" s="130"/>
      <c r="E53" s="130"/>
    </row>
    <row r="54" customFormat="false" ht="15" hidden="false" customHeight="true" outlineLevel="0" collapsed="false">
      <c r="A54" s="358" t="s">
        <v>271</v>
      </c>
      <c r="B54" s="130"/>
      <c r="C54" s="130"/>
      <c r="D54" s="130"/>
      <c r="E54" s="130"/>
    </row>
    <row r="55" customFormat="false" ht="15" hidden="false" customHeight="true" outlineLevel="0" collapsed="false">
      <c r="A55" s="358" t="s">
        <v>272</v>
      </c>
      <c r="B55" s="130"/>
      <c r="C55" s="130"/>
      <c r="D55" s="130"/>
      <c r="E55" s="130"/>
    </row>
    <row r="56" customFormat="false" ht="15" hidden="false" customHeight="true" outlineLevel="0" collapsed="false">
      <c r="A56" s="86" t="s">
        <v>273</v>
      </c>
    </row>
    <row r="57" customFormat="false" ht="12.2" hidden="false" customHeight="true" outlineLevel="0" collapsed="false">
      <c r="A57" s="358"/>
    </row>
    <row r="58" customFormat="false" ht="20.45" hidden="false" customHeight="true" outlineLevel="0" collapsed="false"/>
    <row r="59" customFormat="false" ht="20.45" hidden="false" customHeight="true" outlineLevel="0" collapsed="false">
      <c r="C59" s="359"/>
      <c r="D59" s="359"/>
      <c r="E59" s="359"/>
      <c r="F59" s="359"/>
      <c r="G59" s="359"/>
      <c r="H59" s="359"/>
      <c r="I59" s="359"/>
      <c r="J59" s="359"/>
      <c r="K59" s="359"/>
      <c r="L59" s="359"/>
    </row>
    <row r="60" customFormat="false" ht="20.45" hidden="false" customHeight="true" outlineLevel="0" collapsed="false"/>
    <row r="61" customFormat="false" ht="20.45" hidden="false" customHeight="true" outlineLevel="0" collapsed="false">
      <c r="C61" s="360"/>
      <c r="D61" s="360"/>
      <c r="E61" s="360"/>
      <c r="F61" s="360"/>
      <c r="G61" s="360"/>
      <c r="H61" s="360"/>
      <c r="I61" s="360"/>
      <c r="J61" s="360"/>
      <c r="K61" s="360"/>
      <c r="L61" s="361"/>
    </row>
    <row r="62" customFormat="false" ht="20.45" hidden="false" customHeight="true" outlineLevel="0" collapsed="false"/>
    <row r="63" customFormat="false" ht="15.75" hidden="false" customHeight="false" outlineLevel="0" collapsed="false">
      <c r="C63" s="362"/>
      <c r="D63" s="362"/>
      <c r="E63" s="362"/>
      <c r="F63" s="362"/>
      <c r="G63" s="362"/>
      <c r="H63" s="362"/>
      <c r="I63" s="362"/>
      <c r="J63" s="362"/>
      <c r="K63" s="362"/>
      <c r="L63" s="362"/>
    </row>
    <row r="78" customFormat="false" ht="11.85" hidden="false" customHeight="true" outlineLevel="0" collapsed="false"/>
    <row r="79" customFormat="false" ht="11.85" hidden="false" customHeight="true" outlineLevel="0" collapsed="false"/>
    <row r="80" customFormat="false" ht="11.85" hidden="false" customHeight="true" outlineLevel="0" collapsed="false"/>
    <row r="81" customFormat="false" ht="11.85" hidden="false" customHeight="true" outlineLevel="0" collapsed="false"/>
    <row r="82" customFormat="false" ht="11.85" hidden="false" customHeight="true" outlineLevel="0" collapsed="false"/>
    <row r="83" customFormat="false" ht="11.85" hidden="false" customHeight="true" outlineLevel="0" collapsed="false"/>
    <row r="84" customFormat="false" ht="18" hidden="false" customHeight="true" outlineLevel="0" collapsed="false"/>
    <row r="85" customFormat="false" ht="13.15" hidden="false" customHeight="true" outlineLevel="0" collapsed="false"/>
    <row r="86" customFormat="false" ht="20.85" hidden="false" customHeight="true" outlineLevel="0" collapsed="false"/>
    <row r="87" customFormat="false" ht="20.85" hidden="false" customHeight="true" outlineLevel="0" collapsed="false"/>
    <row r="88" customFormat="false" ht="20.85" hidden="false" customHeight="true" outlineLevel="0" collapsed="false"/>
    <row r="93" customFormat="false" ht="18" hidden="false" customHeight="true" outlineLevel="0" collapsed="false">
      <c r="L93" s="363"/>
    </row>
    <row r="94" customFormat="false" ht="20.45" hidden="false" customHeight="true" outlineLevel="0" collapsed="false">
      <c r="L94" s="364"/>
    </row>
    <row r="95" customFormat="false" ht="20.45" hidden="false" customHeight="true" outlineLevel="0" collapsed="false">
      <c r="L95" s="365"/>
    </row>
    <row r="96" customFormat="false" ht="20.45" hidden="false" customHeight="true" outlineLevel="0" collapsed="false">
      <c r="L96" s="365"/>
    </row>
    <row r="97" customFormat="false" ht="20.45" hidden="false" customHeight="true" outlineLevel="0" collapsed="false">
      <c r="L97" s="364"/>
    </row>
    <row r="98" customFormat="false" ht="20.45" hidden="false" customHeight="true" outlineLevel="0" collapsed="false">
      <c r="L98" s="364"/>
    </row>
    <row r="99" customFormat="false" ht="20.45" hidden="false" customHeight="true" outlineLevel="0" collapsed="false">
      <c r="L99" s="366"/>
    </row>
    <row r="100" customFormat="false" ht="20.45" hidden="false" customHeight="true" outlineLevel="0" collapsed="false">
      <c r="L100" s="367"/>
    </row>
    <row r="101" customFormat="false" ht="20.45" hidden="false" customHeight="true" outlineLevel="0" collapsed="false">
      <c r="L101" s="368"/>
    </row>
    <row r="102" customFormat="false" ht="20.45" hidden="false" customHeight="true" outlineLevel="0" collapsed="false">
      <c r="L102" s="369"/>
    </row>
    <row r="103" customFormat="false" ht="5.1" hidden="false" customHeight="true" outlineLevel="0" collapsed="false">
      <c r="L103" s="370"/>
    </row>
    <row r="104" customFormat="false" ht="5.1" hidden="false" customHeight="true" outlineLevel="0" collapsed="false"/>
    <row r="105" customFormat="false" ht="10.5" hidden="false" customHeight="true" outlineLevel="0" collapsed="false"/>
    <row r="106" customFormat="false" ht="10.5" hidden="false" customHeight="true" outlineLevel="0" collapsed="false"/>
    <row r="107" customFormat="false" ht="10.5" hidden="false" customHeight="true" outlineLevel="0" collapsed="false"/>
    <row r="108" customFormat="false" ht="10.5" hidden="false" customHeight="true" outlineLevel="0" collapsed="false"/>
  </sheetData>
  <mergeCells count="2">
    <mergeCell ref="B2:AD2"/>
    <mergeCell ref="B4:AD4"/>
  </mergeCells>
  <printOptions headings="false" gridLines="false" gridLinesSet="true" horizontalCentered="true" verticalCentered="true"/>
  <pageMargins left="0.590277777777778" right="0.590277777777778" top="0.5" bottom="0.39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339966"/>
    <pageSetUpPr fitToPage="false"/>
  </sheetPr>
  <dimension ref="A1:V8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9" topLeftCell="B10" activePane="bottomRight" state="frozen"/>
      <selection pane="topLeft" activeCell="A1" activeCellId="0" sqref="A1"/>
      <selection pane="topRight" activeCell="B1" activeCellId="0" sqref="B1"/>
      <selection pane="bottomLeft" activeCell="A10" activeCellId="0" sqref="A10"/>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2018" width="19.75"/>
    <col collapsed="false" customWidth="true" hidden="false" outlineLevel="0" max="2" min="2" style="1417" width="18.75"/>
    <col collapsed="false" customWidth="true" hidden="false" outlineLevel="0" max="3" min="3" style="1417" width="17.13"/>
    <col collapsed="false" customWidth="true" hidden="false" outlineLevel="0" max="4" min="4" style="1417" width="18.75"/>
    <col collapsed="false" customWidth="true" hidden="false" outlineLevel="0" max="5" min="5" style="1417" width="17.13"/>
    <col collapsed="false" customWidth="true" hidden="false" outlineLevel="0" max="6" min="6" style="1417" width="10.75"/>
    <col collapsed="false" customWidth="true" hidden="false" outlineLevel="0" max="7" min="7" style="1417" width="4.5"/>
    <col collapsed="false" customWidth="false" hidden="false" outlineLevel="0" max="12" min="8" style="1417" width="9"/>
    <col collapsed="false" customWidth="true" hidden="false" outlineLevel="0" max="13" min="13" style="1417" width="9.13"/>
    <col collapsed="false" customWidth="false" hidden="false" outlineLevel="0" max="1024" min="14" style="1417" width="9"/>
  </cols>
  <sheetData>
    <row r="1" customFormat="false" ht="13.15" hidden="false" customHeight="true" outlineLevel="0" collapsed="false">
      <c r="A1" s="3507"/>
      <c r="B1" s="3401"/>
      <c r="C1" s="3401"/>
      <c r="D1" s="3401"/>
      <c r="E1" s="3508"/>
    </row>
    <row r="2" customFormat="false" ht="20.85" hidden="false" customHeight="true" outlineLevel="0" collapsed="false">
      <c r="A2" s="3086"/>
      <c r="B2" s="3408" t="s">
        <v>1732</v>
      </c>
      <c r="C2" s="3408"/>
      <c r="D2" s="3408"/>
      <c r="E2" s="3509" t="s">
        <v>75</v>
      </c>
    </row>
    <row r="3" customFormat="false" ht="20.85" hidden="false" customHeight="true" outlineLevel="0" collapsed="false">
      <c r="A3" s="3086"/>
      <c r="B3" s="3510"/>
      <c r="C3" s="3510"/>
      <c r="D3" s="3511"/>
      <c r="E3" s="3509" t="s">
        <v>1733</v>
      </c>
    </row>
    <row r="4" customFormat="false" ht="20.85" hidden="false" customHeight="true" outlineLevel="0" collapsed="false">
      <c r="A4" s="3086"/>
      <c r="B4" s="3512" t="n">
        <v>2018</v>
      </c>
      <c r="C4" s="3512"/>
      <c r="D4" s="3512"/>
      <c r="E4" s="3513" t="s">
        <v>1670</v>
      </c>
    </row>
    <row r="5" customFormat="false" ht="15.75" hidden="false" customHeight="false" outlineLevel="0" collapsed="false">
      <c r="A5" s="3514"/>
      <c r="B5" s="3413"/>
      <c r="C5" s="3413"/>
      <c r="D5" s="3413"/>
      <c r="E5" s="3515"/>
    </row>
    <row r="6" customFormat="false" ht="15.75" hidden="false" customHeight="false" outlineLevel="0" collapsed="false">
      <c r="A6" s="2078"/>
      <c r="B6" s="3241"/>
      <c r="C6" s="3241"/>
      <c r="D6" s="3241"/>
      <c r="E6" s="3241"/>
    </row>
    <row r="7" customFormat="false" ht="16.7" hidden="false" customHeight="true" outlineLevel="0" collapsed="false">
      <c r="B7" s="3246"/>
      <c r="C7" s="3246"/>
      <c r="D7" s="3246"/>
      <c r="E7" s="3246"/>
    </row>
    <row r="8" customFormat="false" ht="32.45" hidden="false" customHeight="true" outlineLevel="0" collapsed="false">
      <c r="A8" s="3122"/>
      <c r="B8" s="3516" t="s">
        <v>1692</v>
      </c>
      <c r="C8" s="3516"/>
      <c r="D8" s="3517" t="s">
        <v>1693</v>
      </c>
      <c r="E8" s="3517"/>
    </row>
    <row r="9" customFormat="false" ht="68.25" hidden="false" customHeight="true" outlineLevel="0" collapsed="false">
      <c r="A9" s="3518"/>
      <c r="B9" s="3519" t="s">
        <v>1694</v>
      </c>
      <c r="C9" s="3520" t="s">
        <v>468</v>
      </c>
      <c r="D9" s="3521" t="s">
        <v>1694</v>
      </c>
      <c r="E9" s="3520" t="s">
        <v>468</v>
      </c>
    </row>
    <row r="10" customFormat="false" ht="18" hidden="false" customHeight="true" outlineLevel="0" collapsed="false">
      <c r="A10" s="3522" t="s">
        <v>1399</v>
      </c>
      <c r="B10" s="3523" t="n">
        <v>3992411</v>
      </c>
      <c r="C10" s="3543" t="n">
        <v>100</v>
      </c>
      <c r="D10" s="3523" t="n">
        <v>320469</v>
      </c>
      <c r="E10" s="3543" t="n">
        <v>100</v>
      </c>
      <c r="H10" s="3525"/>
    </row>
    <row r="11" customFormat="false" ht="18" hidden="false" customHeight="true" outlineLevel="0" collapsed="false">
      <c r="A11" s="3527" t="s">
        <v>644</v>
      </c>
      <c r="B11" s="3528" t="n">
        <v>468</v>
      </c>
      <c r="C11" s="3529" t="n">
        <v>0.0117222400198777</v>
      </c>
      <c r="D11" s="3528" t="n">
        <v>66</v>
      </c>
      <c r="E11" s="3529" t="n">
        <v>0.0205948157232057</v>
      </c>
      <c r="H11" s="3525"/>
    </row>
    <row r="12" customFormat="false" ht="15" hidden="false" customHeight="true" outlineLevel="0" collapsed="false">
      <c r="A12" s="453" t="s">
        <v>1734</v>
      </c>
      <c r="B12" s="3530" t="n">
        <v>37</v>
      </c>
      <c r="C12" s="3531" t="n">
        <v>0.000926758292169819</v>
      </c>
      <c r="D12" s="3530" t="s">
        <v>161</v>
      </c>
      <c r="E12" s="3531" t="s">
        <v>161</v>
      </c>
      <c r="H12" s="3525"/>
    </row>
    <row r="13" customFormat="false" ht="15" hidden="false" customHeight="true" outlineLevel="0" collapsed="false">
      <c r="A13" s="453" t="s">
        <v>1735</v>
      </c>
      <c r="B13" s="3530" t="n">
        <v>3</v>
      </c>
      <c r="C13" s="3531" t="n">
        <v>7.51425642299853E-005</v>
      </c>
      <c r="D13" s="3530" t="s">
        <v>161</v>
      </c>
      <c r="E13" s="3531" t="s">
        <v>161</v>
      </c>
      <c r="H13" s="3525"/>
    </row>
    <row r="14" customFormat="false" ht="15" hidden="false" customHeight="true" outlineLevel="0" collapsed="false">
      <c r="A14" s="453" t="s">
        <v>1736</v>
      </c>
      <c r="B14" s="3530" t="n">
        <v>40</v>
      </c>
      <c r="C14" s="3531" t="n">
        <v>0.0010019008563998</v>
      </c>
      <c r="D14" s="3530" t="s">
        <v>161</v>
      </c>
      <c r="E14" s="3531" t="s">
        <v>161</v>
      </c>
      <c r="H14" s="3525"/>
    </row>
    <row r="15" customFormat="false" ht="15" hidden="false" customHeight="true" outlineLevel="0" collapsed="false">
      <c r="A15" s="453" t="s">
        <v>1737</v>
      </c>
      <c r="B15" s="3530" t="n">
        <v>6</v>
      </c>
      <c r="C15" s="3531" t="n">
        <v>0.000150285128459971</v>
      </c>
      <c r="D15" s="3530" t="n">
        <v>6</v>
      </c>
      <c r="E15" s="3531" t="n">
        <v>0.00187225597483688</v>
      </c>
      <c r="H15" s="3525"/>
    </row>
    <row r="16" customFormat="false" ht="15" hidden="false" customHeight="true" outlineLevel="0" collapsed="false">
      <c r="A16" s="453" t="s">
        <v>1738</v>
      </c>
      <c r="B16" s="3530" t="n">
        <v>320</v>
      </c>
      <c r="C16" s="3531" t="n">
        <v>0.00801520685119844</v>
      </c>
      <c r="D16" s="3530" t="n">
        <v>320</v>
      </c>
      <c r="E16" s="3531" t="n">
        <v>0.0998536519913003</v>
      </c>
      <c r="H16" s="3525"/>
    </row>
    <row r="17" customFormat="false" ht="15" hidden="false" customHeight="true" outlineLevel="0" collapsed="false">
      <c r="A17" s="453" t="s">
        <v>1739</v>
      </c>
      <c r="B17" s="3530" t="n">
        <v>2</v>
      </c>
      <c r="C17" s="3531" t="n">
        <v>5.00950428199902E-005</v>
      </c>
      <c r="D17" s="3530" t="s">
        <v>161</v>
      </c>
      <c r="E17" s="3531" t="s">
        <v>161</v>
      </c>
      <c r="H17" s="3525"/>
    </row>
    <row r="18" customFormat="false" ht="15" hidden="false" customHeight="true" outlineLevel="0" collapsed="false">
      <c r="A18" s="453" t="s">
        <v>1740</v>
      </c>
      <c r="B18" s="3530" t="n">
        <v>3</v>
      </c>
      <c r="C18" s="3531" t="n">
        <v>7.51425642299853E-005</v>
      </c>
      <c r="D18" s="3530" t="n">
        <v>3</v>
      </c>
      <c r="E18" s="3531" t="n">
        <v>0.00093612798741844</v>
      </c>
      <c r="H18" s="3525"/>
    </row>
    <row r="19" customFormat="false" ht="18" hidden="false" customHeight="true" outlineLevel="0" collapsed="false">
      <c r="A19" s="3527" t="s">
        <v>1645</v>
      </c>
      <c r="B19" s="3528" t="n">
        <v>1518662</v>
      </c>
      <c r="C19" s="3529" t="n">
        <v>38.038718959546</v>
      </c>
      <c r="D19" s="3528" t="n">
        <v>32290</v>
      </c>
      <c r="E19" s="3529" t="n">
        <v>10.0758575712471</v>
      </c>
      <c r="H19" s="3525"/>
    </row>
    <row r="20" customFormat="false" ht="15" hidden="false" customHeight="true" outlineLevel="0" collapsed="false">
      <c r="A20" s="453" t="s">
        <v>836</v>
      </c>
      <c r="B20" s="3530" t="n">
        <v>1398105</v>
      </c>
      <c r="C20" s="3531" t="n">
        <v>35.0190649209212</v>
      </c>
      <c r="D20" s="3530" t="n">
        <v>30003</v>
      </c>
      <c r="E20" s="3531" t="n">
        <v>9.36221600217182</v>
      </c>
      <c r="H20" s="3525"/>
      <c r="V20" s="3544"/>
    </row>
    <row r="21" customFormat="false" ht="15" hidden="false" customHeight="true" outlineLevel="0" collapsed="false">
      <c r="A21" s="453" t="s">
        <v>837</v>
      </c>
      <c r="B21" s="3530" t="n">
        <v>120506</v>
      </c>
      <c r="C21" s="3531" t="n">
        <v>3.01837661503287</v>
      </c>
      <c r="D21" s="3530" t="n">
        <v>2236</v>
      </c>
      <c r="E21" s="3531" t="n">
        <v>0.697727393289211</v>
      </c>
      <c r="H21" s="3525"/>
      <c r="V21" s="3544"/>
    </row>
    <row r="22" customFormat="false" ht="15" hidden="false" customHeight="true" outlineLevel="0" collapsed="false">
      <c r="A22" s="453" t="s">
        <v>1741</v>
      </c>
      <c r="B22" s="3530" t="n">
        <v>51</v>
      </c>
      <c r="C22" s="3531" t="n">
        <v>0.00127742359190975</v>
      </c>
      <c r="D22" s="3530" t="n">
        <v>51</v>
      </c>
      <c r="E22" s="3531" t="n">
        <v>0.0159141757861135</v>
      </c>
      <c r="H22" s="3525"/>
    </row>
    <row r="23" customFormat="false" ht="18" hidden="false" customHeight="true" outlineLevel="0" collapsed="false">
      <c r="A23" s="3527" t="s">
        <v>1472</v>
      </c>
      <c r="B23" s="3528" t="n">
        <v>25191</v>
      </c>
      <c r="C23" s="3529" t="n">
        <v>0.630972111839187</v>
      </c>
      <c r="D23" s="3528" t="n">
        <v>5073</v>
      </c>
      <c r="E23" s="3529" t="n">
        <v>1.58299242672458</v>
      </c>
      <c r="H23" s="3525"/>
    </row>
    <row r="24" customFormat="false" ht="15" hidden="false" customHeight="true" outlineLevel="0" collapsed="false">
      <c r="A24" s="453" t="s">
        <v>1742</v>
      </c>
      <c r="B24" s="3530" t="n">
        <v>7300</v>
      </c>
      <c r="C24" s="3531" t="n">
        <v>0.182846906292964</v>
      </c>
      <c r="D24" s="3530" t="s">
        <v>161</v>
      </c>
      <c r="E24" s="3531" t="s">
        <v>161</v>
      </c>
      <c r="H24" s="3525"/>
    </row>
    <row r="25" customFormat="false" ht="15" hidden="false" customHeight="true" outlineLevel="0" collapsed="false">
      <c r="A25" s="453" t="s">
        <v>1743</v>
      </c>
      <c r="B25" s="3530" t="n">
        <v>17636</v>
      </c>
      <c r="C25" s="3531" t="n">
        <v>0.441738087586674</v>
      </c>
      <c r="D25" s="3530" t="n">
        <v>5049</v>
      </c>
      <c r="E25" s="3531" t="n">
        <v>1.57550340282523</v>
      </c>
      <c r="H25" s="3525"/>
    </row>
    <row r="26" customFormat="false" ht="15" hidden="false" customHeight="true" outlineLevel="0" collapsed="false">
      <c r="A26" s="453" t="s">
        <v>1532</v>
      </c>
      <c r="B26" s="3530" t="n">
        <v>7</v>
      </c>
      <c r="C26" s="3531" t="n">
        <v>0.000175332649869966</v>
      </c>
      <c r="D26" s="3530" t="s">
        <v>942</v>
      </c>
      <c r="E26" s="3531" t="s">
        <v>161</v>
      </c>
      <c r="H26" s="3525"/>
    </row>
    <row r="27" customFormat="false" ht="15" hidden="false" customHeight="true" outlineLevel="0" collapsed="false">
      <c r="A27" s="453" t="s">
        <v>1744</v>
      </c>
      <c r="B27" s="3530" t="n">
        <v>84</v>
      </c>
      <c r="C27" s="3531" t="n">
        <v>0.00210399179843959</v>
      </c>
      <c r="D27" s="3530" t="s">
        <v>161</v>
      </c>
      <c r="E27" s="3531" t="s">
        <v>161</v>
      </c>
      <c r="H27" s="3525"/>
    </row>
    <row r="28" customFormat="false" ht="15" hidden="false" customHeight="true" outlineLevel="0" collapsed="false">
      <c r="A28" s="453" t="s">
        <v>1745</v>
      </c>
      <c r="B28" s="3530" t="n">
        <v>24</v>
      </c>
      <c r="C28" s="3531" t="n">
        <v>0.000601140513839883</v>
      </c>
      <c r="D28" s="3530" t="n">
        <v>24</v>
      </c>
      <c r="E28" s="3531" t="n">
        <v>0.00748902389934752</v>
      </c>
      <c r="H28" s="3525"/>
    </row>
    <row r="29" customFormat="false" ht="15" hidden="false" customHeight="true" outlineLevel="0" collapsed="false">
      <c r="A29" s="453" t="s">
        <v>1746</v>
      </c>
      <c r="B29" s="3530" t="n">
        <v>40</v>
      </c>
      <c r="C29" s="3531" t="n">
        <v>0.0010019008563998</v>
      </c>
      <c r="D29" s="3530" t="s">
        <v>161</v>
      </c>
      <c r="E29" s="3531" t="s">
        <v>161</v>
      </c>
      <c r="H29" s="3525"/>
    </row>
    <row r="30" customFormat="false" ht="15" hidden="false" customHeight="true" outlineLevel="0" collapsed="false">
      <c r="A30" s="453" t="s">
        <v>1747</v>
      </c>
      <c r="B30" s="3530" t="n">
        <v>100</v>
      </c>
      <c r="C30" s="3531" t="n">
        <v>0.00250475214099951</v>
      </c>
      <c r="D30" s="3530" t="s">
        <v>161</v>
      </c>
      <c r="E30" s="3531" t="s">
        <v>161</v>
      </c>
      <c r="H30" s="3525"/>
    </row>
    <row r="31" customFormat="false" ht="18" hidden="false" customHeight="true" outlineLevel="0" collapsed="false">
      <c r="A31" s="3527" t="s">
        <v>1709</v>
      </c>
      <c r="B31" s="3528" t="n">
        <v>1413035</v>
      </c>
      <c r="C31" s="3529" t="n">
        <v>35.3930244155724</v>
      </c>
      <c r="D31" s="3528" t="n">
        <v>114436</v>
      </c>
      <c r="E31" s="3529" t="n">
        <v>35.7089141227389</v>
      </c>
      <c r="H31" s="3525"/>
    </row>
    <row r="32" customFormat="false" ht="15" hidden="false" customHeight="true" outlineLevel="0" collapsed="false">
      <c r="A32" s="453" t="s">
        <v>841</v>
      </c>
      <c r="B32" s="3530" t="n">
        <v>332196</v>
      </c>
      <c r="C32" s="3531" t="n">
        <v>8.32068642231474</v>
      </c>
      <c r="D32" s="3530" t="n">
        <v>8128</v>
      </c>
      <c r="E32" s="3531" t="n">
        <v>2.53628276057903</v>
      </c>
      <c r="H32" s="3525"/>
    </row>
    <row r="33" customFormat="false" ht="15" hidden="false" customHeight="true" outlineLevel="0" collapsed="false">
      <c r="A33" s="453" t="s">
        <v>1748</v>
      </c>
      <c r="B33" s="3530" t="n">
        <v>44044</v>
      </c>
      <c r="C33" s="3531" t="n">
        <v>1.10319303298182</v>
      </c>
      <c r="D33" s="3530" t="n">
        <v>5073</v>
      </c>
      <c r="E33" s="3531" t="n">
        <v>1.58299242672458</v>
      </c>
      <c r="H33" s="3525"/>
    </row>
    <row r="34" customFormat="false" ht="15" hidden="false" customHeight="true" outlineLevel="0" collapsed="false">
      <c r="A34" s="453" t="s">
        <v>842</v>
      </c>
      <c r="B34" s="3530" t="n">
        <v>39726</v>
      </c>
      <c r="C34" s="3531" t="n">
        <v>0.995037835533466</v>
      </c>
      <c r="D34" s="3530" t="n">
        <v>11728</v>
      </c>
      <c r="E34" s="3531" t="n">
        <v>3.65963634548115</v>
      </c>
      <c r="H34" s="3525"/>
    </row>
    <row r="35" customFormat="false" ht="15" hidden="false" customHeight="true" outlineLevel="0" collapsed="false">
      <c r="A35" s="453" t="s">
        <v>1544</v>
      </c>
      <c r="B35" s="3530" t="n">
        <v>1036</v>
      </c>
      <c r="C35" s="3531" t="n">
        <v>0.0259492321807549</v>
      </c>
      <c r="D35" s="3530" t="n">
        <v>10</v>
      </c>
      <c r="E35" s="3531" t="n">
        <v>0.00312042662472813</v>
      </c>
      <c r="H35" s="3525"/>
    </row>
    <row r="36" customFormat="false" ht="15" hidden="false" customHeight="true" outlineLevel="0" collapsed="false">
      <c r="A36" s="453" t="s">
        <v>1749</v>
      </c>
      <c r="B36" s="3530" t="n">
        <v>120776</v>
      </c>
      <c r="C36" s="3531" t="n">
        <v>3.02513944581357</v>
      </c>
      <c r="D36" s="3530" t="n">
        <v>1350</v>
      </c>
      <c r="E36" s="3531" t="n">
        <v>0.421257594338298</v>
      </c>
      <c r="H36" s="3525"/>
    </row>
    <row r="37" customFormat="false" ht="15" hidden="false" customHeight="true" outlineLevel="0" collapsed="false">
      <c r="A37" s="453" t="s">
        <v>1564</v>
      </c>
      <c r="B37" s="3530" t="n">
        <v>1889</v>
      </c>
      <c r="C37" s="3531" t="n">
        <v>0.0473147679434808</v>
      </c>
      <c r="D37" s="3530" t="n">
        <v>1063</v>
      </c>
      <c r="E37" s="3531" t="n">
        <v>0.3317013502086</v>
      </c>
      <c r="H37" s="3525"/>
    </row>
    <row r="38" customFormat="false" ht="15" hidden="false" customHeight="true" outlineLevel="0" collapsed="false">
      <c r="A38" s="453" t="s">
        <v>1569</v>
      </c>
      <c r="B38" s="3530" t="n">
        <v>200120</v>
      </c>
      <c r="C38" s="3531" t="n">
        <v>5.01250998456822</v>
      </c>
      <c r="D38" s="3530" t="n">
        <v>244</v>
      </c>
      <c r="E38" s="3531" t="n">
        <v>0.0761384096433664</v>
      </c>
      <c r="H38" s="3525"/>
    </row>
    <row r="39" customFormat="false" ht="18" hidden="false" customHeight="true" outlineLevel="0" collapsed="false">
      <c r="A39" s="3527" t="s">
        <v>1678</v>
      </c>
      <c r="B39" s="3528" t="n">
        <v>641016</v>
      </c>
      <c r="C39" s="3529" t="n">
        <v>16.0558619841494</v>
      </c>
      <c r="D39" s="3528" t="n">
        <v>92783</v>
      </c>
      <c r="E39" s="3529" t="n">
        <v>28.952254352215</v>
      </c>
      <c r="H39" s="3525"/>
    </row>
    <row r="40" customFormat="false" ht="13.7" hidden="false" customHeight="true" outlineLevel="0" collapsed="false">
      <c r="A40" s="453" t="s">
        <v>1750</v>
      </c>
      <c r="B40" s="3530" t="n">
        <v>1500</v>
      </c>
      <c r="C40" s="3531"/>
      <c r="D40" s="3530" t="s">
        <v>161</v>
      </c>
      <c r="E40" s="3531"/>
      <c r="H40" s="3525"/>
    </row>
    <row r="41" customFormat="false" ht="15" hidden="false" customHeight="true" outlineLevel="0" collapsed="false">
      <c r="A41" s="453" t="s">
        <v>1751</v>
      </c>
      <c r="B41" s="3530" t="n">
        <v>631800</v>
      </c>
      <c r="C41" s="3531" t="n">
        <v>15.8250240268349</v>
      </c>
      <c r="D41" s="3530" t="n">
        <v>90447</v>
      </c>
      <c r="E41" s="3531" t="n">
        <v>28.2233226926785</v>
      </c>
      <c r="H41" s="3525"/>
    </row>
    <row r="42" customFormat="false" ht="15" hidden="false" customHeight="true" outlineLevel="0" collapsed="false">
      <c r="A42" s="453" t="s">
        <v>1566</v>
      </c>
      <c r="B42" s="3530" t="n">
        <v>7717</v>
      </c>
      <c r="C42" s="3545" t="n">
        <v>2336</v>
      </c>
      <c r="D42" s="3530" t="n">
        <v>2336</v>
      </c>
      <c r="E42" s="3531" t="n">
        <v>0.728931659536492</v>
      </c>
      <c r="H42" s="3525"/>
    </row>
    <row r="43" customFormat="false" ht="18" hidden="false" customHeight="true" outlineLevel="0" collapsed="false">
      <c r="A43" s="3527" t="s">
        <v>1682</v>
      </c>
      <c r="B43" s="3528" t="n">
        <v>394039</v>
      </c>
      <c r="C43" s="3529" t="n">
        <v>9.86970028887307</v>
      </c>
      <c r="D43" s="3528" t="n">
        <v>75821</v>
      </c>
      <c r="E43" s="3529" t="n">
        <v>23.6593867113512</v>
      </c>
      <c r="H43" s="3525"/>
    </row>
    <row r="44" customFormat="false" ht="15" hidden="false" customHeight="true" outlineLevel="0" collapsed="false">
      <c r="A44" s="453" t="s">
        <v>1752</v>
      </c>
      <c r="B44" s="3530" t="n">
        <v>727</v>
      </c>
      <c r="C44" s="3531" t="n">
        <v>0.0182095480650664</v>
      </c>
      <c r="D44" s="3530" t="n">
        <v>522</v>
      </c>
      <c r="E44" s="3531" t="n">
        <v>0.162886269810809</v>
      </c>
      <c r="H44" s="3525"/>
    </row>
    <row r="45" customFormat="false" ht="15" hidden="false" customHeight="true" outlineLevel="0" collapsed="false">
      <c r="A45" s="453" t="s">
        <v>1753</v>
      </c>
      <c r="B45" s="3530" t="n">
        <v>5274</v>
      </c>
      <c r="C45" s="3531" t="n">
        <v>0.132100627916314</v>
      </c>
      <c r="D45" s="3530" t="n">
        <v>2264</v>
      </c>
      <c r="E45" s="3531" t="n">
        <v>0.706464587838449</v>
      </c>
      <c r="H45" s="3525"/>
    </row>
    <row r="46" customFormat="false" ht="15" hidden="false" customHeight="true" outlineLevel="0" collapsed="false">
      <c r="A46" s="453" t="s">
        <v>1305</v>
      </c>
      <c r="B46" s="3530" t="n">
        <v>4574</v>
      </c>
      <c r="C46" s="3531" t="n">
        <v>0.114567362929318</v>
      </c>
      <c r="D46" s="3530" t="n">
        <v>2174</v>
      </c>
      <c r="E46" s="3531" t="n">
        <v>0.678380748215896</v>
      </c>
      <c r="H46" s="3525"/>
    </row>
    <row r="47" customFormat="false" ht="15" hidden="false" customHeight="true" outlineLevel="0" collapsed="false">
      <c r="A47" s="453" t="s">
        <v>276</v>
      </c>
      <c r="B47" s="3530" t="n">
        <v>72400</v>
      </c>
      <c r="C47" s="3531" t="n">
        <v>1.81344055008365</v>
      </c>
      <c r="D47" s="3530" t="n">
        <v>35900</v>
      </c>
      <c r="E47" s="3531" t="n">
        <v>11.202331582774</v>
      </c>
      <c r="H47" s="3525"/>
    </row>
    <row r="48" customFormat="false" ht="15" hidden="false" customHeight="true" outlineLevel="0" collapsed="false">
      <c r="A48" s="453" t="s">
        <v>818</v>
      </c>
      <c r="B48" s="3530" t="n">
        <v>114</v>
      </c>
      <c r="C48" s="3531" t="n">
        <v>0.00285541744073944</v>
      </c>
      <c r="D48" s="3530" t="s">
        <v>942</v>
      </c>
      <c r="E48" s="3531" t="s">
        <v>161</v>
      </c>
      <c r="H48" s="3525"/>
    </row>
    <row r="49" customFormat="false" ht="15" hidden="false" customHeight="true" outlineLevel="0" collapsed="false">
      <c r="A49" s="453" t="s">
        <v>1308</v>
      </c>
      <c r="B49" s="3530" t="n">
        <v>6430</v>
      </c>
      <c r="C49" s="3531" t="n">
        <v>0.161055562666269</v>
      </c>
      <c r="D49" s="3530" t="n">
        <v>2876</v>
      </c>
      <c r="E49" s="3531" t="n">
        <v>0.897434697271811</v>
      </c>
      <c r="H49" s="3525"/>
    </row>
    <row r="50" customFormat="false" ht="15" hidden="false" customHeight="true" outlineLevel="0" collapsed="false">
      <c r="A50" s="453" t="s">
        <v>822</v>
      </c>
      <c r="B50" s="3530" t="n">
        <v>1000</v>
      </c>
      <c r="C50" s="3531" t="n">
        <v>0.0250475214099951</v>
      </c>
      <c r="D50" s="3530" t="s">
        <v>161</v>
      </c>
      <c r="E50" s="3531" t="s">
        <v>161</v>
      </c>
      <c r="H50" s="3525"/>
    </row>
    <row r="51" customFormat="false" ht="15" hidden="false" customHeight="true" outlineLevel="0" collapsed="false">
      <c r="A51" s="453" t="s">
        <v>821</v>
      </c>
      <c r="B51" s="3530" t="n">
        <v>29</v>
      </c>
      <c r="C51" s="3531" t="n">
        <v>0.000726378120889858</v>
      </c>
      <c r="D51" s="3530" t="n">
        <v>7</v>
      </c>
      <c r="E51" s="3531" t="n">
        <v>0.00218429863730969</v>
      </c>
      <c r="H51" s="3525"/>
    </row>
    <row r="52" customFormat="false" ht="15" hidden="false" customHeight="true" outlineLevel="0" collapsed="false">
      <c r="A52" s="453" t="s">
        <v>1754</v>
      </c>
      <c r="B52" s="3530" t="n">
        <v>10826</v>
      </c>
      <c r="C52" s="3531" t="n">
        <v>0.271164466784607</v>
      </c>
      <c r="D52" s="3530" t="n">
        <v>1564</v>
      </c>
      <c r="E52" s="3531" t="n">
        <v>0.48803472410748</v>
      </c>
      <c r="H52" s="3525"/>
    </row>
    <row r="53" customFormat="false" ht="15" hidden="false" customHeight="true" outlineLevel="0" collapsed="false">
      <c r="A53" s="453" t="s">
        <v>1309</v>
      </c>
      <c r="B53" s="3530" t="n">
        <v>41</v>
      </c>
      <c r="C53" s="3531" t="n">
        <v>0.0010269483778098</v>
      </c>
      <c r="D53" s="3530" t="s">
        <v>942</v>
      </c>
      <c r="E53" s="3531" t="s">
        <v>161</v>
      </c>
      <c r="H53" s="3525"/>
    </row>
    <row r="54" customFormat="false" ht="15" hidden="false" customHeight="true" outlineLevel="0" collapsed="false">
      <c r="A54" s="453" t="s">
        <v>1755</v>
      </c>
      <c r="B54" s="3530" t="n">
        <v>632</v>
      </c>
      <c r="C54" s="3531" t="n">
        <v>0.0158300335311169</v>
      </c>
      <c r="D54" s="3530" t="n">
        <v>332</v>
      </c>
      <c r="E54" s="3531" t="n">
        <v>0.103598163940974</v>
      </c>
      <c r="H54" s="3525"/>
    </row>
    <row r="55" customFormat="false" ht="15" hidden="false" customHeight="true" outlineLevel="0" collapsed="false">
      <c r="A55" s="453" t="s">
        <v>1756</v>
      </c>
      <c r="B55" s="3530" t="s">
        <v>942</v>
      </c>
      <c r="C55" s="3531" t="s">
        <v>161</v>
      </c>
      <c r="D55" s="3530" t="s">
        <v>942</v>
      </c>
      <c r="E55" s="3531" t="s">
        <v>161</v>
      </c>
      <c r="H55" s="3525"/>
    </row>
    <row r="56" customFormat="false" ht="15" hidden="false" customHeight="true" outlineLevel="0" collapsed="false">
      <c r="A56" s="453" t="s">
        <v>827</v>
      </c>
      <c r="B56" s="3530" t="n">
        <v>333</v>
      </c>
      <c r="C56" s="3531" t="n">
        <v>0.00834082462952837</v>
      </c>
      <c r="D56" s="3530" t="s">
        <v>161</v>
      </c>
      <c r="E56" s="3531" t="s">
        <v>161</v>
      </c>
      <c r="H56" s="3525"/>
    </row>
    <row r="57" customFormat="false" ht="15" hidden="false" customHeight="true" outlineLevel="0" collapsed="false">
      <c r="A57" s="453" t="s">
        <v>830</v>
      </c>
      <c r="B57" s="3530" t="n">
        <v>228259</v>
      </c>
      <c r="C57" s="3531" t="n">
        <v>5.71732218952408</v>
      </c>
      <c r="D57" s="3530" t="n">
        <v>5865</v>
      </c>
      <c r="E57" s="3531" t="n">
        <v>1.83013021540305</v>
      </c>
      <c r="H57" s="3525"/>
    </row>
    <row r="58" customFormat="false" ht="15" hidden="false" customHeight="true" outlineLevel="0" collapsed="false">
      <c r="A58" s="453" t="s">
        <v>825</v>
      </c>
      <c r="B58" s="3530" t="n">
        <v>66</v>
      </c>
      <c r="C58" s="3531" t="n">
        <v>0.00165313641305968</v>
      </c>
      <c r="D58" s="3530" t="n">
        <v>33</v>
      </c>
      <c r="E58" s="3531" t="n">
        <v>0.0102974078616028</v>
      </c>
      <c r="H58" s="3525"/>
    </row>
    <row r="59" customFormat="false" ht="15" hidden="false" customHeight="true" outlineLevel="0" collapsed="false">
      <c r="A59" s="453" t="s">
        <v>1315</v>
      </c>
      <c r="B59" s="3530" t="n">
        <v>9920</v>
      </c>
      <c r="C59" s="3531" t="n">
        <v>0.248471412387152</v>
      </c>
      <c r="D59" s="3530" t="n">
        <v>280</v>
      </c>
      <c r="E59" s="3531" t="n">
        <v>0.0873719454923877</v>
      </c>
      <c r="H59" s="3525"/>
    </row>
    <row r="60" customFormat="false" ht="15" hidden="false" customHeight="true" outlineLevel="0" collapsed="false">
      <c r="A60" s="453" t="s">
        <v>1757</v>
      </c>
      <c r="B60" s="3530" t="n">
        <v>20186</v>
      </c>
      <c r="C60" s="3531" t="n">
        <v>0.505609267182161</v>
      </c>
      <c r="D60" s="3530" t="n">
        <v>7112</v>
      </c>
      <c r="E60" s="3531" t="n">
        <v>2.21924741550665</v>
      </c>
      <c r="H60" s="3525"/>
    </row>
    <row r="61" customFormat="false" ht="15" hidden="false" customHeight="true" outlineLevel="0" collapsed="false">
      <c r="A61" s="453" t="s">
        <v>1317</v>
      </c>
      <c r="B61" s="3530" t="n">
        <v>1073</v>
      </c>
      <c r="C61" s="3531" t="n">
        <v>0.0268759904729248</v>
      </c>
      <c r="D61" s="3530" t="n">
        <v>135</v>
      </c>
      <c r="E61" s="3531" t="n">
        <v>0.0421257594338298</v>
      </c>
      <c r="H61" s="3525"/>
    </row>
    <row r="62" customFormat="false" ht="15" hidden="false" customHeight="true" outlineLevel="0" collapsed="false">
      <c r="A62" s="453" t="s">
        <v>1316</v>
      </c>
      <c r="B62" s="3530" t="n">
        <v>656</v>
      </c>
      <c r="C62" s="3531" t="n">
        <v>0.0164311740449568</v>
      </c>
      <c r="D62" s="3530" t="n">
        <v>315</v>
      </c>
      <c r="E62" s="3531" t="n">
        <v>0.0982934386789362</v>
      </c>
      <c r="H62" s="3525"/>
    </row>
    <row r="63" customFormat="false" ht="15" hidden="false" customHeight="true" outlineLevel="0" collapsed="false">
      <c r="A63" s="453" t="s">
        <v>826</v>
      </c>
      <c r="B63" s="3530" t="n">
        <v>319</v>
      </c>
      <c r="C63" s="3531" t="n">
        <v>0.00799015932978844</v>
      </c>
      <c r="D63" s="3530" t="n">
        <v>319</v>
      </c>
      <c r="E63" s="3531" t="n">
        <v>0.0995416093288274</v>
      </c>
      <c r="H63" s="3525"/>
    </row>
    <row r="64" customFormat="false" ht="15" hidden="false" customHeight="true" outlineLevel="0" collapsed="false">
      <c r="A64" s="453" t="s">
        <v>831</v>
      </c>
      <c r="B64" s="3530" t="n">
        <v>9584</v>
      </c>
      <c r="C64" s="3531" t="n">
        <v>0.240055445193393</v>
      </c>
      <c r="D64" s="3530" t="n">
        <v>2514</v>
      </c>
      <c r="E64" s="3531" t="n">
        <v>0.784475253456653</v>
      </c>
      <c r="H64" s="3525"/>
    </row>
    <row r="65" customFormat="false" ht="15" hidden="false" customHeight="true" outlineLevel="0" collapsed="false">
      <c r="A65" s="453" t="s">
        <v>1758</v>
      </c>
      <c r="B65" s="3530" t="n">
        <v>16259</v>
      </c>
      <c r="C65" s="3531" t="n">
        <v>0.407247650605111</v>
      </c>
      <c r="D65" s="3530" t="n">
        <v>10975</v>
      </c>
      <c r="E65" s="3531" t="n">
        <v>3.42466822063913</v>
      </c>
      <c r="H65" s="3525"/>
    </row>
    <row r="66" customFormat="false" ht="15" hidden="false" customHeight="true" outlineLevel="0" collapsed="false">
      <c r="A66" s="453" t="s">
        <v>1313</v>
      </c>
      <c r="B66" s="3530" t="n">
        <v>5337</v>
      </c>
      <c r="C66" s="3531" t="n">
        <v>0.133678621765144</v>
      </c>
      <c r="D66" s="3530" t="n">
        <v>2633</v>
      </c>
      <c r="E66" s="3531" t="n">
        <v>0.821608330290917</v>
      </c>
      <c r="H66" s="3525"/>
    </row>
    <row r="67" customFormat="false" ht="18" hidden="false" customHeight="true" outlineLevel="0" collapsed="false">
      <c r="A67" s="484" t="s">
        <v>1729</v>
      </c>
      <c r="B67" s="3540" t="n">
        <v>479890</v>
      </c>
      <c r="C67" s="3541" t="n">
        <v>12.0200550494426</v>
      </c>
      <c r="D67" s="3540" t="n">
        <v>76508</v>
      </c>
      <c r="E67" s="3541" t="n">
        <v>23.87376002047</v>
      </c>
      <c r="H67" s="3525"/>
    </row>
    <row r="68" customFormat="false" ht="6.75" hidden="false" customHeight="true" outlineLevel="0" collapsed="false">
      <c r="A68" s="3169"/>
      <c r="B68" s="3542"/>
      <c r="C68" s="2072"/>
      <c r="D68" s="2072"/>
      <c r="E68" s="2072"/>
    </row>
    <row r="69" customFormat="false" ht="15" hidden="false" customHeight="true" outlineLevel="0" collapsed="false">
      <c r="A69" s="3169" t="s">
        <v>1653</v>
      </c>
      <c r="B69" s="2072"/>
      <c r="C69" s="2072"/>
      <c r="D69" s="2072"/>
      <c r="E69" s="2072"/>
    </row>
    <row r="70" customFormat="false" ht="11.85" hidden="false" customHeight="true" outlineLevel="0" collapsed="false"/>
    <row r="71" customFormat="false" ht="12.2" hidden="false" customHeight="true" outlineLevel="0" collapsed="false">
      <c r="D71" s="3525"/>
    </row>
    <row r="72" customFormat="false" ht="14.1" hidden="false" customHeight="true" outlineLevel="0" collapsed="false"/>
    <row r="73" customFormat="false" ht="14.1" hidden="false" customHeight="true" outlineLevel="0" collapsed="false"/>
    <row r="74" customFormat="false" ht="14.1" hidden="false" customHeight="true" outlineLevel="0" collapsed="false"/>
    <row r="75" customFormat="false" ht="14.1" hidden="false" customHeight="true" outlineLevel="0" collapsed="false"/>
    <row r="76" customFormat="false" ht="14.1" hidden="false" customHeight="true" outlineLevel="0" collapsed="false"/>
    <row r="77" customFormat="false" ht="14.1" hidden="false" customHeight="true" outlineLevel="0" collapsed="false"/>
    <row r="78" customFormat="false" ht="14.1" hidden="false" customHeight="true" outlineLevel="0" collapsed="false"/>
    <row r="79" customFormat="false" ht="14.1" hidden="false" customHeight="true" outlineLevel="0" collapsed="false"/>
    <row r="80" customFormat="false" ht="14.1" hidden="false" customHeight="true" outlineLevel="0" collapsed="false"/>
    <row r="81" customFormat="false" ht="14.1" hidden="false" customHeight="true" outlineLevel="0" collapsed="false"/>
    <row r="82" customFormat="false" ht="14.1" hidden="false" customHeight="true" outlineLevel="0" collapsed="false"/>
  </sheetData>
  <mergeCells count="4">
    <mergeCell ref="B2:D2"/>
    <mergeCell ref="B4:D4"/>
    <mergeCell ref="B8:C8"/>
    <mergeCell ref="D8:E8"/>
  </mergeCells>
  <printOptions headings="false" gridLines="false" gridLinesSet="true" horizontalCentered="true" verticalCentered="true"/>
  <pageMargins left="0.7875" right="0.7875" top="0.472222222222222" bottom="0.472222222222222" header="0.511805555555555" footer="0.511805555555555"/>
  <pageSetup paperSize="9" scale="7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CCFF"/>
    <pageSetUpPr fitToPage="true"/>
  </sheetPr>
  <dimension ref="A1:AJ7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8" topLeftCell="B9" activePane="bottomRight" state="frozen"/>
      <selection pane="topLeft" activeCell="A1" activeCellId="0" sqref="A1"/>
      <selection pane="topRight" activeCell="B1" activeCellId="0" sqref="B1"/>
      <selection pane="bottomLeft" activeCell="A9" activeCellId="0" sqref="A9"/>
      <selection pane="bottomRight" activeCell="X14" activeCellId="1" sqref="AD8:AF76 X14"/>
    </sheetView>
  </sheetViews>
  <sheetFormatPr defaultColWidth="9.01171875" defaultRowHeight="15.75" zeroHeight="false" outlineLevelRow="0" outlineLevelCol="0"/>
  <cols>
    <col collapsed="false" customWidth="true" hidden="false" outlineLevel="0" max="1" min="1" style="123" width="36.51"/>
    <col collapsed="false" customWidth="true" hidden="false" outlineLevel="0" max="17" min="2" style="123" width="6.75"/>
    <col collapsed="false" customWidth="true" hidden="false" outlineLevel="0" max="44" min="18" style="123" width="6.62"/>
    <col collapsed="false" customWidth="false" hidden="false" outlineLevel="0" max="1024" min="45" style="123" width="9"/>
  </cols>
  <sheetData>
    <row r="1" s="130" customFormat="true" ht="13.15" hidden="false" customHeight="true" outlineLevel="0" collapsed="false">
      <c r="A1" s="371"/>
      <c r="B1" s="3546"/>
      <c r="C1" s="3546"/>
      <c r="D1" s="3546"/>
      <c r="E1" s="3546"/>
      <c r="F1" s="3546"/>
      <c r="G1" s="3546"/>
      <c r="H1" s="3546"/>
      <c r="I1" s="3546"/>
      <c r="J1" s="3546"/>
      <c r="K1" s="3546"/>
      <c r="L1" s="3546"/>
      <c r="M1" s="3546"/>
      <c r="N1" s="3546"/>
      <c r="O1" s="3546"/>
      <c r="P1" s="3546"/>
      <c r="Q1" s="3546"/>
      <c r="R1" s="3546"/>
      <c r="S1" s="3546"/>
      <c r="T1" s="3546"/>
      <c r="U1" s="3546"/>
      <c r="V1" s="3546"/>
      <c r="W1" s="3546"/>
      <c r="X1" s="3546"/>
      <c r="Y1" s="3546"/>
      <c r="Z1" s="3546"/>
      <c r="AA1" s="3546"/>
      <c r="AB1" s="3546"/>
      <c r="AC1" s="3547"/>
      <c r="AD1" s="221"/>
      <c r="AE1" s="222"/>
    </row>
    <row r="2" s="130" customFormat="true" ht="18" hidden="false" customHeight="true" outlineLevel="0" collapsed="false">
      <c r="A2" s="101"/>
      <c r="B2" s="3548"/>
      <c r="C2" s="3548"/>
      <c r="D2" s="3548"/>
      <c r="E2" s="3548"/>
      <c r="F2" s="3548"/>
      <c r="G2" s="3548"/>
      <c r="H2" s="3548"/>
      <c r="I2" s="3548"/>
      <c r="J2" s="3548"/>
      <c r="K2" s="3548"/>
      <c r="L2" s="3548"/>
      <c r="M2" s="3548"/>
      <c r="N2" s="3548"/>
      <c r="O2" s="3548"/>
      <c r="P2" s="3548"/>
      <c r="Q2" s="3548"/>
      <c r="R2" s="3548"/>
      <c r="S2" s="3548"/>
      <c r="T2" s="3548"/>
      <c r="U2" s="3548"/>
      <c r="V2" s="3548"/>
      <c r="W2" s="3548"/>
      <c r="X2" s="3548"/>
      <c r="Y2" s="3548"/>
      <c r="Z2" s="3548"/>
      <c r="AA2" s="3548"/>
      <c r="AB2" s="3548"/>
      <c r="AC2" s="1922" t="s">
        <v>75</v>
      </c>
      <c r="AD2" s="1922"/>
      <c r="AE2" s="1922"/>
    </row>
    <row r="3" s="130" customFormat="true" ht="18" hidden="false" customHeight="true" outlineLevel="0" collapsed="false">
      <c r="A3" s="101"/>
      <c r="B3" s="3549" t="s">
        <v>73</v>
      </c>
      <c r="C3" s="3549"/>
      <c r="D3" s="3549"/>
      <c r="E3" s="3549"/>
      <c r="F3" s="3549"/>
      <c r="G3" s="3549"/>
      <c r="H3" s="3549"/>
      <c r="I3" s="3549"/>
      <c r="J3" s="3549"/>
      <c r="K3" s="3549"/>
      <c r="L3" s="3549"/>
      <c r="M3" s="3549"/>
      <c r="N3" s="3549"/>
      <c r="O3" s="3549"/>
      <c r="P3" s="3549"/>
      <c r="Q3" s="3549"/>
      <c r="R3" s="3549"/>
      <c r="S3" s="3549"/>
      <c r="T3" s="3549"/>
      <c r="U3" s="3549"/>
      <c r="V3" s="3549"/>
      <c r="W3" s="3549"/>
      <c r="X3" s="3549"/>
      <c r="Y3" s="3549"/>
      <c r="Z3" s="3549"/>
      <c r="AA3" s="3549"/>
      <c r="AB3" s="3549"/>
      <c r="AC3" s="1922" t="s">
        <v>1759</v>
      </c>
      <c r="AD3" s="1922"/>
      <c r="AE3" s="1922"/>
    </row>
    <row r="4" s="130" customFormat="true" ht="18" hidden="false" customHeight="true" outlineLevel="0" collapsed="false">
      <c r="A4" s="101"/>
      <c r="B4" s="3550"/>
      <c r="C4" s="3550"/>
      <c r="D4" s="3550"/>
      <c r="E4" s="3550"/>
      <c r="F4" s="3550"/>
      <c r="G4" s="3550"/>
      <c r="H4" s="3550"/>
      <c r="I4" s="3548"/>
      <c r="J4" s="3548"/>
      <c r="K4" s="3548"/>
      <c r="L4" s="3548"/>
      <c r="M4" s="3548"/>
      <c r="N4" s="3548"/>
      <c r="O4" s="3548"/>
      <c r="P4" s="3548"/>
      <c r="Q4" s="3548"/>
      <c r="R4" s="3548"/>
      <c r="S4" s="3548"/>
      <c r="T4" s="3548"/>
      <c r="U4" s="3548"/>
      <c r="V4" s="3548"/>
      <c r="W4" s="3548"/>
      <c r="X4" s="3548"/>
      <c r="Y4" s="3548"/>
      <c r="Z4" s="3548"/>
      <c r="AA4" s="3548"/>
      <c r="AB4" s="3548"/>
      <c r="AC4" s="3193" t="s">
        <v>1760</v>
      </c>
      <c r="AD4" s="3193"/>
      <c r="AE4" s="3193"/>
    </row>
    <row r="5" s="130" customFormat="true" ht="13.15" hidden="false" customHeight="true" outlineLevel="0" collapsed="false">
      <c r="A5" s="233"/>
      <c r="B5" s="3551"/>
      <c r="C5" s="3551"/>
      <c r="D5" s="3551"/>
      <c r="E5" s="3551"/>
      <c r="F5" s="3551"/>
      <c r="G5" s="3551"/>
      <c r="H5" s="3551"/>
      <c r="I5" s="3551"/>
      <c r="J5" s="3551"/>
      <c r="K5" s="3551"/>
      <c r="L5" s="3551"/>
      <c r="M5" s="3551"/>
      <c r="N5" s="3551"/>
      <c r="O5" s="3551"/>
      <c r="P5" s="3551"/>
      <c r="Q5" s="3551"/>
      <c r="R5" s="3551"/>
      <c r="S5" s="3551"/>
      <c r="T5" s="3551"/>
      <c r="U5" s="3551"/>
      <c r="V5" s="3551"/>
      <c r="W5" s="3551"/>
      <c r="X5" s="3551"/>
      <c r="Y5" s="3551"/>
      <c r="Z5" s="3551"/>
      <c r="AA5" s="3551"/>
      <c r="AB5" s="3551"/>
      <c r="AC5" s="3552"/>
      <c r="AD5" s="385"/>
      <c r="AE5" s="238"/>
    </row>
    <row r="6" customFormat="false" ht="16.15" hidden="false" customHeight="true" outlineLevel="0" collapsed="false">
      <c r="A6" s="3553"/>
      <c r="B6" s="3553"/>
      <c r="C6" s="3553"/>
      <c r="D6" s="3553"/>
      <c r="E6" s="3553"/>
      <c r="F6" s="3553"/>
      <c r="G6" s="3553"/>
      <c r="H6" s="3553"/>
      <c r="I6" s="3553"/>
      <c r="J6" s="3553"/>
      <c r="K6" s="3553"/>
      <c r="L6" s="2071"/>
      <c r="M6" s="2071"/>
      <c r="N6" s="3554"/>
    </row>
    <row r="7" customFormat="false" ht="16.15" hidden="false" customHeight="true" outlineLevel="0" collapsed="false">
      <c r="A7" s="1713"/>
      <c r="B7" s="243" t="n">
        <v>1991</v>
      </c>
      <c r="C7" s="243" t="n">
        <v>1992</v>
      </c>
      <c r="D7" s="243" t="n">
        <v>1993</v>
      </c>
      <c r="E7" s="243" t="n">
        <v>1994</v>
      </c>
      <c r="F7" s="243" t="n">
        <v>1995</v>
      </c>
      <c r="G7" s="243" t="n">
        <v>1996</v>
      </c>
      <c r="H7" s="243" t="n">
        <v>1997</v>
      </c>
      <c r="I7" s="243" t="n">
        <v>1998</v>
      </c>
      <c r="J7" s="243" t="n">
        <v>1999</v>
      </c>
      <c r="K7" s="243" t="n">
        <v>2000</v>
      </c>
      <c r="L7" s="243" t="n">
        <v>2001</v>
      </c>
      <c r="M7" s="243" t="n">
        <v>2002</v>
      </c>
      <c r="N7" s="243" t="n">
        <v>2003</v>
      </c>
      <c r="O7" s="243" t="n">
        <v>2004</v>
      </c>
      <c r="P7" s="243" t="n">
        <v>2005</v>
      </c>
      <c r="Q7" s="243" t="n">
        <v>2006</v>
      </c>
      <c r="R7" s="243" t="n">
        <v>2007</v>
      </c>
      <c r="S7" s="243" t="n">
        <v>2008</v>
      </c>
      <c r="T7" s="243" t="n">
        <v>2009</v>
      </c>
      <c r="U7" s="243" t="n">
        <v>2010</v>
      </c>
      <c r="V7" s="243" t="n">
        <v>2011</v>
      </c>
      <c r="W7" s="243" t="n">
        <v>2012</v>
      </c>
      <c r="X7" s="243" t="n">
        <v>2013</v>
      </c>
      <c r="Y7" s="243" t="n">
        <v>2014</v>
      </c>
      <c r="Z7" s="243" t="n">
        <v>2015</v>
      </c>
      <c r="AA7" s="243" t="n">
        <v>2016</v>
      </c>
      <c r="AB7" s="243" t="n">
        <v>2017</v>
      </c>
      <c r="AC7" s="243" t="n">
        <v>2018</v>
      </c>
      <c r="AD7" s="243" t="n">
        <v>2019</v>
      </c>
      <c r="AE7" s="243" t="n">
        <v>2020</v>
      </c>
    </row>
    <row r="8" customFormat="false" ht="24" hidden="false" customHeight="true" outlineLevel="0" collapsed="false">
      <c r="A8" s="3555" t="s">
        <v>1761</v>
      </c>
      <c r="B8" s="1806"/>
      <c r="C8" s="3556"/>
      <c r="D8" s="3556"/>
      <c r="E8" s="3556"/>
      <c r="F8" s="3556"/>
      <c r="G8" s="3556"/>
      <c r="H8" s="3556"/>
      <c r="I8" s="3556"/>
      <c r="J8" s="3556"/>
      <c r="K8" s="3556"/>
      <c r="L8" s="3556"/>
      <c r="M8" s="3556"/>
      <c r="N8" s="3557"/>
      <c r="O8" s="3557"/>
    </row>
    <row r="9" customFormat="false" ht="24" hidden="false" customHeight="true" outlineLevel="0" collapsed="false">
      <c r="A9" s="1102" t="s">
        <v>1762</v>
      </c>
      <c r="B9" s="3558"/>
      <c r="C9" s="3558"/>
      <c r="D9" s="3558"/>
      <c r="E9" s="3558"/>
      <c r="F9" s="3558"/>
      <c r="G9" s="3558"/>
      <c r="H9" s="3558"/>
      <c r="I9" s="3558"/>
      <c r="J9" s="3558"/>
      <c r="K9" s="3558"/>
      <c r="L9" s="3558"/>
      <c r="M9" s="3558"/>
      <c r="N9" s="3558"/>
      <c r="O9" s="3559"/>
      <c r="P9" s="3560"/>
      <c r="Q9" s="3561"/>
      <c r="R9" s="3560"/>
      <c r="S9" s="3561"/>
      <c r="T9" s="3561"/>
      <c r="U9" s="3561"/>
      <c r="V9" s="3561"/>
      <c r="W9" s="3560"/>
      <c r="X9" s="3560"/>
      <c r="Y9" s="3560"/>
      <c r="Z9" s="3558"/>
      <c r="AA9" s="3561"/>
      <c r="AB9" s="3561"/>
      <c r="AC9" s="3561"/>
      <c r="AD9" s="3561"/>
      <c r="AE9" s="3562"/>
    </row>
    <row r="10" s="202" customFormat="true" ht="24" hidden="false" customHeight="true" outlineLevel="0" collapsed="false">
      <c r="A10" s="3563" t="s">
        <v>1763</v>
      </c>
      <c r="B10" s="3564" t="n">
        <v>668.964</v>
      </c>
      <c r="C10" s="3564" t="n">
        <v>522.664</v>
      </c>
      <c r="D10" s="3564" t="n">
        <v>507.392</v>
      </c>
      <c r="E10" s="3564" t="n">
        <v>407.541</v>
      </c>
      <c r="F10" s="3564" t="n">
        <v>349.137</v>
      </c>
      <c r="G10" s="3564" t="n">
        <v>377.208</v>
      </c>
      <c r="H10" s="3564" t="n">
        <v>342.265</v>
      </c>
      <c r="I10" s="3564" t="n">
        <v>367.126</v>
      </c>
      <c r="J10" s="3564" t="n">
        <v>245.419</v>
      </c>
      <c r="K10" s="3564" t="n">
        <v>352.9</v>
      </c>
      <c r="L10" s="3564" t="n">
        <v>379.27</v>
      </c>
      <c r="M10" s="3564" t="n">
        <v>338.111</v>
      </c>
      <c r="N10" s="3564" t="n">
        <v>476.506</v>
      </c>
      <c r="O10" s="3564" t="n">
        <v>461.592</v>
      </c>
      <c r="P10" s="3564" t="n">
        <v>487.049</v>
      </c>
      <c r="Q10" s="3564" t="n">
        <v>490.191</v>
      </c>
      <c r="R10" s="3564" t="n">
        <v>504.18</v>
      </c>
      <c r="S10" s="3564" t="n">
        <v>575.453</v>
      </c>
      <c r="T10" s="3564" t="n">
        <v>707.238</v>
      </c>
      <c r="U10" s="3564" t="n">
        <v>728.005</v>
      </c>
      <c r="V10" s="3564" t="n">
        <v>831.642</v>
      </c>
      <c r="W10" s="3564" t="n">
        <v>809.45</v>
      </c>
      <c r="X10" s="3564" t="n">
        <v>909.099</v>
      </c>
      <c r="Y10" s="3564" t="n">
        <v>935.408</v>
      </c>
      <c r="Z10" s="3565" t="n">
        <v>985.199</v>
      </c>
      <c r="AA10" s="3565" t="n">
        <v>999.591</v>
      </c>
      <c r="AB10" s="3565" t="n">
        <v>1126.516</v>
      </c>
      <c r="AC10" s="3565" t="n">
        <v>1096.004</v>
      </c>
      <c r="AD10" s="3565" t="n">
        <v>1187.661</v>
      </c>
      <c r="AE10" s="3566" t="n">
        <v>1216.531</v>
      </c>
    </row>
    <row r="11" customFormat="false" ht="24" hidden="false" customHeight="true" outlineLevel="0" collapsed="false">
      <c r="A11" s="499" t="s">
        <v>1764</v>
      </c>
      <c r="B11" s="3567" t="n">
        <v>8.36487314468633</v>
      </c>
      <c r="C11" s="3567" t="n">
        <v>6.49272049689441</v>
      </c>
      <c r="D11" s="3567" t="n">
        <v>6.26827761717688</v>
      </c>
      <c r="E11" s="3567" t="n">
        <v>5.02225590594846</v>
      </c>
      <c r="F11" s="3567" t="n">
        <v>4.29400550991292</v>
      </c>
      <c r="G11" s="3567" t="n">
        <v>4.63025065671569</v>
      </c>
      <c r="H11" s="3567" t="n">
        <v>4.19905533063428</v>
      </c>
      <c r="I11" s="3567" t="n">
        <v>4.50760012769197</v>
      </c>
      <c r="J11" s="3567" t="n">
        <v>3.01416079192356</v>
      </c>
      <c r="K11" s="3567" t="n">
        <v>4.33234712793253</v>
      </c>
      <c r="L11" s="3567" t="n">
        <v>4.65264914067004</v>
      </c>
      <c r="M11" s="3567" t="n">
        <v>4.14463458285322</v>
      </c>
      <c r="N11" s="3567" t="n">
        <v>5.84318630516622</v>
      </c>
      <c r="O11" s="3567" t="n">
        <v>5.66676487919859</v>
      </c>
      <c r="P11" s="3567" t="n">
        <v>5.98803742454234</v>
      </c>
      <c r="Q11" s="3567" t="n">
        <v>6.03884296502532</v>
      </c>
      <c r="R11" s="3567" t="n">
        <v>6.2250592651126</v>
      </c>
      <c r="S11" s="3567" t="n">
        <v>7.12511762666535</v>
      </c>
      <c r="T11" s="3567" t="n">
        <v>8.78742094603829</v>
      </c>
      <c r="U11" s="3567" t="n">
        <v>9.06787155597628</v>
      </c>
      <c r="V11" s="3567" t="n">
        <v>10.3599127997509</v>
      </c>
      <c r="W11" s="3567" t="n">
        <v>10.0645313704523</v>
      </c>
      <c r="X11" s="3567" t="n">
        <v>11.2727103638122</v>
      </c>
      <c r="Y11" s="3567" t="n">
        <v>11.5506711285085</v>
      </c>
      <c r="Z11" s="3568" t="n">
        <v>12.0606583666924</v>
      </c>
      <c r="AA11" s="3568" t="n">
        <v>12.1384716268564</v>
      </c>
      <c r="AB11" s="3568" t="n">
        <v>13.6288033681358</v>
      </c>
      <c r="AC11" s="3568" t="n">
        <v>13.2198393361156</v>
      </c>
      <c r="AD11" s="3568" t="n">
        <v>14.293153454563</v>
      </c>
      <c r="AE11" s="3569" t="n">
        <v>14.6286239944205</v>
      </c>
    </row>
    <row r="12" customFormat="false" ht="24" hidden="false" customHeight="true" outlineLevel="0" collapsed="false">
      <c r="A12" s="2236" t="s">
        <v>1765</v>
      </c>
      <c r="B12" s="3570" t="n">
        <v>0.301498786503485</v>
      </c>
      <c r="C12" s="3570" t="n">
        <v>0.231117541557151</v>
      </c>
      <c r="D12" s="3570" t="n">
        <v>0.226577707242161</v>
      </c>
      <c r="E12" s="3570" t="n">
        <v>0.177737547957052</v>
      </c>
      <c r="F12" s="3570" t="n">
        <v>0.149950844871224</v>
      </c>
      <c r="G12" s="3570" t="n">
        <v>0.160712026091717</v>
      </c>
      <c r="H12" s="3570" t="n">
        <v>0.143256923223096</v>
      </c>
      <c r="I12" s="3570" t="n">
        <v>0.150629081129207</v>
      </c>
      <c r="J12" s="3570" t="n">
        <v>0.0988284460530677</v>
      </c>
      <c r="K12" s="3570" t="n">
        <v>0.138088416498768</v>
      </c>
      <c r="L12" s="3570" t="n">
        <v>0.145952733434132</v>
      </c>
      <c r="M12" s="3570" t="n">
        <v>0.130371831038051</v>
      </c>
      <c r="N12" s="3570" t="n">
        <v>0.185030825786255</v>
      </c>
      <c r="O12" s="3570" t="n">
        <v>0.177157834016045</v>
      </c>
      <c r="P12" s="3570" t="n">
        <v>0.185570329413253</v>
      </c>
      <c r="Q12" s="3570" t="n">
        <v>0.179901657826783</v>
      </c>
      <c r="R12" s="3570" t="n">
        <v>0.179687327371079</v>
      </c>
      <c r="S12" s="3570" t="n">
        <v>0.203138794842007</v>
      </c>
      <c r="T12" s="3570" t="n">
        <v>0.264733229721596</v>
      </c>
      <c r="U12" s="3570" t="n">
        <v>0.261573280616619</v>
      </c>
      <c r="V12" s="3570" t="n">
        <v>0.287524335133554</v>
      </c>
      <c r="W12" s="3570" t="n">
        <v>0.278685555794263</v>
      </c>
      <c r="X12" s="3570" t="n">
        <v>0.311630041840947</v>
      </c>
      <c r="Y12" s="3570" t="n">
        <v>0.313716862388675</v>
      </c>
      <c r="Z12" s="3571" t="n">
        <v>0.325558625065264</v>
      </c>
      <c r="AA12" s="3571" t="n">
        <v>0.323109102992439</v>
      </c>
      <c r="AB12" s="3571" t="n">
        <v>0.354902084330973</v>
      </c>
      <c r="AC12" s="3571" t="n">
        <v>0.340966050358262</v>
      </c>
      <c r="AD12" s="3571" t="n">
        <v>0.367439468879853</v>
      </c>
      <c r="AE12" s="3572" t="n">
        <v>0.39610031029509</v>
      </c>
    </row>
    <row r="13" s="96" customFormat="true" ht="8.1" hidden="false" customHeight="true" outlineLevel="0" collapsed="false">
      <c r="A13" s="3573"/>
      <c r="B13" s="3574"/>
      <c r="C13" s="3574"/>
      <c r="D13" s="3574"/>
      <c r="E13" s="3574"/>
      <c r="F13" s="3574"/>
      <c r="G13" s="3574"/>
      <c r="H13" s="3574"/>
      <c r="I13" s="3574"/>
      <c r="J13" s="3574"/>
      <c r="K13" s="3574"/>
      <c r="L13" s="3574"/>
      <c r="M13" s="3574"/>
      <c r="N13" s="3574"/>
      <c r="O13" s="3574"/>
    </row>
    <row r="14" s="2998" customFormat="true" ht="27.75" hidden="false" customHeight="true" outlineLevel="0" collapsed="false">
      <c r="A14" s="3575" t="s">
        <v>1766</v>
      </c>
      <c r="B14" s="3576" t="n">
        <v>4.50209463198077</v>
      </c>
      <c r="C14" s="3576" t="n">
        <v>3.69184312097163</v>
      </c>
      <c r="D14" s="3576" t="n">
        <v>3.80055324644082</v>
      </c>
      <c r="E14" s="3576" t="n">
        <v>3.308046882547</v>
      </c>
      <c r="F14" s="3576" t="n">
        <v>2.91099860895546</v>
      </c>
      <c r="G14" s="3576" t="n">
        <v>3.15289441605154</v>
      </c>
      <c r="H14" s="3576" t="n">
        <v>3.04268362675655</v>
      </c>
      <c r="I14" s="3576" t="n">
        <v>3.33750134969325</v>
      </c>
      <c r="J14" s="3576" t="n">
        <v>2.23199735281513</v>
      </c>
      <c r="K14" s="3576" t="n">
        <v>3.27319223362719</v>
      </c>
      <c r="L14" s="3576" t="n">
        <v>3.31420917757528</v>
      </c>
      <c r="M14" s="3576" t="n">
        <v>2.98793740387082</v>
      </c>
      <c r="N14" s="3576" t="n">
        <v>4.26407621691481</v>
      </c>
      <c r="O14" s="3576" t="n">
        <v>4.32388219619548</v>
      </c>
      <c r="P14" s="3576" t="n">
        <v>4.53398187649012</v>
      </c>
      <c r="Q14" s="3576" t="n">
        <v>4.60858779667008</v>
      </c>
      <c r="R14" s="3576" t="n">
        <v>4.56250325586699</v>
      </c>
      <c r="S14" s="3576" t="n">
        <v>4.92366926963584</v>
      </c>
      <c r="T14" s="3576" t="n">
        <v>4.72817489769072</v>
      </c>
      <c r="U14" s="3576" t="n">
        <v>4.78930345643721</v>
      </c>
      <c r="V14" s="3576" t="n">
        <v>5.30549231854436</v>
      </c>
      <c r="W14" s="3576" t="n">
        <v>5.21556353215325</v>
      </c>
      <c r="X14" s="3576" t="n">
        <v>5</v>
      </c>
      <c r="Y14" s="3576"/>
      <c r="Z14" s="3576"/>
      <c r="AA14" s="3576"/>
      <c r="AB14" s="3577"/>
      <c r="AC14" s="3576"/>
      <c r="AD14" s="3577"/>
      <c r="AE14" s="3578"/>
    </row>
    <row r="15" s="96" customFormat="true" ht="8.1" hidden="false" customHeight="true" outlineLevel="0" collapsed="false">
      <c r="A15" s="3555"/>
      <c r="B15" s="3574"/>
      <c r="C15" s="3574"/>
      <c r="D15" s="3574"/>
      <c r="E15" s="3574"/>
      <c r="F15" s="3574"/>
      <c r="G15" s="3574"/>
      <c r="H15" s="3574"/>
      <c r="I15" s="3574"/>
      <c r="J15" s="3574"/>
      <c r="K15" s="3574"/>
      <c r="L15" s="3574"/>
      <c r="M15" s="3574"/>
      <c r="N15" s="3574"/>
      <c r="O15" s="3579"/>
    </row>
    <row r="16" s="124" customFormat="true" ht="34.7" hidden="false" customHeight="true" outlineLevel="0" collapsed="false">
      <c r="A16" s="3580" t="s">
        <v>1767</v>
      </c>
      <c r="B16" s="3581"/>
      <c r="C16" s="3581"/>
      <c r="D16" s="3581"/>
      <c r="E16" s="3581"/>
      <c r="F16" s="3581"/>
      <c r="G16" s="3581"/>
      <c r="H16" s="3581"/>
      <c r="I16" s="3581"/>
      <c r="J16" s="3581"/>
      <c r="K16" s="3581"/>
      <c r="L16" s="3581"/>
      <c r="M16" s="3581"/>
      <c r="N16" s="3581"/>
      <c r="O16" s="3581"/>
      <c r="P16" s="3581"/>
      <c r="Q16" s="3581"/>
      <c r="R16" s="3581"/>
      <c r="S16" s="3581"/>
      <c r="T16" s="3581"/>
      <c r="U16" s="3581"/>
      <c r="V16" s="3581"/>
      <c r="W16" s="3581"/>
      <c r="X16" s="3581"/>
      <c r="Y16" s="3581"/>
      <c r="Z16" s="3581"/>
      <c r="AA16" s="3581"/>
      <c r="AB16" s="3581"/>
      <c r="AC16" s="3581"/>
      <c r="AD16" s="3581"/>
      <c r="AE16" s="3582"/>
      <c r="AI16" s="3583"/>
      <c r="AJ16" s="3583"/>
    </row>
    <row r="17" customFormat="false" ht="24" hidden="false" customHeight="true" outlineLevel="0" collapsed="false">
      <c r="A17" s="3584" t="s">
        <v>1768</v>
      </c>
      <c r="B17" s="3585" t="n">
        <v>21.627</v>
      </c>
      <c r="C17" s="3585" t="n">
        <v>15.236</v>
      </c>
      <c r="D17" s="3585" t="n">
        <v>14.387</v>
      </c>
      <c r="E17" s="3585" t="n">
        <v>16.571</v>
      </c>
      <c r="F17" s="3585" t="n">
        <v>19.003</v>
      </c>
      <c r="G17" s="3585" t="n">
        <v>27.678</v>
      </c>
      <c r="H17" s="3585" t="n">
        <v>18.093</v>
      </c>
      <c r="I17" s="3585" t="n">
        <v>16.42</v>
      </c>
      <c r="J17" s="3585" t="n">
        <v>15.113</v>
      </c>
      <c r="K17" s="3585" t="n">
        <v>11.824</v>
      </c>
      <c r="L17" s="3585" t="n">
        <v>30.601</v>
      </c>
      <c r="M17" s="3585" t="n">
        <v>19.814</v>
      </c>
      <c r="N17" s="3585" t="n">
        <v>21.705</v>
      </c>
      <c r="O17" s="3585" t="n">
        <v>25.674</v>
      </c>
      <c r="P17" s="3585" t="n">
        <v>22.932</v>
      </c>
      <c r="Q17" s="3585" t="n">
        <v>25.647</v>
      </c>
      <c r="R17" s="3585" t="n">
        <v>29.6</v>
      </c>
      <c r="S17" s="3585" t="n">
        <v>48.773</v>
      </c>
      <c r="T17" s="3585" t="n">
        <v>120.49</v>
      </c>
      <c r="U17" s="3585" t="n">
        <v>151.028</v>
      </c>
      <c r="V17" s="3585" t="n">
        <v>152.813</v>
      </c>
      <c r="W17" s="3585" t="n">
        <v>177.126</v>
      </c>
      <c r="X17" s="3585" t="n">
        <v>205.149</v>
      </c>
      <c r="Y17" s="3585" t="n">
        <v>128.11</v>
      </c>
      <c r="Z17" s="3585" t="n">
        <v>128.911</v>
      </c>
      <c r="AA17" s="3586" t="n">
        <v>110.557</v>
      </c>
      <c r="AB17" s="3586" t="n">
        <v>140.313</v>
      </c>
      <c r="AC17" s="3586" t="n">
        <v>146.238</v>
      </c>
      <c r="AD17" s="3586" t="n">
        <v>209.989</v>
      </c>
      <c r="AE17" s="3587" t="n">
        <v>199.288</v>
      </c>
    </row>
    <row r="18" customFormat="false" ht="24" hidden="false" customHeight="true" outlineLevel="0" collapsed="false">
      <c r="A18" s="3588" t="s">
        <v>1769</v>
      </c>
      <c r="B18" s="3585" t="n">
        <v>80.772</v>
      </c>
      <c r="C18" s="3585" t="n">
        <v>60.061</v>
      </c>
      <c r="D18" s="3585" t="n">
        <v>35.509</v>
      </c>
      <c r="E18" s="3585" t="n">
        <v>25.928</v>
      </c>
      <c r="F18" s="3585" t="n">
        <v>17.09</v>
      </c>
      <c r="G18" s="3585" t="n">
        <v>4.398</v>
      </c>
      <c r="H18" s="3585" t="n">
        <v>1.755</v>
      </c>
      <c r="I18" s="3585" t="n">
        <v>1.608</v>
      </c>
      <c r="J18" s="3585" t="n">
        <v>13.008</v>
      </c>
      <c r="K18" s="3585" t="n">
        <v>12.025</v>
      </c>
      <c r="L18" s="3585" t="n">
        <v>22.691</v>
      </c>
      <c r="M18" s="3585" t="n">
        <v>17.257</v>
      </c>
      <c r="N18" s="3585" t="n">
        <v>10.095</v>
      </c>
      <c r="O18" s="3585" t="n">
        <v>12.295</v>
      </c>
      <c r="P18" s="3585" t="n">
        <v>14.3</v>
      </c>
      <c r="Q18" s="3585" t="n">
        <v>15.984</v>
      </c>
      <c r="R18" s="3585" t="n">
        <v>24.599</v>
      </c>
      <c r="S18" s="3585" t="n">
        <v>40.274</v>
      </c>
      <c r="T18" s="3585" t="n">
        <v>37.961</v>
      </c>
      <c r="U18" s="3585" t="n">
        <v>31.169</v>
      </c>
      <c r="V18" s="3585" t="n">
        <v>39.471</v>
      </c>
      <c r="W18" s="3585" t="n">
        <v>31.597</v>
      </c>
      <c r="X18" s="3585" t="n">
        <v>36.515</v>
      </c>
      <c r="Y18" s="3585" t="n">
        <v>34.177</v>
      </c>
      <c r="Z18" s="3585" t="n">
        <v>33.81</v>
      </c>
      <c r="AA18" s="3586" t="n">
        <v>42.489</v>
      </c>
      <c r="AB18" s="3586" t="n">
        <v>48.549</v>
      </c>
      <c r="AC18" s="3586" t="n">
        <v>48.276</v>
      </c>
      <c r="AD18" s="3586" t="n">
        <v>19.885</v>
      </c>
      <c r="AE18" s="3587" t="n">
        <v>31.631</v>
      </c>
    </row>
    <row r="19" customFormat="false" ht="24" hidden="false" customHeight="true" outlineLevel="0" collapsed="false">
      <c r="A19" s="3588" t="s">
        <v>37</v>
      </c>
      <c r="B19" s="3585" t="n">
        <v>139.839</v>
      </c>
      <c r="C19" s="3585" t="n">
        <v>147.061</v>
      </c>
      <c r="D19" s="3585" t="n">
        <v>160.248</v>
      </c>
      <c r="E19" s="3585" t="n">
        <v>106.327</v>
      </c>
      <c r="F19" s="3585" t="n">
        <v>93.874</v>
      </c>
      <c r="G19" s="3585" t="n">
        <v>116.938</v>
      </c>
      <c r="H19" s="3585" t="n">
        <v>92.013</v>
      </c>
      <c r="I19" s="3585" t="n">
        <v>103.475</v>
      </c>
      <c r="J19" s="3585" t="n">
        <v>91.367</v>
      </c>
      <c r="K19" s="3585" t="n">
        <v>96.069</v>
      </c>
      <c r="L19" s="3585" t="n">
        <v>91.414</v>
      </c>
      <c r="M19" s="3585" t="n">
        <v>96.512</v>
      </c>
      <c r="N19" s="3585" t="n">
        <v>87.452</v>
      </c>
      <c r="O19" s="3585" t="n">
        <v>70.81</v>
      </c>
      <c r="P19" s="3585" t="n">
        <v>113.615</v>
      </c>
      <c r="Q19" s="3585" t="n">
        <v>109.501</v>
      </c>
      <c r="R19" s="3585" t="n">
        <v>111.339</v>
      </c>
      <c r="S19" s="3585" t="n">
        <v>143.046</v>
      </c>
      <c r="T19" s="3585" t="n">
        <v>217.597</v>
      </c>
      <c r="U19" s="3585" t="n">
        <v>223.265</v>
      </c>
      <c r="V19" s="3585" t="n">
        <v>283.3</v>
      </c>
      <c r="W19" s="3585" t="n">
        <v>273.906</v>
      </c>
      <c r="X19" s="3585" t="n">
        <v>287.586</v>
      </c>
      <c r="Y19" s="3585" t="n">
        <v>210.326</v>
      </c>
      <c r="Z19" s="3585" t="n">
        <v>224.432</v>
      </c>
      <c r="AA19" s="3586" t="n">
        <v>201.376</v>
      </c>
      <c r="AB19" s="3586" t="n">
        <v>249.161</v>
      </c>
      <c r="AC19" s="3586" t="n">
        <v>215.503</v>
      </c>
      <c r="AD19" s="3586" t="n">
        <v>249.483</v>
      </c>
      <c r="AE19" s="3587" t="n">
        <v>242.583</v>
      </c>
    </row>
    <row r="20" customFormat="false" ht="24" hidden="false" customHeight="true" outlineLevel="0" collapsed="false">
      <c r="A20" s="3588" t="s">
        <v>1770</v>
      </c>
      <c r="B20" s="3585" t="n">
        <v>416.649</v>
      </c>
      <c r="C20" s="3585" t="n">
        <v>287.719</v>
      </c>
      <c r="D20" s="3585" t="n">
        <v>271.309</v>
      </c>
      <c r="E20" s="3585" t="n">
        <v>230.872</v>
      </c>
      <c r="F20" s="3585" t="n">
        <v>208.868</v>
      </c>
      <c r="G20" s="3585" t="n">
        <v>199.093</v>
      </c>
      <c r="H20" s="3585" t="n">
        <v>192.195</v>
      </c>
      <c r="I20" s="3585" t="n">
        <v>207.086</v>
      </c>
      <c r="J20" s="3585" t="n">
        <v>107.197</v>
      </c>
      <c r="K20" s="3585" t="n">
        <v>191.061</v>
      </c>
      <c r="L20" s="3585" t="n">
        <v>164.156</v>
      </c>
      <c r="M20" s="3585" t="n">
        <v>150.073</v>
      </c>
      <c r="N20" s="3585" t="n">
        <v>176.04</v>
      </c>
      <c r="O20" s="3585" t="n">
        <v>174.92</v>
      </c>
      <c r="P20" s="3585" t="n">
        <v>170.66</v>
      </c>
      <c r="Q20" s="3585" t="n">
        <v>174.011</v>
      </c>
      <c r="R20" s="3585" t="n">
        <v>172.434</v>
      </c>
      <c r="S20" s="3585" t="n">
        <v>189.207</v>
      </c>
      <c r="T20" s="3585" t="n">
        <v>252.411</v>
      </c>
      <c r="U20" s="3585" t="n">
        <v>238.426</v>
      </c>
      <c r="V20" s="3585" t="n">
        <v>257.516</v>
      </c>
      <c r="W20" s="3585" t="n">
        <v>238.354</v>
      </c>
      <c r="X20" s="3585" t="n">
        <v>243.978</v>
      </c>
      <c r="Y20" s="3585" t="n">
        <v>230.016</v>
      </c>
      <c r="Z20" s="3585" t="n">
        <v>232.115</v>
      </c>
      <c r="AA20" s="3586" t="n">
        <v>225.863</v>
      </c>
      <c r="AB20" s="3586" t="n">
        <v>225.049</v>
      </c>
      <c r="AC20" s="3586" t="n">
        <v>221.139</v>
      </c>
      <c r="AD20" s="3586" t="n">
        <v>222.06</v>
      </c>
      <c r="AE20" s="3587" t="n">
        <v>215.719</v>
      </c>
    </row>
    <row r="21" customFormat="false" ht="24" hidden="false" customHeight="true" outlineLevel="0" collapsed="false">
      <c r="A21" s="3588" t="s">
        <v>1771</v>
      </c>
      <c r="B21" s="3585"/>
      <c r="C21" s="3585"/>
      <c r="D21" s="3585"/>
      <c r="E21" s="3585"/>
      <c r="F21" s="3585"/>
      <c r="G21" s="3585"/>
      <c r="H21" s="3585"/>
      <c r="I21" s="3585"/>
      <c r="J21" s="3585"/>
      <c r="K21" s="3585"/>
      <c r="L21" s="3585"/>
      <c r="M21" s="3585"/>
      <c r="N21" s="3586"/>
      <c r="O21" s="3585" t="n">
        <v>32.745</v>
      </c>
      <c r="P21" s="3585" t="n">
        <v>27.473</v>
      </c>
      <c r="Q21" s="3585" t="n">
        <v>31.657</v>
      </c>
      <c r="R21" s="3585" t="n">
        <v>37.712</v>
      </c>
      <c r="S21" s="3585" t="n">
        <v>29.073</v>
      </c>
      <c r="T21" s="3585" t="n">
        <v>28.285</v>
      </c>
      <c r="U21" s="3585" t="n">
        <v>30.117</v>
      </c>
      <c r="V21" s="3585" t="n">
        <v>32.136</v>
      </c>
      <c r="W21" s="3585" t="n">
        <v>21.608</v>
      </c>
      <c r="X21" s="3585" t="n">
        <v>30.17</v>
      </c>
      <c r="Y21" s="3585" t="n">
        <v>24.906</v>
      </c>
      <c r="Z21" s="3585" t="n">
        <v>21.398</v>
      </c>
      <c r="AA21" s="3585" t="n">
        <v>16.491</v>
      </c>
      <c r="AB21" s="3589" t="n">
        <v>23.137</v>
      </c>
      <c r="AC21" s="3586" t="n">
        <v>28.636</v>
      </c>
      <c r="AD21" s="3586" t="n">
        <v>45.982</v>
      </c>
      <c r="AE21" s="3587" t="n">
        <v>60.177</v>
      </c>
    </row>
    <row r="22" customFormat="false" ht="24" hidden="false" customHeight="true" outlineLevel="0" collapsed="false">
      <c r="A22" s="3588" t="s">
        <v>1772</v>
      </c>
      <c r="B22" s="3585" t="n">
        <v>7.752</v>
      </c>
      <c r="C22" s="3585" t="n">
        <v>5.888</v>
      </c>
      <c r="D22" s="3585" t="n">
        <v>3.19</v>
      </c>
      <c r="E22" s="3585" t="n">
        <v>3.84</v>
      </c>
      <c r="F22" s="3585" t="n">
        <v>2.601</v>
      </c>
      <c r="G22" s="3585" t="n">
        <v>15.159</v>
      </c>
      <c r="H22" s="3585" t="n">
        <v>26.464</v>
      </c>
      <c r="I22" s="3585" t="n">
        <v>28.08</v>
      </c>
      <c r="J22" s="3585" t="n">
        <v>10.07</v>
      </c>
      <c r="K22" s="3585" t="n">
        <v>27.611</v>
      </c>
      <c r="L22" s="3585" t="n">
        <v>54.07</v>
      </c>
      <c r="M22" s="3585" t="n">
        <v>44.357</v>
      </c>
      <c r="N22" s="3585" t="n">
        <v>41.77</v>
      </c>
      <c r="O22" s="3585" t="n">
        <v>6.178</v>
      </c>
      <c r="P22" s="3585" t="n">
        <v>2.933</v>
      </c>
      <c r="Q22" s="3585" t="n">
        <v>4.127</v>
      </c>
      <c r="R22" s="3585" t="n">
        <v>4.026</v>
      </c>
      <c r="S22" s="3585" t="n">
        <v>2.627</v>
      </c>
      <c r="T22" s="3585" t="n">
        <v>22.224</v>
      </c>
      <c r="U22" s="3585" t="n">
        <v>32.294</v>
      </c>
      <c r="V22" s="3585" t="n">
        <v>46.108</v>
      </c>
      <c r="W22" s="3585" t="n">
        <v>41.719</v>
      </c>
      <c r="X22" s="3585" t="n">
        <v>77.128</v>
      </c>
      <c r="Y22" s="3585" t="n">
        <v>77.656</v>
      </c>
      <c r="Z22" s="3585" t="n">
        <v>95.224</v>
      </c>
      <c r="AA22" s="3586" t="n">
        <v>116.892</v>
      </c>
      <c r="AB22" s="3586" t="n">
        <v>143.052</v>
      </c>
      <c r="AC22" s="3586" t="n">
        <v>116.122</v>
      </c>
      <c r="AD22" s="3586" t="n">
        <v>130.481</v>
      </c>
      <c r="AE22" s="3587" t="n">
        <v>114.23</v>
      </c>
    </row>
    <row r="23" s="96" customFormat="true" ht="24" hidden="false" customHeight="true" outlineLevel="0" collapsed="false">
      <c r="A23" s="3588" t="s">
        <v>1773</v>
      </c>
      <c r="B23" s="3585" t="n">
        <v>2.326</v>
      </c>
      <c r="C23" s="3585" t="n">
        <v>6.698</v>
      </c>
      <c r="D23" s="3585" t="n">
        <v>22.75</v>
      </c>
      <c r="E23" s="3585" t="n">
        <v>24.003</v>
      </c>
      <c r="F23" s="3585" t="n">
        <v>7.701</v>
      </c>
      <c r="G23" s="3585" t="n">
        <v>13.941</v>
      </c>
      <c r="H23" s="3585" t="n">
        <v>11.746</v>
      </c>
      <c r="I23" s="3585" t="n">
        <v>10.455</v>
      </c>
      <c r="J23" s="3585" t="n">
        <v>8.664</v>
      </c>
      <c r="K23" s="3585" t="n">
        <v>14.31</v>
      </c>
      <c r="L23" s="3585" t="n">
        <v>16.338</v>
      </c>
      <c r="M23" s="3585" t="n">
        <v>10.099</v>
      </c>
      <c r="N23" s="3585" t="n">
        <v>139.444</v>
      </c>
      <c r="O23" s="3585" t="n">
        <v>138.969</v>
      </c>
      <c r="P23" s="3585" t="n">
        <v>135.137</v>
      </c>
      <c r="Q23" s="3585" t="n">
        <v>129.265</v>
      </c>
      <c r="R23" s="3585" t="n">
        <v>124.47</v>
      </c>
      <c r="S23" s="3585" t="n">
        <v>122.453</v>
      </c>
      <c r="T23" s="3585" t="n">
        <v>28.27</v>
      </c>
      <c r="U23" s="3585" t="n">
        <v>21.707</v>
      </c>
      <c r="V23" s="3585" t="n">
        <v>20.299</v>
      </c>
      <c r="W23" s="3585" t="n">
        <v>25.142</v>
      </c>
      <c r="X23" s="3585" t="n">
        <v>28.573</v>
      </c>
      <c r="Y23" s="3585" t="n">
        <v>38.725</v>
      </c>
      <c r="Z23" s="3585" t="n">
        <v>43.972</v>
      </c>
      <c r="AA23" s="3586" t="n">
        <v>69.734</v>
      </c>
      <c r="AB23" s="3586" t="n">
        <v>67.916</v>
      </c>
      <c r="AC23" s="3586" t="n">
        <v>57.676</v>
      </c>
      <c r="AD23" s="3586" t="n">
        <v>54.002</v>
      </c>
      <c r="AE23" s="3587" t="n">
        <v>49.132</v>
      </c>
    </row>
    <row r="24" s="3594" customFormat="true" ht="24" hidden="false" customHeight="true" outlineLevel="0" collapsed="false">
      <c r="A24" s="3590" t="s">
        <v>1774</v>
      </c>
      <c r="B24" s="3591" t="n">
        <v>668.964</v>
      </c>
      <c r="C24" s="3591" t="n">
        <v>522.664</v>
      </c>
      <c r="D24" s="3591" t="n">
        <v>507.392</v>
      </c>
      <c r="E24" s="3591" t="n">
        <v>407.541</v>
      </c>
      <c r="F24" s="3591" t="n">
        <v>349.137</v>
      </c>
      <c r="G24" s="3591" t="n">
        <v>377.208</v>
      </c>
      <c r="H24" s="3591" t="n">
        <v>342.265</v>
      </c>
      <c r="I24" s="3591" t="n">
        <v>367.126</v>
      </c>
      <c r="J24" s="3591" t="n">
        <v>245.419</v>
      </c>
      <c r="K24" s="3591" t="n">
        <v>352.9</v>
      </c>
      <c r="L24" s="3591" t="n">
        <v>379.27</v>
      </c>
      <c r="M24" s="3591" t="n">
        <v>338.111</v>
      </c>
      <c r="N24" s="3591" t="n">
        <v>476.506</v>
      </c>
      <c r="O24" s="3591" t="n">
        <v>461.592</v>
      </c>
      <c r="P24" s="3591" t="n">
        <v>487.049</v>
      </c>
      <c r="Q24" s="3591" t="n">
        <v>490.191</v>
      </c>
      <c r="R24" s="3591" t="n">
        <v>504.18</v>
      </c>
      <c r="S24" s="3591" t="n">
        <v>575.453</v>
      </c>
      <c r="T24" s="3591" t="n">
        <v>707.238</v>
      </c>
      <c r="U24" s="3591" t="n">
        <v>728.005</v>
      </c>
      <c r="V24" s="3591" t="n">
        <v>831.642</v>
      </c>
      <c r="W24" s="3591" t="n">
        <v>809.45</v>
      </c>
      <c r="X24" s="3591" t="n">
        <v>909.099</v>
      </c>
      <c r="Y24" s="3591" t="n">
        <v>935.408</v>
      </c>
      <c r="Z24" s="3591" t="n">
        <v>985.199</v>
      </c>
      <c r="AA24" s="3592" t="n">
        <v>999.591</v>
      </c>
      <c r="AB24" s="3592" t="n">
        <v>1126.516</v>
      </c>
      <c r="AC24" s="3592" t="n">
        <v>1096.004</v>
      </c>
      <c r="AD24" s="3592" t="n">
        <v>1187.661</v>
      </c>
      <c r="AE24" s="3593" t="n">
        <v>1216.531</v>
      </c>
    </row>
    <row r="25" s="96" customFormat="true" ht="27" hidden="false" customHeight="true" outlineLevel="0" collapsed="false">
      <c r="A25" s="761"/>
      <c r="B25" s="1311"/>
      <c r="C25" s="1311"/>
      <c r="D25" s="1311"/>
      <c r="E25" s="1311"/>
      <c r="F25" s="1311"/>
      <c r="G25" s="1311"/>
      <c r="H25" s="1311"/>
      <c r="I25" s="1311"/>
      <c r="J25" s="1311"/>
      <c r="K25" s="1311"/>
      <c r="L25" s="448"/>
      <c r="M25" s="448"/>
    </row>
    <row r="26" s="96" customFormat="true" ht="15" hidden="false" customHeight="true" outlineLevel="0" collapsed="false">
      <c r="A26" s="2017" t="s">
        <v>1775</v>
      </c>
      <c r="B26" s="1311"/>
      <c r="C26" s="1311"/>
      <c r="D26" s="1311"/>
      <c r="E26" s="1311"/>
      <c r="F26" s="1311"/>
      <c r="G26" s="1311"/>
      <c r="H26" s="1311"/>
      <c r="I26" s="1311"/>
      <c r="J26" s="1311"/>
      <c r="K26" s="1311"/>
      <c r="L26" s="448"/>
      <c r="M26" s="448"/>
    </row>
    <row r="27" s="96" customFormat="true" ht="16.15" hidden="false" customHeight="true" outlineLevel="0" collapsed="false">
      <c r="A27" s="2008"/>
      <c r="B27" s="1311"/>
      <c r="C27" s="1311"/>
      <c r="D27" s="1311"/>
      <c r="E27" s="1311"/>
      <c r="F27" s="1311"/>
      <c r="G27" s="1311"/>
      <c r="H27" s="1311"/>
      <c r="I27" s="1311"/>
      <c r="J27" s="1311"/>
      <c r="K27" s="1311" t="s">
        <v>4</v>
      </c>
      <c r="L27" s="448"/>
      <c r="M27" s="448"/>
    </row>
    <row r="28" s="96" customFormat="true" ht="16.15" hidden="false" customHeight="true" outlineLevel="0" collapsed="false">
      <c r="A28" s="759" t="s">
        <v>1776</v>
      </c>
      <c r="B28" s="1311"/>
      <c r="C28" s="1311"/>
      <c r="D28" s="1311"/>
      <c r="E28" s="1311"/>
      <c r="F28" s="1311"/>
      <c r="G28" s="1311"/>
      <c r="H28" s="1311"/>
      <c r="I28" s="1311"/>
      <c r="J28" s="1311"/>
      <c r="K28" s="1311"/>
      <c r="L28" s="448"/>
      <c r="M28" s="448"/>
    </row>
    <row r="29" s="96" customFormat="true" ht="16.15" hidden="false" customHeight="true" outlineLevel="0" collapsed="false">
      <c r="A29" s="759" t="s">
        <v>1777</v>
      </c>
      <c r="B29" s="1311"/>
      <c r="C29" s="1311"/>
      <c r="D29" s="1311"/>
      <c r="E29" s="1311"/>
      <c r="F29" s="1311"/>
      <c r="G29" s="1311"/>
      <c r="H29" s="1311"/>
      <c r="I29" s="1311"/>
      <c r="J29" s="1311"/>
      <c r="K29" s="1311"/>
      <c r="L29" s="448"/>
      <c r="M29" s="448"/>
    </row>
    <row r="30" customFormat="false" ht="16.15" hidden="false" customHeight="true" outlineLevel="0" collapsed="false">
      <c r="A30" s="427"/>
      <c r="B30" s="427"/>
      <c r="C30" s="427"/>
      <c r="D30" s="427"/>
      <c r="E30" s="427"/>
      <c r="F30" s="427"/>
      <c r="G30" s="427"/>
      <c r="H30" s="427"/>
      <c r="I30" s="427"/>
      <c r="J30" s="427"/>
      <c r="K30" s="427"/>
      <c r="L30" s="427"/>
      <c r="M30" s="427"/>
    </row>
    <row r="31" customFormat="false" ht="16.15" hidden="false" customHeight="true" outlineLevel="0" collapsed="false"/>
    <row r="32" customFormat="false" ht="16.15" hidden="false" customHeight="true" outlineLevel="0" collapsed="false"/>
    <row r="33" customFormat="false" ht="16.15" hidden="false" customHeight="true" outlineLevel="0" collapsed="false"/>
    <row r="34" customFormat="false" ht="16.15" hidden="false" customHeight="true" outlineLevel="0" collapsed="false"/>
    <row r="35" customFormat="false" ht="16.15" hidden="false" customHeight="true" outlineLevel="0" collapsed="false"/>
    <row r="36" customFormat="false" ht="16.15" hidden="false" customHeight="true" outlineLevel="0" collapsed="false"/>
    <row r="37" customFormat="false" ht="16.15" hidden="false" customHeight="true" outlineLevel="0" collapsed="false"/>
    <row r="38" customFormat="false" ht="16.15" hidden="false" customHeight="true" outlineLevel="0" collapsed="false"/>
    <row r="39" customFormat="false" ht="16.15" hidden="false" customHeight="true" outlineLevel="0" collapsed="false"/>
    <row r="40" customFormat="false" ht="16.15" hidden="false" customHeight="true" outlineLevel="0" collapsed="false"/>
    <row r="41" customFormat="false" ht="16.15" hidden="false" customHeight="true" outlineLevel="0" collapsed="false"/>
    <row r="42" customFormat="false" ht="16.15" hidden="false" customHeight="true" outlineLevel="0" collapsed="false"/>
    <row r="43" customFormat="false" ht="16.15" hidden="false" customHeight="true" outlineLevel="0" collapsed="false"/>
    <row r="44" customFormat="false" ht="16.15" hidden="false" customHeight="true" outlineLevel="0" collapsed="false"/>
    <row r="45" customFormat="false" ht="16.15" hidden="false" customHeight="true" outlineLevel="0" collapsed="false"/>
    <row r="46" customFormat="false" ht="16.15" hidden="false" customHeight="true" outlineLevel="0" collapsed="false"/>
    <row r="47" customFormat="false" ht="16.15" hidden="false" customHeight="true" outlineLevel="0" collapsed="false"/>
    <row r="48" customFormat="false" ht="16.15" hidden="false" customHeight="true" outlineLevel="0" collapsed="false"/>
    <row r="49" customFormat="false" ht="16.15" hidden="false" customHeight="true" outlineLevel="0" collapsed="false"/>
    <row r="50" customFormat="false" ht="16.15" hidden="false" customHeight="true" outlineLevel="0" collapsed="false"/>
    <row r="51" customFormat="false" ht="16.15" hidden="false" customHeight="true" outlineLevel="0" collapsed="false"/>
    <row r="52" customFormat="false" ht="16.15" hidden="false" customHeight="true" outlineLevel="0" collapsed="false"/>
    <row r="53" customFormat="false" ht="16.15" hidden="false" customHeight="true" outlineLevel="0" collapsed="false"/>
    <row r="54" customFormat="false" ht="16.15" hidden="false" customHeight="true" outlineLevel="0" collapsed="false"/>
    <row r="55" customFormat="false" ht="16.15" hidden="false" customHeight="true" outlineLevel="0" collapsed="false"/>
    <row r="56" customFormat="false" ht="16.15" hidden="false" customHeight="true" outlineLevel="0" collapsed="false"/>
    <row r="57" customFormat="false" ht="16.15" hidden="false" customHeight="true" outlineLevel="0" collapsed="false"/>
    <row r="58" customFormat="false" ht="16.15" hidden="false" customHeight="true" outlineLevel="0" collapsed="false"/>
    <row r="59" customFormat="false" ht="16.15" hidden="false" customHeight="true" outlineLevel="0" collapsed="false"/>
    <row r="60" customFormat="false" ht="16.15" hidden="false" customHeight="true" outlineLevel="0" collapsed="false"/>
    <row r="61" customFormat="false" ht="16.15" hidden="false" customHeight="true" outlineLevel="0" collapsed="false"/>
    <row r="62" customFormat="false" ht="16.15" hidden="false" customHeight="true" outlineLevel="0" collapsed="false"/>
    <row r="63" customFormat="false" ht="16.15" hidden="false" customHeight="true" outlineLevel="0" collapsed="false"/>
    <row r="64" customFormat="false" ht="16.15" hidden="false" customHeight="true" outlineLevel="0" collapsed="false"/>
    <row r="65" customFormat="false" ht="16.15" hidden="false" customHeight="true" outlineLevel="0" collapsed="false"/>
    <row r="66" customFormat="false" ht="16.15" hidden="false" customHeight="true" outlineLevel="0" collapsed="false"/>
    <row r="67" customFormat="false" ht="16.15" hidden="false" customHeight="true" outlineLevel="0" collapsed="false"/>
    <row r="68" customFormat="false" ht="16.15" hidden="false" customHeight="true" outlineLevel="0" collapsed="false"/>
    <row r="69" customFormat="false" ht="16.15" hidden="false" customHeight="true" outlineLevel="0" collapsed="false"/>
    <row r="70" customFormat="false" ht="16.15" hidden="false" customHeight="true" outlineLevel="0" collapsed="false"/>
    <row r="71" customFormat="false" ht="16.15" hidden="false" customHeight="true" outlineLevel="0" collapsed="false"/>
    <row r="72" customFormat="false" ht="16.15" hidden="false" customHeight="true" outlineLevel="0" collapsed="false"/>
    <row r="73" customFormat="false" ht="16.15" hidden="false" customHeight="true" outlineLevel="0" collapsed="false"/>
  </sheetData>
  <mergeCells count="4">
    <mergeCell ref="AC2:AE2"/>
    <mergeCell ref="B3:AB3"/>
    <mergeCell ref="AC3:AE3"/>
    <mergeCell ref="AC4:AE4"/>
  </mergeCells>
  <printOptions headings="false" gridLines="false" gridLinesSet="true" horizontalCentered="true" verticalCentered="true"/>
  <pageMargins left="0.590277777777778" right="0.590277777777778" top="0.551388888888889" bottom="0.551388888888889"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CCFF"/>
    <pageSetUpPr fitToPage="true"/>
  </sheetPr>
  <dimension ref="A1:Z9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7" topLeftCell="B24" activePane="bottomRight" state="frozen"/>
      <selection pane="topLeft" activeCell="A1" activeCellId="0" sqref="A1"/>
      <selection pane="topRight" activeCell="B1" activeCellId="0" sqref="B1"/>
      <selection pane="bottomLeft" activeCell="A24" activeCellId="0" sqref="A24"/>
      <selection pane="bottomRight" activeCell="A6" activeCellId="1" sqref="AD8:AF76 A6"/>
    </sheetView>
  </sheetViews>
  <sheetFormatPr defaultColWidth="9.01171875" defaultRowHeight="12.75" zeroHeight="false" outlineLevelRow="0" outlineLevelCol="0"/>
  <cols>
    <col collapsed="false" customWidth="true" hidden="false" outlineLevel="0" max="1" min="1" style="418" width="37"/>
    <col collapsed="false" customWidth="true" hidden="false" outlineLevel="0" max="7" min="2" style="418" width="7.75"/>
    <col collapsed="false" customWidth="true" hidden="false" outlineLevel="0" max="8" min="8" style="418" width="7.87"/>
    <col collapsed="false" customWidth="true" hidden="false" outlineLevel="0" max="9" min="9" style="418" width="8.38"/>
    <col collapsed="false" customWidth="false" hidden="false" outlineLevel="0" max="1024" min="10" style="418" width="9"/>
  </cols>
  <sheetData>
    <row r="1" customFormat="false" ht="13.15" hidden="false" customHeight="true" outlineLevel="0" collapsed="false">
      <c r="A1" s="3595" t="s">
        <v>4</v>
      </c>
      <c r="B1" s="3596"/>
      <c r="C1" s="3597"/>
      <c r="D1" s="3596"/>
      <c r="E1" s="3596"/>
      <c r="F1" s="3596"/>
      <c r="G1" s="3596"/>
      <c r="H1" s="3596"/>
      <c r="I1" s="3596"/>
      <c r="J1" s="3596"/>
      <c r="K1" s="3596"/>
      <c r="L1" s="3596"/>
      <c r="M1" s="3596"/>
      <c r="N1" s="3596"/>
      <c r="O1" s="3596"/>
      <c r="P1" s="3596"/>
      <c r="Q1" s="3596"/>
      <c r="R1" s="3596"/>
      <c r="S1" s="3596"/>
      <c r="T1" s="3596"/>
      <c r="U1" s="3596"/>
      <c r="V1" s="3596"/>
      <c r="W1" s="3598"/>
      <c r="X1" s="3599"/>
      <c r="Y1" s="3600"/>
    </row>
    <row r="2" customFormat="false" ht="18" hidden="false" customHeight="true" outlineLevel="0" collapsed="false">
      <c r="A2" s="3086"/>
      <c r="B2" s="3601"/>
      <c r="C2" s="3602"/>
      <c r="D2" s="3601"/>
      <c r="E2" s="3601"/>
      <c r="F2" s="3601"/>
      <c r="G2" s="3601"/>
      <c r="H2" s="3601"/>
      <c r="I2" s="3601"/>
      <c r="J2" s="3601"/>
      <c r="K2" s="3601"/>
      <c r="L2" s="3601"/>
      <c r="M2" s="3601"/>
      <c r="N2" s="3601"/>
      <c r="O2" s="3601"/>
      <c r="P2" s="3601"/>
      <c r="Q2" s="3601"/>
      <c r="R2" s="3601"/>
      <c r="S2" s="3601"/>
      <c r="T2" s="3601"/>
      <c r="U2" s="3601"/>
      <c r="V2" s="3601"/>
      <c r="W2" s="3601"/>
      <c r="X2" s="3086" t="s">
        <v>75</v>
      </c>
      <c r="Y2" s="3086"/>
    </row>
    <row r="3" customFormat="false" ht="18" hidden="false" customHeight="true" outlineLevel="0" collapsed="false">
      <c r="A3" s="3086"/>
      <c r="B3" s="3603" t="s">
        <v>74</v>
      </c>
      <c r="C3" s="3603"/>
      <c r="D3" s="3603"/>
      <c r="E3" s="3603"/>
      <c r="F3" s="3603"/>
      <c r="G3" s="3603"/>
      <c r="H3" s="3603"/>
      <c r="I3" s="3603"/>
      <c r="J3" s="3603"/>
      <c r="K3" s="3603"/>
      <c r="L3" s="3603"/>
      <c r="M3" s="3603"/>
      <c r="N3" s="3603"/>
      <c r="O3" s="3603"/>
      <c r="P3" s="3603"/>
      <c r="Q3" s="3603"/>
      <c r="R3" s="3603"/>
      <c r="S3" s="3603"/>
      <c r="T3" s="3603"/>
      <c r="U3" s="3603"/>
      <c r="V3" s="3603"/>
      <c r="W3" s="3603"/>
      <c r="X3" s="3086" t="s">
        <v>1778</v>
      </c>
      <c r="Y3" s="3086"/>
    </row>
    <row r="4" customFormat="false" ht="18" hidden="false" customHeight="true" outlineLevel="0" collapsed="false">
      <c r="A4" s="3086"/>
      <c r="B4" s="3601"/>
      <c r="C4" s="3602"/>
      <c r="D4" s="3601"/>
      <c r="E4" s="3601"/>
      <c r="F4" s="3601"/>
      <c r="G4" s="3601"/>
      <c r="H4" s="3601"/>
      <c r="I4" s="3601"/>
      <c r="J4" s="3601"/>
      <c r="K4" s="3601"/>
      <c r="L4" s="3601"/>
      <c r="M4" s="3601"/>
      <c r="N4" s="3601"/>
      <c r="O4" s="3601"/>
      <c r="P4" s="3601"/>
      <c r="Q4" s="3601"/>
      <c r="R4" s="3601"/>
      <c r="S4" s="3601"/>
      <c r="T4" s="3601"/>
      <c r="U4" s="3601"/>
      <c r="V4" s="3601"/>
      <c r="W4" s="3601"/>
      <c r="X4" s="3410" t="n">
        <v>44462</v>
      </c>
      <c r="Y4" s="3410"/>
    </row>
    <row r="5" customFormat="false" ht="13.15" hidden="false" customHeight="true" outlineLevel="0" collapsed="false">
      <c r="A5" s="3604"/>
      <c r="B5" s="3605"/>
      <c r="C5" s="3606"/>
      <c r="D5" s="3605"/>
      <c r="E5" s="3605"/>
      <c r="F5" s="3605"/>
      <c r="G5" s="3605"/>
      <c r="H5" s="3605"/>
      <c r="I5" s="3605"/>
      <c r="J5" s="3605"/>
      <c r="K5" s="3605"/>
      <c r="L5" s="3605"/>
      <c r="M5" s="3605"/>
      <c r="N5" s="3605"/>
      <c r="O5" s="3605"/>
      <c r="P5" s="3605"/>
      <c r="Q5" s="3605"/>
      <c r="R5" s="3605"/>
      <c r="S5" s="3605"/>
      <c r="T5" s="3605"/>
      <c r="U5" s="3605"/>
      <c r="V5" s="3605"/>
      <c r="W5" s="3605"/>
      <c r="X5" s="3607"/>
      <c r="Y5" s="3608"/>
    </row>
    <row r="6" customFormat="false" ht="16.15" hidden="false" customHeight="true" outlineLevel="0" collapsed="false">
      <c r="A6" s="2017"/>
      <c r="B6" s="2017"/>
      <c r="E6" s="2017"/>
      <c r="W6" s="3609"/>
      <c r="X6" s="3610"/>
      <c r="Y6" s="3609"/>
    </row>
    <row r="7" customFormat="false" ht="16.15" hidden="false" customHeight="true" outlineLevel="0" collapsed="false">
      <c r="A7" s="3611"/>
      <c r="B7" s="3103" t="n">
        <v>1997</v>
      </c>
      <c r="C7" s="2544" t="n">
        <v>1998</v>
      </c>
      <c r="D7" s="2544" t="n">
        <v>1999</v>
      </c>
      <c r="E7" s="2544" t="n">
        <v>2000</v>
      </c>
      <c r="F7" s="2544" t="n">
        <v>2001</v>
      </c>
      <c r="G7" s="2544" t="n">
        <v>2002</v>
      </c>
      <c r="H7" s="2544" t="n">
        <v>2003</v>
      </c>
      <c r="I7" s="2544" t="n">
        <v>2004</v>
      </c>
      <c r="J7" s="2544" t="n">
        <v>2005</v>
      </c>
      <c r="K7" s="2544" t="n">
        <v>2006</v>
      </c>
      <c r="L7" s="2544" t="n">
        <v>2007</v>
      </c>
      <c r="M7" s="2544" t="n">
        <v>2008</v>
      </c>
      <c r="N7" s="2544" t="n">
        <v>2009</v>
      </c>
      <c r="O7" s="2544" t="n">
        <v>2010</v>
      </c>
      <c r="P7" s="2544" t="n">
        <v>2011</v>
      </c>
      <c r="Q7" s="2544" t="n">
        <v>2012</v>
      </c>
      <c r="R7" s="2544" t="n">
        <v>2013</v>
      </c>
      <c r="S7" s="2544" t="n">
        <v>2014</v>
      </c>
      <c r="T7" s="2544" t="n">
        <v>2015</v>
      </c>
      <c r="U7" s="2544" t="n">
        <v>2016</v>
      </c>
      <c r="V7" s="2544" t="n">
        <v>2017</v>
      </c>
      <c r="W7" s="2544" t="n">
        <v>2018</v>
      </c>
      <c r="X7" s="2544" t="n">
        <v>2019</v>
      </c>
      <c r="Y7" s="2544" t="n">
        <v>2020</v>
      </c>
    </row>
    <row r="8" customFormat="false" ht="8.1" hidden="false" customHeight="true" outlineLevel="0" collapsed="false">
      <c r="A8" s="2515"/>
      <c r="B8" s="3612"/>
      <c r="C8" s="3612"/>
      <c r="D8" s="3612"/>
      <c r="E8" s="3612"/>
      <c r="F8" s="3612"/>
      <c r="G8" s="3612"/>
      <c r="H8" s="2515"/>
    </row>
    <row r="9" customFormat="false" ht="20.85" hidden="false" customHeight="true" outlineLevel="0" collapsed="false">
      <c r="A9" s="3613" t="s">
        <v>1779</v>
      </c>
      <c r="B9" s="3613"/>
      <c r="C9" s="3613"/>
      <c r="D9" s="3613"/>
      <c r="E9" s="3613"/>
      <c r="F9" s="3613"/>
      <c r="G9" s="3613"/>
      <c r="H9" s="3613"/>
      <c r="I9" s="3613"/>
    </row>
    <row r="10" s="1974" customFormat="true" ht="18" hidden="false" customHeight="true" outlineLevel="0" collapsed="false">
      <c r="A10" s="3614" t="s">
        <v>1780</v>
      </c>
      <c r="B10" s="3615" t="n">
        <v>275</v>
      </c>
      <c r="C10" s="3615" t="n">
        <v>275</v>
      </c>
      <c r="D10" s="3615" t="n">
        <v>258</v>
      </c>
      <c r="E10" s="3615" t="n">
        <v>260</v>
      </c>
      <c r="F10" s="3615" t="n">
        <v>261</v>
      </c>
      <c r="G10" s="3615" t="n">
        <v>319.3</v>
      </c>
      <c r="H10" s="3615" t="n">
        <v>259.7</v>
      </c>
      <c r="I10" s="3615" t="n">
        <v>118.2</v>
      </c>
      <c r="J10" s="3615" t="n">
        <v>322</v>
      </c>
      <c r="K10" s="3615" t="n">
        <v>161.6</v>
      </c>
      <c r="L10" s="3615" t="n">
        <v>266.1</v>
      </c>
      <c r="M10" s="3615" t="n">
        <v>246.4</v>
      </c>
      <c r="N10" s="3615" t="n">
        <v>280.046943231441</v>
      </c>
      <c r="O10" s="3615" t="n">
        <v>323.034251147267</v>
      </c>
      <c r="P10" s="3615" t="n">
        <v>363.754362416107</v>
      </c>
      <c r="Q10" s="3615" t="n">
        <v>375.294657660424</v>
      </c>
      <c r="R10" s="3615" t="n">
        <v>465.7</v>
      </c>
      <c r="S10" s="3615" t="n">
        <v>596.1</v>
      </c>
      <c r="T10" s="3615" t="n">
        <v>615.7</v>
      </c>
      <c r="U10" s="3615" t="n">
        <v>652.7</v>
      </c>
      <c r="V10" s="3615" t="n">
        <v>732</v>
      </c>
      <c r="W10" s="3615" t="n">
        <v>537.3</v>
      </c>
      <c r="X10" s="3615" t="n">
        <v>623.65</v>
      </c>
      <c r="Y10" s="3615" t="n">
        <v>601.5</v>
      </c>
    </row>
    <row r="11" customFormat="false" ht="18" hidden="false" customHeight="true" outlineLevel="0" collapsed="false">
      <c r="A11" s="499" t="s">
        <v>1781</v>
      </c>
      <c r="B11" s="3616" t="n">
        <v>111</v>
      </c>
      <c r="C11" s="3616" t="n">
        <v>111</v>
      </c>
      <c r="D11" s="3616" t="n">
        <v>101</v>
      </c>
      <c r="E11" s="3616" t="n">
        <v>101</v>
      </c>
      <c r="F11" s="3616" t="n">
        <v>102</v>
      </c>
      <c r="G11" s="3616" t="n">
        <v>158</v>
      </c>
      <c r="H11" s="3616" t="n">
        <v>56.1</v>
      </c>
      <c r="I11" s="3616" t="n">
        <v>115</v>
      </c>
      <c r="J11" s="3616" t="n">
        <v>132</v>
      </c>
      <c r="K11" s="3616" t="n">
        <v>134.1</v>
      </c>
      <c r="L11" s="3616" t="n">
        <v>135.4</v>
      </c>
      <c r="M11" s="3616" t="n">
        <v>147</v>
      </c>
      <c r="N11" s="3616" t="n">
        <v>141.866812227074</v>
      </c>
      <c r="O11" s="3616" t="n">
        <v>186.232707551106</v>
      </c>
      <c r="P11" s="3616" t="n">
        <v>204.802460850112</v>
      </c>
      <c r="Q11" s="3616" t="n">
        <v>175.671231194351</v>
      </c>
      <c r="R11" s="3616" t="n">
        <v>211.8</v>
      </c>
      <c r="S11" s="3616" t="n">
        <v>343.7</v>
      </c>
      <c r="T11" s="3616" t="n">
        <v>355</v>
      </c>
      <c r="U11" s="3616" t="n">
        <v>324.4</v>
      </c>
      <c r="V11" s="3616" t="n">
        <v>387.8</v>
      </c>
      <c r="W11" s="3616" t="n">
        <v>281.3</v>
      </c>
      <c r="X11" s="3616" t="n">
        <v>378.3</v>
      </c>
      <c r="Y11" s="3617" t="n">
        <v>348</v>
      </c>
    </row>
    <row r="12" customFormat="false" ht="18" hidden="false" customHeight="true" outlineLevel="0" collapsed="false">
      <c r="A12" s="499" t="s">
        <v>1782</v>
      </c>
      <c r="B12" s="3616" t="n">
        <v>137</v>
      </c>
      <c r="C12" s="3616" t="n">
        <v>137</v>
      </c>
      <c r="D12" s="3616" t="n">
        <v>119</v>
      </c>
      <c r="E12" s="3616" t="n">
        <v>120</v>
      </c>
      <c r="F12" s="3616" t="n">
        <v>120</v>
      </c>
      <c r="G12" s="3616" t="n">
        <v>152.3</v>
      </c>
      <c r="H12" s="3616" t="n">
        <v>194.7</v>
      </c>
      <c r="I12" s="3616" t="n">
        <v>0</v>
      </c>
      <c r="J12" s="3616" t="n">
        <v>190</v>
      </c>
      <c r="K12" s="3616" t="n">
        <v>25.8</v>
      </c>
      <c r="L12" s="3616" t="n">
        <v>118.5</v>
      </c>
      <c r="M12" s="3616" t="n">
        <v>95.3</v>
      </c>
      <c r="N12" s="3616" t="n">
        <v>127.680131004367</v>
      </c>
      <c r="O12" s="3616" t="n">
        <v>115.901543596162</v>
      </c>
      <c r="P12" s="3616" t="n">
        <v>131.751901565996</v>
      </c>
      <c r="Q12" s="3616" t="n">
        <v>177.923426466073</v>
      </c>
      <c r="R12" s="3616" t="n">
        <v>238.5</v>
      </c>
      <c r="S12" s="3616" t="n">
        <v>211</v>
      </c>
      <c r="T12" s="3616" t="n">
        <v>217.9</v>
      </c>
      <c r="U12" s="3616" t="n">
        <v>232.7</v>
      </c>
      <c r="V12" s="3616" t="n">
        <v>295.1</v>
      </c>
      <c r="W12" s="3616" t="n">
        <v>150.5</v>
      </c>
      <c r="X12" s="3616" t="n">
        <v>133.35</v>
      </c>
      <c r="Y12" s="3617" t="n">
        <v>157</v>
      </c>
    </row>
    <row r="13" customFormat="false" ht="18" hidden="false" customHeight="true" outlineLevel="0" collapsed="false">
      <c r="A13" s="499" t="s">
        <v>1783</v>
      </c>
      <c r="B13" s="3616" t="n">
        <v>16</v>
      </c>
      <c r="C13" s="3616" t="n">
        <v>16</v>
      </c>
      <c r="D13" s="3616" t="n">
        <v>15</v>
      </c>
      <c r="E13" s="3616" t="n">
        <v>16</v>
      </c>
      <c r="F13" s="3616" t="n">
        <v>16</v>
      </c>
      <c r="G13" s="3616" t="n">
        <v>3.1</v>
      </c>
      <c r="H13" s="3616" t="n">
        <v>7.3</v>
      </c>
      <c r="I13" s="3616" t="n">
        <v>3.2</v>
      </c>
      <c r="J13" s="3616" t="n">
        <v>0</v>
      </c>
      <c r="K13" s="3616" t="n">
        <v>0</v>
      </c>
      <c r="L13" s="3616" t="n">
        <v>9.2</v>
      </c>
      <c r="M13" s="3616" t="n">
        <v>4.1</v>
      </c>
      <c r="N13" s="3616" t="n">
        <v>10.5</v>
      </c>
      <c r="O13" s="3616" t="n">
        <v>10.3</v>
      </c>
      <c r="P13" s="3616" t="n">
        <v>10.2</v>
      </c>
      <c r="Q13" s="3616" t="n">
        <v>11.7</v>
      </c>
      <c r="R13" s="3616" t="n">
        <v>15.4</v>
      </c>
      <c r="S13" s="3616" t="n">
        <v>41.4</v>
      </c>
      <c r="T13" s="3616" t="n">
        <v>42.8</v>
      </c>
      <c r="U13" s="3616" t="n">
        <v>95.6</v>
      </c>
      <c r="V13" s="3616" t="n">
        <v>49.1</v>
      </c>
      <c r="W13" s="3616" t="n">
        <v>105.5</v>
      </c>
      <c r="X13" s="3616" t="n">
        <v>112</v>
      </c>
      <c r="Y13" s="3617" t="n">
        <v>96.5</v>
      </c>
    </row>
    <row r="14" customFormat="false" ht="18" hidden="false" customHeight="true" outlineLevel="0" collapsed="false">
      <c r="A14" s="499" t="s">
        <v>1784</v>
      </c>
      <c r="B14" s="3616" t="n">
        <v>5</v>
      </c>
      <c r="C14" s="3616" t="n">
        <v>5</v>
      </c>
      <c r="D14" s="3616" t="n">
        <v>11</v>
      </c>
      <c r="E14" s="3616" t="n">
        <v>11</v>
      </c>
      <c r="F14" s="3616" t="n">
        <v>11</v>
      </c>
      <c r="G14" s="3616" t="n">
        <v>2.4</v>
      </c>
      <c r="H14" s="3616" t="n">
        <v>1.6</v>
      </c>
      <c r="I14" s="3616" t="n">
        <v>0</v>
      </c>
      <c r="J14" s="3616" t="n">
        <v>0</v>
      </c>
      <c r="K14" s="3616" t="n">
        <v>1.7</v>
      </c>
      <c r="L14" s="3616" t="n">
        <v>3</v>
      </c>
      <c r="M14" s="3616" t="n">
        <v>0</v>
      </c>
      <c r="N14" s="3616" t="n">
        <v>0</v>
      </c>
      <c r="O14" s="3616" t="n">
        <v>10.6</v>
      </c>
      <c r="P14" s="3616" t="n">
        <v>17</v>
      </c>
      <c r="Q14" s="3616" t="n">
        <v>10</v>
      </c>
      <c r="R14" s="3616"/>
      <c r="S14" s="3616"/>
      <c r="T14" s="3616"/>
      <c r="U14" s="3616"/>
      <c r="V14" s="3616"/>
      <c r="W14" s="3616"/>
      <c r="X14" s="3616"/>
      <c r="Y14" s="3617"/>
    </row>
    <row r="15" customFormat="false" ht="18" hidden="false" customHeight="true" outlineLevel="0" collapsed="false">
      <c r="A15" s="499" t="s">
        <v>1785</v>
      </c>
      <c r="B15" s="3616" t="n">
        <v>6</v>
      </c>
      <c r="C15" s="3616" t="n">
        <v>6</v>
      </c>
      <c r="D15" s="3616" t="n">
        <v>12</v>
      </c>
      <c r="E15" s="3616" t="n">
        <v>12</v>
      </c>
      <c r="F15" s="3616" t="n">
        <v>12</v>
      </c>
      <c r="G15" s="3616" t="n">
        <v>3.5</v>
      </c>
      <c r="H15" s="3616" t="n">
        <v>0</v>
      </c>
      <c r="I15" s="3616" t="n">
        <v>0</v>
      </c>
      <c r="J15" s="3616" t="n">
        <v>0</v>
      </c>
      <c r="K15" s="3616"/>
      <c r="L15" s="3616"/>
      <c r="M15" s="3616"/>
      <c r="N15" s="3616"/>
      <c r="O15" s="3616"/>
      <c r="P15" s="3616"/>
      <c r="Q15" s="3616"/>
      <c r="R15" s="3616"/>
      <c r="S15" s="3616"/>
      <c r="T15" s="3616"/>
      <c r="U15" s="3616"/>
      <c r="V15" s="3616"/>
      <c r="W15" s="3616"/>
      <c r="X15" s="3616"/>
      <c r="Y15" s="3617"/>
    </row>
    <row r="16" s="1974" customFormat="true" ht="18" hidden="false" customHeight="true" outlineLevel="0" collapsed="false">
      <c r="A16" s="3618" t="s">
        <v>1786</v>
      </c>
      <c r="B16" s="3619" t="n">
        <v>336</v>
      </c>
      <c r="C16" s="3619" t="n">
        <v>336</v>
      </c>
      <c r="D16" s="3619" t="n">
        <v>315</v>
      </c>
      <c r="E16" s="3619" t="n">
        <v>315</v>
      </c>
      <c r="F16" s="3619" t="n">
        <v>315</v>
      </c>
      <c r="G16" s="3619" t="n">
        <v>231.5</v>
      </c>
      <c r="H16" s="3619" t="n">
        <v>233.3</v>
      </c>
      <c r="I16" s="3619" t="n">
        <v>233</v>
      </c>
      <c r="J16" s="3619" t="n">
        <v>242.5</v>
      </c>
      <c r="K16" s="3619" t="n">
        <v>241.1</v>
      </c>
      <c r="L16" s="3619" t="n">
        <v>245.583</v>
      </c>
      <c r="M16" s="3619" t="n">
        <v>246.686</v>
      </c>
      <c r="N16" s="3619"/>
      <c r="O16" s="3619"/>
      <c r="P16" s="3619"/>
      <c r="Q16" s="3619"/>
      <c r="R16" s="3619"/>
      <c r="S16" s="3619"/>
      <c r="T16" s="3619"/>
      <c r="U16" s="3619"/>
      <c r="V16" s="3619"/>
      <c r="W16" s="3619"/>
      <c r="X16" s="3619"/>
      <c r="Y16" s="3620"/>
    </row>
    <row r="17" customFormat="false" ht="18" hidden="false" customHeight="true" outlineLevel="0" collapsed="false">
      <c r="A17" s="499" t="s">
        <v>1787</v>
      </c>
      <c r="B17" s="3616" t="n">
        <v>111</v>
      </c>
      <c r="C17" s="3616" t="n">
        <v>111</v>
      </c>
      <c r="D17" s="3616" t="n">
        <v>55</v>
      </c>
      <c r="E17" s="3616" t="n">
        <v>55</v>
      </c>
      <c r="F17" s="3616" t="n">
        <v>55</v>
      </c>
      <c r="G17" s="3616" t="n">
        <v>45.4</v>
      </c>
      <c r="H17" s="3616" t="n">
        <v>48.3</v>
      </c>
      <c r="I17" s="3616" t="n">
        <v>48</v>
      </c>
      <c r="J17" s="3616" t="n">
        <v>52.1</v>
      </c>
      <c r="K17" s="3616" t="n">
        <v>50.7</v>
      </c>
      <c r="L17" s="3616" t="n">
        <v>55.183</v>
      </c>
      <c r="M17" s="3616" t="n">
        <v>56.286</v>
      </c>
      <c r="N17" s="3616" t="n">
        <v>57.412</v>
      </c>
      <c r="O17" s="3616" t="n">
        <v>57.7</v>
      </c>
      <c r="P17" s="3616" t="n">
        <v>59.559</v>
      </c>
      <c r="Q17" s="3616" t="n">
        <v>58.12</v>
      </c>
      <c r="R17" s="3616" t="n">
        <v>59.7</v>
      </c>
      <c r="S17" s="3616"/>
      <c r="T17" s="3616"/>
      <c r="U17" s="3616"/>
      <c r="V17" s="3616"/>
      <c r="W17" s="3616"/>
      <c r="X17" s="3616"/>
      <c r="Y17" s="3617"/>
    </row>
    <row r="18" customFormat="false" ht="18" hidden="false" customHeight="true" outlineLevel="0" collapsed="false">
      <c r="A18" s="2509" t="s">
        <v>1788</v>
      </c>
      <c r="B18" s="3621" t="n">
        <v>225</v>
      </c>
      <c r="C18" s="3621" t="n">
        <v>225</v>
      </c>
      <c r="D18" s="3621" t="n">
        <v>260</v>
      </c>
      <c r="E18" s="3621" t="n">
        <v>260</v>
      </c>
      <c r="F18" s="3621" t="n">
        <v>260</v>
      </c>
      <c r="G18" s="3621" t="n">
        <v>186.1</v>
      </c>
      <c r="H18" s="3621" t="n">
        <v>185</v>
      </c>
      <c r="I18" s="3621" t="n">
        <v>185</v>
      </c>
      <c r="J18" s="3621" t="n">
        <v>190.4</v>
      </c>
      <c r="K18" s="3621" t="n">
        <v>190.4</v>
      </c>
      <c r="L18" s="3621" t="n">
        <v>190.4</v>
      </c>
      <c r="M18" s="3621" t="n">
        <v>190.4</v>
      </c>
      <c r="N18" s="3621"/>
      <c r="O18" s="3621"/>
      <c r="P18" s="3621"/>
      <c r="Q18" s="3621"/>
      <c r="R18" s="3621"/>
      <c r="S18" s="3621"/>
      <c r="T18" s="3621"/>
      <c r="U18" s="3621"/>
      <c r="V18" s="3621"/>
      <c r="W18" s="3621"/>
      <c r="X18" s="3621"/>
      <c r="Y18" s="3622"/>
    </row>
    <row r="19" customFormat="false" ht="8.1" hidden="false" customHeight="true" outlineLevel="0" collapsed="false">
      <c r="A19" s="2017"/>
      <c r="B19" s="2017"/>
      <c r="C19" s="2017"/>
      <c r="D19" s="2017"/>
      <c r="E19" s="2017"/>
      <c r="F19" s="2017"/>
      <c r="G19" s="2017"/>
      <c r="H19" s="2017"/>
      <c r="I19" s="2515"/>
      <c r="J19" s="2515"/>
      <c r="K19" s="2515"/>
    </row>
    <row r="20" customFormat="false" ht="20.85" hidden="false" customHeight="true" outlineLevel="0" collapsed="false">
      <c r="A20" s="3613" t="s">
        <v>1789</v>
      </c>
      <c r="B20" s="3613"/>
      <c r="C20" s="3613"/>
      <c r="D20" s="3613"/>
      <c r="E20" s="3613"/>
      <c r="F20" s="3613"/>
      <c r="G20" s="3613"/>
      <c r="H20" s="3613"/>
      <c r="I20" s="3613"/>
      <c r="J20" s="3613"/>
      <c r="K20" s="3613"/>
      <c r="Y20" s="2017"/>
      <c r="Z20" s="2017"/>
    </row>
    <row r="21" s="1974" customFormat="true" ht="18" hidden="false" customHeight="true" outlineLevel="0" collapsed="false">
      <c r="A21" s="3614" t="s">
        <v>1780</v>
      </c>
      <c r="B21" s="3623" t="n">
        <v>345.837996906322</v>
      </c>
      <c r="C21" s="3623" t="n">
        <v>335.754837921983</v>
      </c>
      <c r="D21" s="3623" t="n">
        <v>305.973600882342</v>
      </c>
      <c r="E21" s="3623" t="n">
        <v>296.861263030497</v>
      </c>
      <c r="F21" s="3623" t="n">
        <v>291.783119060928</v>
      </c>
      <c r="G21" s="3623" t="n">
        <v>353.231409164325</v>
      </c>
      <c r="H21" s="3623" t="n">
        <v>284.855597845759</v>
      </c>
      <c r="I21" s="3623" t="n">
        <v>126.457686958382</v>
      </c>
      <c r="J21" s="3623" t="n">
        <v>338.142944153908</v>
      </c>
      <c r="K21" s="3623" t="n">
        <v>164.027608607389</v>
      </c>
      <c r="L21" s="3623" t="n">
        <v>261.891405119726</v>
      </c>
      <c r="M21" s="3624" t="n">
        <v>240.968568466759</v>
      </c>
      <c r="N21" s="3625" t="n">
        <v>286.200248575821</v>
      </c>
      <c r="O21" s="3623" t="n">
        <v>323.034251147267</v>
      </c>
      <c r="P21" s="3623" t="n">
        <v>357.182209756586</v>
      </c>
      <c r="Q21" s="3623" t="n">
        <v>371.2737628092</v>
      </c>
      <c r="R21" s="3623" t="n">
        <v>460.902010075118</v>
      </c>
      <c r="S21" s="3623" t="n">
        <v>580.790365953467</v>
      </c>
      <c r="T21" s="3623" t="n">
        <v>586.425632429137</v>
      </c>
      <c r="U21" s="3623" t="n">
        <v>609.430438842204</v>
      </c>
      <c r="V21" s="3623" t="n">
        <v>664.813906599096</v>
      </c>
      <c r="W21" s="3623" t="n">
        <v>477.87610619469</v>
      </c>
      <c r="X21" s="3623" t="n">
        <v>546.184633439304</v>
      </c>
      <c r="Y21" s="3626" t="n">
        <v>561.20021272427</v>
      </c>
      <c r="Z21" s="1880"/>
    </row>
    <row r="22" customFormat="false" ht="18" hidden="false" customHeight="true" outlineLevel="0" collapsed="false">
      <c r="A22" s="499" t="s">
        <v>1790</v>
      </c>
      <c r="B22" s="3627" t="n">
        <v>139.592791478552</v>
      </c>
      <c r="C22" s="3627" t="n">
        <v>135.522861852146</v>
      </c>
      <c r="D22" s="3627" t="n">
        <v>119.780363136111</v>
      </c>
      <c r="E22" s="3627" t="n">
        <v>115.319182946462</v>
      </c>
      <c r="F22" s="3627" t="n">
        <v>114.030184460593</v>
      </c>
      <c r="G22" s="3627" t="n">
        <v>174.790362192181</v>
      </c>
      <c r="H22" s="3627" t="n">
        <v>61.534074082199</v>
      </c>
      <c r="I22" s="3627" t="n">
        <v>123.034128597411</v>
      </c>
      <c r="J22" s="3627" t="n">
        <v>138.617604435763</v>
      </c>
      <c r="K22" s="3627" t="n">
        <v>136.114494518879</v>
      </c>
      <c r="L22" s="3627" t="n">
        <v>133.258535337132</v>
      </c>
      <c r="M22" s="3628" t="n">
        <v>143.759657323919</v>
      </c>
      <c r="N22" s="3629" t="n">
        <v>144.983967528947</v>
      </c>
      <c r="O22" s="3627" t="n">
        <v>186.232707551106</v>
      </c>
      <c r="P22" s="3627" t="n">
        <v>201.102180724776</v>
      </c>
      <c r="Q22" s="3627" t="n">
        <v>173.789095292335</v>
      </c>
      <c r="R22" s="3627" t="n">
        <v>209.617877891153</v>
      </c>
      <c r="S22" s="3627" t="n">
        <v>334.872754199306</v>
      </c>
      <c r="T22" s="3627" t="n">
        <v>338.120999695215</v>
      </c>
      <c r="U22" s="3627" t="n">
        <v>302.894491129785</v>
      </c>
      <c r="V22" s="3627" t="n">
        <v>352.206055982417</v>
      </c>
      <c r="W22" s="3627" t="n">
        <v>250.188998087784</v>
      </c>
      <c r="X22" s="3627" t="n">
        <v>331.310265100759</v>
      </c>
      <c r="Y22" s="3630" t="n">
        <v>324.684412349204</v>
      </c>
    </row>
    <row r="23" customFormat="false" ht="18" hidden="false" customHeight="true" outlineLevel="0" collapsed="false">
      <c r="A23" s="499" t="s">
        <v>1791</v>
      </c>
      <c r="B23" s="3627" t="n">
        <v>172.29020209515</v>
      </c>
      <c r="C23" s="3627" t="n">
        <v>167.266955619315</v>
      </c>
      <c r="D23" s="3627" t="n">
        <v>141.127358546507</v>
      </c>
      <c r="E23" s="3627" t="n">
        <v>137.01289062946</v>
      </c>
      <c r="F23" s="3627" t="n">
        <v>134.153158188932</v>
      </c>
      <c r="G23" s="3627" t="n">
        <v>168.484633935881</v>
      </c>
      <c r="H23" s="3627" t="n">
        <v>213.559433579396</v>
      </c>
      <c r="I23" s="3627" t="n">
        <v>0</v>
      </c>
      <c r="J23" s="3627" t="n">
        <v>199.525339718144</v>
      </c>
      <c r="K23" s="3627" t="n">
        <v>26.1875761266748</v>
      </c>
      <c r="L23" s="3627" t="n">
        <v>116.625823024004</v>
      </c>
      <c r="M23" s="3628" t="n">
        <v>93.1992880474114</v>
      </c>
      <c r="N23" s="3629" t="n">
        <v>130.485570776052</v>
      </c>
      <c r="O23" s="3627" t="n">
        <v>115.901543596162</v>
      </c>
      <c r="P23" s="3627" t="n">
        <v>129.371466580907</v>
      </c>
      <c r="Q23" s="3627" t="n">
        <v>176.017160616595</v>
      </c>
      <c r="R23" s="3627" t="n">
        <v>236.04279450916</v>
      </c>
      <c r="S23" s="3627" t="n">
        <v>205.580887797654</v>
      </c>
      <c r="T23" s="3627" t="n">
        <v>207.539622066443</v>
      </c>
      <c r="U23" s="3627" t="n">
        <v>217.273576097105</v>
      </c>
      <c r="V23" s="3627" t="n">
        <v>268.014458794253</v>
      </c>
      <c r="W23" s="3627" t="n">
        <v>133.855116289412</v>
      </c>
      <c r="X23" s="3627" t="n">
        <v>116.786211607682</v>
      </c>
      <c r="Y23" s="3630" t="n">
        <v>146.481186031106</v>
      </c>
    </row>
    <row r="24" customFormat="false" ht="18" hidden="false" customHeight="true" outlineLevel="0" collapsed="false">
      <c r="A24" s="499" t="s">
        <v>1783</v>
      </c>
      <c r="B24" s="3627" t="n">
        <v>20.1214834563678</v>
      </c>
      <c r="C24" s="3627" t="n">
        <v>19.5348269336426</v>
      </c>
      <c r="D24" s="3627" t="n">
        <v>17.7891628419967</v>
      </c>
      <c r="E24" s="3627" t="n">
        <v>18.2683854172613</v>
      </c>
      <c r="F24" s="3627" t="n">
        <v>17.8870877585243</v>
      </c>
      <c r="G24" s="3627" t="n">
        <v>3.42943115693519</v>
      </c>
      <c r="H24" s="3627" t="n">
        <v>8.00710767914532</v>
      </c>
      <c r="I24" s="3627" t="n">
        <v>3.42355836097143</v>
      </c>
      <c r="J24" s="3627" t="n">
        <v>0</v>
      </c>
      <c r="K24" s="3627" t="n">
        <v>0</v>
      </c>
      <c r="L24" s="3627" t="n">
        <v>9.05449427696911</v>
      </c>
      <c r="M24" s="3628" t="n">
        <v>4.00962309542903</v>
      </c>
      <c r="N24" s="3629" t="n">
        <v>10.7307102708227</v>
      </c>
      <c r="O24" s="3627" t="n">
        <v>10.3</v>
      </c>
      <c r="P24" s="3627" t="n">
        <v>10.0157109190888</v>
      </c>
      <c r="Q24" s="3627" t="n">
        <v>11.574646577565</v>
      </c>
      <c r="R24" s="3627" t="n">
        <v>15.2413376748053</v>
      </c>
      <c r="S24" s="3627" t="n">
        <v>40.3367239565065</v>
      </c>
      <c r="T24" s="3627" t="n">
        <v>40.7650106674794</v>
      </c>
      <c r="U24" s="3627" t="n">
        <v>89.2623716153128</v>
      </c>
      <c r="V24" s="3627" t="n">
        <v>44.5933918224257</v>
      </c>
      <c r="W24" s="3627" t="n">
        <v>93.8319918174946</v>
      </c>
      <c r="X24" s="3627" t="n">
        <v>98.0881567308619</v>
      </c>
      <c r="Y24" s="3630" t="n">
        <v>90.0346143439602</v>
      </c>
    </row>
    <row r="25" customFormat="false" ht="18" hidden="false" customHeight="true" outlineLevel="0" collapsed="false">
      <c r="A25" s="499" t="s">
        <v>1784</v>
      </c>
      <c r="B25" s="3627" t="n">
        <v>6.28796358011494</v>
      </c>
      <c r="C25" s="3627" t="n">
        <v>6.10463341676332</v>
      </c>
      <c r="D25" s="3627" t="n">
        <v>13.0453860841309</v>
      </c>
      <c r="E25" s="3627" t="n">
        <v>12.5595149743672</v>
      </c>
      <c r="F25" s="3627" t="n">
        <v>12.2973728339855</v>
      </c>
      <c r="G25" s="3627" t="n">
        <v>2.65504347633692</v>
      </c>
      <c r="H25" s="3627" t="n">
        <v>1.75498250501815</v>
      </c>
      <c r="I25" s="3627" t="n">
        <v>0</v>
      </c>
      <c r="J25" s="3627" t="n">
        <v>0</v>
      </c>
      <c r="K25" s="3627" t="n">
        <v>1.72553796183516</v>
      </c>
      <c r="L25" s="3627" t="n">
        <v>2.95255248162036</v>
      </c>
      <c r="M25" s="3628" t="n">
        <v>0</v>
      </c>
      <c r="N25" s="3629" t="n">
        <v>0</v>
      </c>
      <c r="O25" s="3627" t="n">
        <v>10.6</v>
      </c>
      <c r="P25" s="3627" t="n">
        <v>16.6928515318146</v>
      </c>
      <c r="Q25" s="3627" t="n">
        <v>9.8928603227051</v>
      </c>
      <c r="R25" s="3627"/>
      <c r="S25" s="3627"/>
      <c r="T25" s="3627"/>
      <c r="U25" s="3627"/>
      <c r="V25" s="3627"/>
      <c r="W25" s="3627"/>
      <c r="X25" s="3627"/>
      <c r="Y25" s="3630"/>
    </row>
    <row r="26" customFormat="false" ht="18" hidden="false" customHeight="true" outlineLevel="0" collapsed="false">
      <c r="A26" s="499" t="s">
        <v>1792</v>
      </c>
      <c r="B26" s="3627" t="n">
        <v>7.54555629613793</v>
      </c>
      <c r="C26" s="3627" t="n">
        <v>7.32556010011599</v>
      </c>
      <c r="D26" s="3627" t="n">
        <v>14.2313302735973</v>
      </c>
      <c r="E26" s="3627" t="n">
        <v>13.701289062946</v>
      </c>
      <c r="F26" s="3627" t="n">
        <v>13.4153158188932</v>
      </c>
      <c r="G26" s="3627" t="n">
        <v>3.87193840299135</v>
      </c>
      <c r="H26" s="3627" t="n">
        <v>0</v>
      </c>
      <c r="I26" s="3627" t="n">
        <v>0</v>
      </c>
      <c r="J26" s="3627" t="n">
        <v>0</v>
      </c>
      <c r="K26" s="3627" t="n">
        <v>0</v>
      </c>
      <c r="L26" s="3627" t="n">
        <v>0</v>
      </c>
      <c r="M26" s="3628" t="n">
        <v>0</v>
      </c>
      <c r="N26" s="3629"/>
      <c r="O26" s="3627"/>
      <c r="P26" s="3627"/>
      <c r="Q26" s="3627"/>
      <c r="R26" s="3627"/>
      <c r="S26" s="3627"/>
      <c r="T26" s="3627"/>
      <c r="U26" s="3627"/>
      <c r="V26" s="3627"/>
      <c r="W26" s="3627"/>
      <c r="X26" s="3627"/>
      <c r="Y26" s="3630"/>
    </row>
    <row r="27" s="1974" customFormat="true" ht="18" hidden="false" customHeight="true" outlineLevel="0" collapsed="false">
      <c r="A27" s="3618" t="s">
        <v>1786</v>
      </c>
      <c r="B27" s="3631" t="n">
        <v>422.551152583724</v>
      </c>
      <c r="C27" s="3631" t="n">
        <v>410.231365606495</v>
      </c>
      <c r="D27" s="3631" t="n">
        <v>373.57241968193</v>
      </c>
      <c r="E27" s="3631" t="n">
        <v>359.658837902333</v>
      </c>
      <c r="F27" s="3631" t="n">
        <v>352.152040245947</v>
      </c>
      <c r="G27" s="3631" t="n">
        <v>256.101068654999</v>
      </c>
      <c r="H27" s="3631" t="n">
        <v>255.898386512959</v>
      </c>
      <c r="I27" s="3631" t="n">
        <v>249.277843158233</v>
      </c>
      <c r="J27" s="3631" t="n">
        <v>254.657341482368</v>
      </c>
      <c r="K27" s="3631" t="n">
        <v>244.721883881445</v>
      </c>
      <c r="L27" s="3631" t="n">
        <v>241.698898697924</v>
      </c>
      <c r="M27" s="3632" t="n">
        <v>241.248264126587</v>
      </c>
      <c r="N27" s="3633"/>
      <c r="O27" s="3631"/>
      <c r="P27" s="3631"/>
      <c r="Q27" s="3631"/>
      <c r="R27" s="3631"/>
      <c r="S27" s="3631"/>
      <c r="T27" s="3631"/>
      <c r="U27" s="3631"/>
      <c r="V27" s="3631"/>
      <c r="W27" s="3631"/>
      <c r="X27" s="3631"/>
      <c r="Y27" s="3634"/>
    </row>
    <row r="28" customFormat="false" ht="18" hidden="false" customHeight="true" outlineLevel="0" collapsed="false">
      <c r="A28" s="499" t="s">
        <v>1787</v>
      </c>
      <c r="B28" s="3627" t="n">
        <v>139.592791478552</v>
      </c>
      <c r="C28" s="3627" t="n">
        <v>135.522861852146</v>
      </c>
      <c r="D28" s="3627" t="n">
        <v>65.2269304206544</v>
      </c>
      <c r="E28" s="3627" t="n">
        <v>62.7975748718359</v>
      </c>
      <c r="F28" s="3627" t="n">
        <v>61.4868641699273</v>
      </c>
      <c r="G28" s="3627" t="n">
        <v>50.2245724273735</v>
      </c>
      <c r="H28" s="3627" t="n">
        <v>52.9785343702355</v>
      </c>
      <c r="I28" s="3627" t="n">
        <v>51.3533754145715</v>
      </c>
      <c r="J28" s="3627" t="n">
        <v>54.711948417449</v>
      </c>
      <c r="K28" s="3627" t="n">
        <v>51.4616321559074</v>
      </c>
      <c r="L28" s="3627" t="n">
        <v>54.3102345310855</v>
      </c>
      <c r="M28" s="3628" t="n">
        <v>55.0452794022728</v>
      </c>
      <c r="N28" s="3629" t="n">
        <v>58.673479816045</v>
      </c>
      <c r="O28" s="3627" t="n">
        <v>57.7</v>
      </c>
      <c r="P28" s="3627" t="n">
        <v>58.482914375491</v>
      </c>
      <c r="Q28" s="3627" t="n">
        <v>57.4973041955621</v>
      </c>
      <c r="R28" s="3627" t="n">
        <v>59.0849259211607</v>
      </c>
      <c r="S28" s="3627"/>
      <c r="T28" s="3627"/>
      <c r="U28" s="3627"/>
      <c r="V28" s="3627"/>
      <c r="W28" s="3627"/>
      <c r="X28" s="3627"/>
      <c r="Y28" s="3630"/>
    </row>
    <row r="29" customFormat="false" ht="18" hidden="false" customHeight="true" outlineLevel="0" collapsed="false">
      <c r="A29" s="2236" t="s">
        <v>1788</v>
      </c>
      <c r="B29" s="3635" t="n">
        <v>282.958361105172</v>
      </c>
      <c r="C29" s="3635" t="n">
        <v>274.70850375435</v>
      </c>
      <c r="D29" s="3635" t="n">
        <v>308.345489261275</v>
      </c>
      <c r="E29" s="3635" t="n">
        <v>296.861263030497</v>
      </c>
      <c r="F29" s="3635" t="n">
        <v>290.66517607602</v>
      </c>
      <c r="G29" s="3635" t="n">
        <v>205.876496227626</v>
      </c>
      <c r="H29" s="3635" t="n">
        <v>202.919852142724</v>
      </c>
      <c r="I29" s="3635" t="n">
        <v>197.924467743661</v>
      </c>
      <c r="J29" s="3635" t="n">
        <v>199.945393064919</v>
      </c>
      <c r="K29" s="3635" t="n">
        <v>193.260251725538</v>
      </c>
      <c r="L29" s="3635" t="n">
        <v>187.388664166839</v>
      </c>
      <c r="M29" s="3636" t="n">
        <v>186.202984724314</v>
      </c>
      <c r="N29" s="3637"/>
      <c r="O29" s="3635"/>
      <c r="P29" s="3635"/>
      <c r="Q29" s="3635"/>
      <c r="R29" s="3635"/>
      <c r="S29" s="3635"/>
      <c r="T29" s="3635"/>
      <c r="U29" s="3635"/>
      <c r="V29" s="3635"/>
      <c r="W29" s="3635"/>
      <c r="X29" s="3635"/>
      <c r="Y29" s="3638"/>
    </row>
    <row r="30" customFormat="false" ht="18" hidden="false" customHeight="true" outlineLevel="0" collapsed="false"/>
    <row r="31" customFormat="false" ht="12.75" hidden="false" customHeight="true" outlineLevel="0" collapsed="false">
      <c r="A31" s="3613" t="s">
        <v>1793</v>
      </c>
      <c r="B31" s="3613"/>
      <c r="C31" s="3613"/>
      <c r="D31" s="3613"/>
      <c r="E31" s="3613"/>
      <c r="F31" s="3613"/>
      <c r="G31" s="3613"/>
      <c r="H31" s="3613"/>
      <c r="I31" s="3613"/>
    </row>
    <row r="32" customFormat="false" ht="18" hidden="false" customHeight="true" outlineLevel="0" collapsed="false">
      <c r="A32" s="269" t="s">
        <v>1588</v>
      </c>
      <c r="B32" s="3639" t="n">
        <v>268.146</v>
      </c>
      <c r="C32" s="3639" t="n">
        <v>252.054</v>
      </c>
      <c r="D32" s="3639" t="n">
        <v>246.469</v>
      </c>
      <c r="E32" s="3639" t="n">
        <v>253.141</v>
      </c>
      <c r="F32" s="3639" t="n">
        <v>273.702</v>
      </c>
      <c r="G32" s="3639" t="n">
        <v>296.382</v>
      </c>
      <c r="H32" s="3639" t="n">
        <v>325.244</v>
      </c>
      <c r="I32" s="3639" t="n">
        <v>271.241</v>
      </c>
      <c r="J32" s="3639" t="n">
        <v>418.646</v>
      </c>
      <c r="K32" s="3639" t="n">
        <v>495.634</v>
      </c>
      <c r="L32" s="3639" t="n">
        <v>502.081</v>
      </c>
      <c r="M32" s="3639" t="n">
        <v>519.209</v>
      </c>
      <c r="N32" s="3639" t="n">
        <v>787.215</v>
      </c>
      <c r="O32" s="3639" t="n">
        <v>893.717</v>
      </c>
      <c r="P32" s="3639" t="n">
        <v>750.745</v>
      </c>
      <c r="Q32" s="3639" t="n">
        <v>924.128</v>
      </c>
      <c r="R32" s="3639" t="n">
        <v>955.19</v>
      </c>
      <c r="S32" s="3639" t="n">
        <v>654.918</v>
      </c>
      <c r="T32" s="3639" t="n">
        <v>631.355</v>
      </c>
      <c r="U32" s="3639" t="n">
        <v>462.79</v>
      </c>
      <c r="V32" s="3639" t="n">
        <v>545.584</v>
      </c>
      <c r="W32" s="3639" t="n">
        <v>777.5</v>
      </c>
      <c r="X32" s="3639" t="n">
        <v>709.102</v>
      </c>
      <c r="Y32" s="3640" t="n">
        <v>897.567</v>
      </c>
    </row>
    <row r="33" customFormat="false" ht="18" hidden="false" customHeight="true" outlineLevel="0" collapsed="false">
      <c r="A33" s="1102" t="s">
        <v>1594</v>
      </c>
      <c r="B33" s="3627" t="n">
        <v>2632.475</v>
      </c>
      <c r="C33" s="3627" t="n">
        <v>2681.212</v>
      </c>
      <c r="D33" s="3627" t="n">
        <v>2996.134</v>
      </c>
      <c r="E33" s="3627" t="n">
        <v>2897.267</v>
      </c>
      <c r="F33" s="3627" t="n">
        <v>3517.125</v>
      </c>
      <c r="G33" s="3627" t="n">
        <v>3503.074</v>
      </c>
      <c r="H33" s="3627" t="n">
        <v>3323.437</v>
      </c>
      <c r="I33" s="3627" t="n">
        <v>3400.296</v>
      </c>
      <c r="J33" s="3627" t="n">
        <v>3767.222</v>
      </c>
      <c r="K33" s="3627" t="n">
        <v>3486.969</v>
      </c>
      <c r="L33" s="3627" t="n">
        <v>4357.962</v>
      </c>
      <c r="M33" s="3627" t="n">
        <v>4640.896</v>
      </c>
      <c r="N33" s="3627" t="n">
        <v>10302.717</v>
      </c>
      <c r="O33" s="3627" t="n">
        <v>4947.036</v>
      </c>
      <c r="P33" s="3627" t="n">
        <v>6476.413</v>
      </c>
      <c r="Q33" s="3627" t="n">
        <v>6159.542</v>
      </c>
      <c r="R33" s="3627" t="n">
        <v>5812.56</v>
      </c>
      <c r="S33" s="3627" t="n">
        <v>5981.371</v>
      </c>
      <c r="T33" s="3627" t="n">
        <v>5773.886</v>
      </c>
      <c r="U33" s="3627" t="n">
        <v>5892.219</v>
      </c>
      <c r="V33" s="3627" t="n">
        <v>5912.034</v>
      </c>
      <c r="W33" s="3627" t="n">
        <v>6687.611</v>
      </c>
      <c r="X33" s="3627" t="n">
        <v>7164.081</v>
      </c>
      <c r="Y33" s="3630" t="n">
        <v>7695.456</v>
      </c>
    </row>
    <row r="34" customFormat="false" ht="18" hidden="false" customHeight="true" outlineLevel="0" collapsed="false">
      <c r="A34" s="1102" t="s">
        <v>1613</v>
      </c>
      <c r="B34" s="3627" t="n">
        <v>3201.96</v>
      </c>
      <c r="C34" s="3627" t="n">
        <v>3235.207</v>
      </c>
      <c r="D34" s="3627" t="n">
        <v>3214.036</v>
      </c>
      <c r="E34" s="3627" t="n">
        <v>3281.225</v>
      </c>
      <c r="F34" s="3627" t="n">
        <v>3295.699</v>
      </c>
      <c r="G34" s="3627" t="n">
        <v>3986.14</v>
      </c>
      <c r="H34" s="3627" t="n">
        <v>3646.34</v>
      </c>
      <c r="I34" s="3627" t="n">
        <v>3399.262</v>
      </c>
      <c r="J34" s="3627" t="n">
        <v>3400.037</v>
      </c>
      <c r="K34" s="3627" t="n">
        <v>3408.594</v>
      </c>
      <c r="L34" s="3627" t="n">
        <v>3292.995</v>
      </c>
      <c r="M34" s="3627" t="n">
        <v>3308.367</v>
      </c>
      <c r="N34" s="3627" t="n">
        <v>3079.569</v>
      </c>
      <c r="O34" s="3627" t="n">
        <v>2984.23</v>
      </c>
      <c r="P34" s="3627" t="n">
        <v>3218.552</v>
      </c>
      <c r="Q34" s="3627" t="n">
        <v>3339.275</v>
      </c>
      <c r="R34" s="3627" t="n">
        <v>2594.277</v>
      </c>
      <c r="S34" s="3627" t="n">
        <v>2952.32</v>
      </c>
      <c r="T34" s="3627" t="n">
        <v>2480.069</v>
      </c>
      <c r="U34" s="3627" t="n">
        <v>2323.047</v>
      </c>
      <c r="V34" s="3627" t="n">
        <v>2221.812</v>
      </c>
      <c r="W34" s="3627" t="n">
        <v>2665.413</v>
      </c>
      <c r="X34" s="3627" t="n">
        <v>2601.752</v>
      </c>
      <c r="Y34" s="3630" t="n">
        <v>2593.01</v>
      </c>
    </row>
    <row r="35" customFormat="false" ht="18" hidden="false" customHeight="true" outlineLevel="0" collapsed="false">
      <c r="A35" s="1102" t="s">
        <v>1794</v>
      </c>
      <c r="B35" s="3627" t="n">
        <v>51.583</v>
      </c>
      <c r="C35" s="3627" t="n">
        <v>62.352</v>
      </c>
      <c r="D35" s="3627" t="n">
        <v>60.626</v>
      </c>
      <c r="E35" s="3627" t="n">
        <v>61.577</v>
      </c>
      <c r="F35" s="3627" t="n">
        <v>60.221</v>
      </c>
      <c r="G35" s="3627" t="n">
        <v>30.113</v>
      </c>
      <c r="H35" s="3627" t="n">
        <v>31.312</v>
      </c>
      <c r="I35" s="3627" t="n">
        <v>60.095</v>
      </c>
      <c r="J35" s="3627" t="n">
        <v>87.773</v>
      </c>
      <c r="K35" s="3627" t="n">
        <v>99.088</v>
      </c>
      <c r="L35" s="3627" t="n">
        <v>119.656</v>
      </c>
      <c r="M35" s="3627" t="n">
        <v>97.979</v>
      </c>
      <c r="N35" s="3627" t="n">
        <v>117.033</v>
      </c>
      <c r="O35" s="3627" t="n">
        <v>195.567</v>
      </c>
      <c r="P35" s="3627" t="n">
        <v>185.201</v>
      </c>
      <c r="Q35" s="3627" t="n">
        <v>160.787</v>
      </c>
      <c r="R35" s="3627" t="n">
        <v>170.76</v>
      </c>
      <c r="S35" s="3627" t="n">
        <v>157.639</v>
      </c>
      <c r="T35" s="3627" t="n">
        <v>155.618</v>
      </c>
      <c r="U35" s="3627" t="n">
        <v>103.649</v>
      </c>
      <c r="V35" s="3627" t="n">
        <v>88.33</v>
      </c>
      <c r="W35" s="3627" t="n">
        <v>85.764</v>
      </c>
      <c r="X35" s="3627" t="n">
        <v>92.57</v>
      </c>
      <c r="Y35" s="3630" t="n">
        <v>142.082</v>
      </c>
    </row>
    <row r="36" customFormat="false" ht="18" hidden="false" customHeight="true" outlineLevel="0" collapsed="false">
      <c r="A36" s="1102" t="s">
        <v>1589</v>
      </c>
      <c r="B36" s="3627" t="n">
        <v>660.93</v>
      </c>
      <c r="C36" s="3627" t="n">
        <v>706.317</v>
      </c>
      <c r="D36" s="3627" t="n">
        <v>825.947</v>
      </c>
      <c r="E36" s="3627" t="n">
        <v>772.552</v>
      </c>
      <c r="F36" s="3627" t="n">
        <v>570.085</v>
      </c>
      <c r="G36" s="3627" t="n">
        <v>1072.866</v>
      </c>
      <c r="H36" s="3627" t="n">
        <v>1069.554</v>
      </c>
      <c r="I36" s="3627" t="n">
        <v>1029.533</v>
      </c>
      <c r="J36" s="3627" t="n">
        <v>1035.359</v>
      </c>
      <c r="K36" s="3627" t="n">
        <v>1031.386</v>
      </c>
      <c r="L36" s="3627" t="n">
        <v>1078.913</v>
      </c>
      <c r="M36" s="3627" t="n">
        <v>1161.612</v>
      </c>
      <c r="N36" s="3627" t="n">
        <v>1280.97</v>
      </c>
      <c r="O36" s="3627" t="n">
        <v>1234.13</v>
      </c>
      <c r="P36" s="3627" t="n">
        <v>1368.02</v>
      </c>
      <c r="Q36" s="3627" t="n">
        <v>1362.73</v>
      </c>
      <c r="R36" s="3627" t="n">
        <v>1363.478</v>
      </c>
      <c r="S36" s="3627" t="n">
        <v>1306.586</v>
      </c>
      <c r="T36" s="3627" t="n">
        <v>1272.651</v>
      </c>
      <c r="U36" s="3627" t="n">
        <v>1172.277</v>
      </c>
      <c r="V36" s="3627" t="n">
        <v>1178.771</v>
      </c>
      <c r="W36" s="3627" t="n">
        <v>1217.009</v>
      </c>
      <c r="X36" s="3627" t="n">
        <v>1264.222</v>
      </c>
      <c r="Y36" s="3630" t="s">
        <v>1795</v>
      </c>
    </row>
    <row r="37" customFormat="false" ht="18" hidden="false" customHeight="true" outlineLevel="0" collapsed="false">
      <c r="A37" s="3641" t="s">
        <v>1796</v>
      </c>
      <c r="B37" s="3627" t="n">
        <v>342.265</v>
      </c>
      <c r="C37" s="3627" t="n">
        <v>367.126</v>
      </c>
      <c r="D37" s="3627" t="n">
        <v>245.419</v>
      </c>
      <c r="E37" s="3627" t="n">
        <v>352.9</v>
      </c>
      <c r="F37" s="3627" t="n">
        <v>379.27</v>
      </c>
      <c r="G37" s="3627" t="n">
        <v>338.111</v>
      </c>
      <c r="H37" s="3627" t="n">
        <v>476.506</v>
      </c>
      <c r="I37" s="3627" t="n">
        <v>461.592</v>
      </c>
      <c r="J37" s="3627" t="n">
        <v>487.049</v>
      </c>
      <c r="K37" s="3627" t="n">
        <v>490.191</v>
      </c>
      <c r="L37" s="3627" t="n">
        <v>504.18</v>
      </c>
      <c r="M37" s="3627" t="n">
        <v>575.453</v>
      </c>
      <c r="N37" s="3627" t="n">
        <v>707.238</v>
      </c>
      <c r="O37" s="3627" t="n">
        <v>728.005</v>
      </c>
      <c r="P37" s="3627" t="n">
        <v>831.642</v>
      </c>
      <c r="Q37" s="3627" t="n">
        <v>809.45</v>
      </c>
      <c r="R37" s="3627" t="n">
        <v>909.099</v>
      </c>
      <c r="S37" s="3627" t="n">
        <v>935.408</v>
      </c>
      <c r="T37" s="3627" t="n">
        <v>985.199</v>
      </c>
      <c r="U37" s="3627" t="n">
        <v>999.591</v>
      </c>
      <c r="V37" s="3627" t="n">
        <v>1126.516</v>
      </c>
      <c r="W37" s="3627" t="n">
        <v>1096.004</v>
      </c>
      <c r="X37" s="3627" t="n">
        <v>1187.661</v>
      </c>
      <c r="Y37" s="3630" t="n">
        <v>1216.531</v>
      </c>
    </row>
    <row r="38" customFormat="false" ht="18" hidden="false" customHeight="true" outlineLevel="0" collapsed="false">
      <c r="A38" s="1102" t="s">
        <v>1797</v>
      </c>
      <c r="B38" s="3627" t="n">
        <v>329.51</v>
      </c>
      <c r="C38" s="3627" t="n">
        <v>322.517</v>
      </c>
      <c r="D38" s="3627" t="s">
        <v>1795</v>
      </c>
      <c r="E38" s="3627" t="n">
        <v>368.763</v>
      </c>
      <c r="F38" s="3627" t="n">
        <v>385.909</v>
      </c>
      <c r="G38" s="3627" t="n">
        <v>395.861</v>
      </c>
      <c r="H38" s="3627" t="n">
        <v>372.552</v>
      </c>
      <c r="I38" s="3627" t="n">
        <v>354.982</v>
      </c>
      <c r="J38" s="3627" t="n">
        <v>315</v>
      </c>
      <c r="K38" s="3627" t="n">
        <v>433.872</v>
      </c>
      <c r="L38" s="3627" t="n">
        <v>413.583</v>
      </c>
      <c r="M38" s="3627" t="n">
        <v>432.085</v>
      </c>
      <c r="N38" s="3627" t="n">
        <v>392.209</v>
      </c>
      <c r="O38" s="3627" t="n">
        <v>521.813</v>
      </c>
      <c r="P38" s="3627" t="n">
        <v>590.153</v>
      </c>
      <c r="Q38" s="3627" t="n">
        <v>606.044</v>
      </c>
      <c r="R38" s="3627" t="n">
        <v>565.737</v>
      </c>
      <c r="S38" s="3627" t="n">
        <v>590.121</v>
      </c>
      <c r="T38" s="3627" t="n">
        <v>510.932</v>
      </c>
      <c r="U38" s="3627" t="n">
        <v>441.953</v>
      </c>
      <c r="V38" s="3627" t="n">
        <v>446.475</v>
      </c>
      <c r="W38" s="3627" t="n">
        <v>461.545</v>
      </c>
      <c r="X38" s="3627" t="s">
        <v>1795</v>
      </c>
      <c r="Y38" s="3630" t="s">
        <v>1795</v>
      </c>
    </row>
    <row r="39" customFormat="false" ht="18" hidden="false" customHeight="true" outlineLevel="0" collapsed="false">
      <c r="A39" s="1102" t="s">
        <v>1611</v>
      </c>
      <c r="B39" s="3627" t="n">
        <v>220.703</v>
      </c>
      <c r="C39" s="3627" t="n">
        <v>207.181</v>
      </c>
      <c r="D39" s="3627" t="n">
        <v>205.298</v>
      </c>
      <c r="E39" s="3627" t="n">
        <v>178.541</v>
      </c>
      <c r="F39" s="3627" t="n">
        <v>215.811</v>
      </c>
      <c r="G39" s="3627" t="n">
        <v>183.003</v>
      </c>
      <c r="H39" s="3627" t="n">
        <v>163.869</v>
      </c>
      <c r="I39" s="3627" t="s">
        <v>1795</v>
      </c>
      <c r="J39" s="3627" t="n">
        <v>149.3</v>
      </c>
      <c r="K39" s="3627" t="n">
        <v>161.227</v>
      </c>
      <c r="L39" s="3627" t="n">
        <v>245.826</v>
      </c>
      <c r="M39" s="3627" t="n">
        <v>170.866</v>
      </c>
      <c r="N39" s="3627" t="n">
        <v>239.52</v>
      </c>
      <c r="O39" s="3627" t="n">
        <v>400.28</v>
      </c>
      <c r="P39" s="3627" t="n">
        <v>172.051</v>
      </c>
      <c r="Q39" s="3627" t="n">
        <v>221.622</v>
      </c>
      <c r="R39" s="3627" t="n">
        <v>205.905</v>
      </c>
      <c r="S39" s="3627" t="n">
        <v>169.479</v>
      </c>
      <c r="T39" s="3627" t="n">
        <v>203</v>
      </c>
      <c r="U39" s="3627" t="n">
        <v>188.282</v>
      </c>
      <c r="V39" s="3627" t="n">
        <v>215.658</v>
      </c>
      <c r="W39" s="3627" t="n">
        <v>248.836</v>
      </c>
      <c r="X39" s="3627" t="n">
        <v>293.456</v>
      </c>
      <c r="Y39" s="3630" t="s">
        <v>1795</v>
      </c>
    </row>
    <row r="40" customFormat="false" ht="18" hidden="false" customHeight="true" outlineLevel="0" collapsed="false">
      <c r="A40" s="1102" t="s">
        <v>1615</v>
      </c>
      <c r="B40" s="3627" t="n">
        <v>199.838</v>
      </c>
      <c r="C40" s="3627" t="n">
        <v>185.693</v>
      </c>
      <c r="D40" s="3627" t="n">
        <v>182.971</v>
      </c>
      <c r="E40" s="3627" t="n">
        <v>167.239</v>
      </c>
      <c r="F40" s="3627" t="n">
        <v>171.594</v>
      </c>
      <c r="G40" s="3627" t="n">
        <v>178.74</v>
      </c>
      <c r="H40" s="3627" t="n">
        <v>180.992</v>
      </c>
      <c r="I40" s="3627" t="n">
        <v>158.175</v>
      </c>
      <c r="J40" s="3627" t="n">
        <v>151.56</v>
      </c>
      <c r="K40" s="3627" t="n">
        <v>158.773</v>
      </c>
      <c r="L40" s="3627" t="n">
        <v>161.902</v>
      </c>
      <c r="M40" s="3627" t="n">
        <v>183.521</v>
      </c>
      <c r="N40" s="3627" t="n">
        <v>194.934</v>
      </c>
      <c r="O40" s="3627" t="n">
        <v>179.678</v>
      </c>
      <c r="P40" s="3627" t="n">
        <v>213.041</v>
      </c>
      <c r="Q40" s="3627" t="n">
        <v>222.906</v>
      </c>
      <c r="R40" s="3627" t="n">
        <v>227.592</v>
      </c>
      <c r="S40" s="3627" t="n">
        <v>280.064</v>
      </c>
      <c r="T40" s="3627" t="n">
        <v>318.543</v>
      </c>
      <c r="U40" s="3627" t="n">
        <v>368.52</v>
      </c>
      <c r="V40" s="3627" t="n">
        <v>377.882</v>
      </c>
      <c r="W40" s="3627" t="n">
        <v>364.483</v>
      </c>
      <c r="X40" s="3627" t="n">
        <v>362.131</v>
      </c>
      <c r="Y40" s="3630" t="n">
        <v>364.324</v>
      </c>
    </row>
    <row r="41" customFormat="false" ht="18" hidden="false" customHeight="true" outlineLevel="0" collapsed="false">
      <c r="A41" s="3642" t="s">
        <v>651</v>
      </c>
      <c r="B41" s="3635" t="n">
        <v>89.632</v>
      </c>
      <c r="C41" s="3635" t="n">
        <v>78.93</v>
      </c>
      <c r="D41" s="3635" t="n">
        <v>76.307</v>
      </c>
      <c r="E41" s="3635" t="n">
        <v>83.993</v>
      </c>
      <c r="F41" s="3635" t="n">
        <v>52.543</v>
      </c>
      <c r="G41" s="3635" t="n">
        <v>59.83</v>
      </c>
      <c r="H41" s="3635" t="n">
        <v>56.62</v>
      </c>
      <c r="I41" s="3635" t="n">
        <v>78.497</v>
      </c>
      <c r="J41" s="3635" t="n">
        <v>112.38</v>
      </c>
      <c r="K41" s="3635" t="n">
        <v>176.885</v>
      </c>
      <c r="L41" s="3635" t="n">
        <v>213.257</v>
      </c>
      <c r="M41" s="3635" t="n">
        <v>229.835</v>
      </c>
      <c r="N41" s="3635" t="n">
        <v>384</v>
      </c>
      <c r="O41" s="3635" t="n">
        <v>714.96</v>
      </c>
      <c r="P41" s="3635" t="n">
        <v>481.515</v>
      </c>
      <c r="Q41" s="3635" t="n">
        <v>428.684</v>
      </c>
      <c r="R41" s="3635" t="n">
        <v>537.503</v>
      </c>
      <c r="S41" s="3635" t="n">
        <v>449.169</v>
      </c>
      <c r="T41" s="3635" t="n">
        <v>490.095</v>
      </c>
      <c r="U41" s="3635" t="n">
        <v>613.766</v>
      </c>
      <c r="V41" s="3635" t="n">
        <v>813.55</v>
      </c>
      <c r="W41" s="3635" t="n">
        <v>900.659</v>
      </c>
      <c r="X41" s="3635" t="n">
        <v>1080.224</v>
      </c>
      <c r="Y41" s="3638" t="s">
        <v>1795</v>
      </c>
    </row>
    <row r="42" customFormat="false" ht="18" hidden="false" customHeight="true" outlineLevel="0" collapsed="false">
      <c r="A42" s="3642" t="s">
        <v>1798</v>
      </c>
      <c r="B42" s="3643" t="s">
        <v>1795</v>
      </c>
      <c r="C42" s="3643" t="s">
        <v>1795</v>
      </c>
      <c r="D42" s="3643" t="s">
        <v>1795</v>
      </c>
      <c r="E42" s="3643" t="s">
        <v>1795</v>
      </c>
      <c r="F42" s="3643" t="s">
        <v>1795</v>
      </c>
      <c r="G42" s="3643" t="s">
        <v>1795</v>
      </c>
      <c r="H42" s="3643" t="s">
        <v>1795</v>
      </c>
      <c r="I42" s="3643" t="s">
        <v>1795</v>
      </c>
      <c r="J42" s="3643" t="s">
        <v>1795</v>
      </c>
      <c r="K42" s="3643" t="s">
        <v>1795</v>
      </c>
      <c r="L42" s="3643" t="s">
        <v>1795</v>
      </c>
      <c r="M42" s="3643" t="s">
        <v>1795</v>
      </c>
      <c r="N42" s="3643" t="s">
        <v>1795</v>
      </c>
      <c r="O42" s="3643" t="s">
        <v>1795</v>
      </c>
      <c r="P42" s="3643" t="s">
        <v>1795</v>
      </c>
      <c r="Q42" s="3643" t="s">
        <v>1795</v>
      </c>
      <c r="R42" s="3643" t="s">
        <v>1795</v>
      </c>
      <c r="S42" s="3643" t="n">
        <v>1220.185</v>
      </c>
      <c r="T42" s="3643" t="n">
        <v>1400.864</v>
      </c>
      <c r="U42" s="3643" t="n">
        <v>1378.208</v>
      </c>
      <c r="V42" s="3643" t="n">
        <v>1568.939</v>
      </c>
      <c r="W42" s="3643" t="n">
        <v>1505.977</v>
      </c>
      <c r="X42" s="3643" t="n">
        <v>1589.242</v>
      </c>
      <c r="Y42" s="3644" t="n">
        <v>1437.8</v>
      </c>
    </row>
    <row r="43" customFormat="false" ht="2.85" hidden="false" customHeight="true" outlineLevel="0" collapsed="false">
      <c r="A43" s="2017" t="s">
        <v>4</v>
      </c>
      <c r="B43" s="3645"/>
      <c r="C43" s="3645"/>
      <c r="D43" s="3645"/>
      <c r="E43" s="3645"/>
      <c r="F43" s="3645"/>
      <c r="G43" s="3645"/>
      <c r="H43" s="2017"/>
    </row>
    <row r="44" s="3646" customFormat="true" ht="15.75" hidden="false" customHeight="true" outlineLevel="0" collapsed="false">
      <c r="A44" s="3646" t="str">
        <f aca="false">'[27]44 '!A21</f>
        <v>1) in den Bereichen erneuerbare Energien, Eco-Gebäude, Polygeneration, alternative Kraftstoffe</v>
      </c>
      <c r="B44" s="3647"/>
      <c r="C44" s="3647"/>
      <c r="D44" s="3647"/>
      <c r="E44" s="3647"/>
    </row>
    <row r="45" s="3646" customFormat="true" ht="15" hidden="false" customHeight="true" outlineLevel="0" collapsed="false">
      <c r="A45" s="3646" t="str">
        <f aca="false">'[27]44 '!A22</f>
        <v>2) in den Bereichen Brennstoffzellen, Energieträger/-transport/-speicherung (insbesondere Wasserstoff), erneuerbare Energien, CO2-Abtrennung, Sozioökonomie; ab 2009 Brennstoffzellen/Wasserstoff (FCH-JTI) anteilig unter FuE- bzw. Demonstrationsmaßnahmen au</v>
      </c>
      <c r="B45" s="3647"/>
      <c r="C45" s="3647"/>
      <c r="D45" s="3647"/>
      <c r="E45" s="3647"/>
    </row>
    <row r="46" s="3646" customFormat="true" ht="15" hidden="false" customHeight="true" outlineLevel="0" collapsed="false">
      <c r="A46" s="3646" t="str">
        <f aca="false">'[27]44 '!A23</f>
        <v>3) Ohne Forschungsaufwendungen der Bundesländer und bis 2003 auch ohne institutionelle Forschungsförderung (Ausnahme Kernfusion). </v>
      </c>
      <c r="B46" s="3647"/>
    </row>
    <row r="47" s="3646" customFormat="true" ht="15" hidden="false" customHeight="true" outlineLevel="0" collapsed="false">
      <c r="A47" s="3646" t="str">
        <f aca="false">'[27]44 '!A24</f>
        <v>*) 2004 wurden ausschließlich Demonstrationsvorhaben ausgeschrieben.</v>
      </c>
      <c r="B47" s="3647"/>
    </row>
    <row r="48" s="3646" customFormat="true" ht="15" hidden="false" customHeight="true" outlineLevel="0" collapsed="false">
      <c r="A48" s="3646" t="str">
        <f aca="false">'[27]44 '!A25</f>
        <v>**) Verbreitung von Energietechnologien ist integraler Bestandteil der geförderten Projekte  und wird daher ab 2003 nicht mehr separat ausgewiesen.</v>
      </c>
      <c r="B48" s="3647"/>
    </row>
    <row r="49" s="3646" customFormat="true" ht="15" hidden="false" customHeight="true" outlineLevel="0" collapsed="false">
      <c r="A49" s="3646" t="s">
        <v>1799</v>
      </c>
      <c r="B49" s="3647"/>
    </row>
    <row r="50" s="1507" customFormat="true" ht="15" hidden="false" customHeight="true" outlineLevel="0" collapsed="false">
      <c r="A50" s="3646" t="s">
        <v>1800</v>
      </c>
    </row>
    <row r="51" customFormat="false" ht="16.15" hidden="false" customHeight="true" outlineLevel="0" collapsed="false"/>
    <row r="52" customFormat="false" ht="16.15" hidden="false" customHeight="true" outlineLevel="0" collapsed="false"/>
    <row r="53" customFormat="false" ht="16.15" hidden="false" customHeight="true" outlineLevel="0" collapsed="false"/>
    <row r="54" customFormat="false" ht="16.15" hidden="false" customHeight="true" outlineLevel="0" collapsed="false"/>
    <row r="55" customFormat="false" ht="16.15" hidden="false" customHeight="true" outlineLevel="0" collapsed="false"/>
    <row r="56" customFormat="false" ht="16.15" hidden="false" customHeight="true" outlineLevel="0" collapsed="false"/>
    <row r="57" customFormat="false" ht="16.15" hidden="false" customHeight="true" outlineLevel="0" collapsed="false"/>
    <row r="58" customFormat="false" ht="16.15" hidden="false" customHeight="true" outlineLevel="0" collapsed="false"/>
    <row r="59" customFormat="false" ht="16.15" hidden="false" customHeight="true" outlineLevel="0" collapsed="false"/>
    <row r="60" customFormat="false" ht="16.15" hidden="false" customHeight="true" outlineLevel="0" collapsed="false"/>
    <row r="61" customFormat="false" ht="16.15" hidden="false" customHeight="true" outlineLevel="0" collapsed="false"/>
    <row r="62" customFormat="false" ht="16.15" hidden="false" customHeight="true" outlineLevel="0" collapsed="false"/>
    <row r="63" customFormat="false" ht="16.15" hidden="false" customHeight="true" outlineLevel="0" collapsed="false"/>
    <row r="64" customFormat="false" ht="16.15" hidden="false" customHeight="true" outlineLevel="0" collapsed="false"/>
    <row r="65" customFormat="false" ht="16.15" hidden="false" customHeight="true" outlineLevel="0" collapsed="false"/>
    <row r="66" customFormat="false" ht="16.15" hidden="false" customHeight="true" outlineLevel="0" collapsed="false"/>
    <row r="67" customFormat="false" ht="16.15" hidden="false" customHeight="true" outlineLevel="0" collapsed="false"/>
    <row r="68" customFormat="false" ht="16.15" hidden="false" customHeight="true" outlineLevel="0" collapsed="false"/>
    <row r="69" customFormat="false" ht="16.15" hidden="false" customHeight="true" outlineLevel="0" collapsed="false"/>
    <row r="70" customFormat="false" ht="16.15" hidden="false" customHeight="true" outlineLevel="0" collapsed="false"/>
    <row r="71" customFormat="false" ht="16.15" hidden="false" customHeight="true" outlineLevel="0" collapsed="false"/>
    <row r="72" customFormat="false" ht="16.15" hidden="false" customHeight="true" outlineLevel="0" collapsed="false"/>
    <row r="73" customFormat="false" ht="16.15" hidden="false" customHeight="true" outlineLevel="0" collapsed="false"/>
    <row r="74" customFormat="false" ht="16.15" hidden="false" customHeight="true" outlineLevel="0" collapsed="false"/>
    <row r="75" customFormat="false" ht="16.15" hidden="false" customHeight="true" outlineLevel="0" collapsed="false"/>
    <row r="76" customFormat="false" ht="16.15" hidden="false" customHeight="true" outlineLevel="0" collapsed="false"/>
    <row r="77" customFormat="false" ht="16.15" hidden="false" customHeight="true" outlineLevel="0" collapsed="false"/>
    <row r="78" customFormat="false" ht="16.15" hidden="false" customHeight="true" outlineLevel="0" collapsed="false"/>
    <row r="79" customFormat="false" ht="16.15" hidden="false" customHeight="true" outlineLevel="0" collapsed="false"/>
    <row r="80" customFormat="false" ht="16.15" hidden="false" customHeight="true" outlineLevel="0" collapsed="false"/>
    <row r="81" customFormat="false" ht="16.15" hidden="false" customHeight="true" outlineLevel="0" collapsed="false"/>
    <row r="82" customFormat="false" ht="16.15" hidden="false" customHeight="true" outlineLevel="0" collapsed="false"/>
    <row r="83" customFormat="false" ht="16.15" hidden="false" customHeight="true" outlineLevel="0" collapsed="false"/>
    <row r="84" customFormat="false" ht="16.15" hidden="false" customHeight="true" outlineLevel="0" collapsed="false"/>
    <row r="85" customFormat="false" ht="16.15" hidden="false" customHeight="true" outlineLevel="0" collapsed="false"/>
    <row r="86" customFormat="false" ht="16.15" hidden="false" customHeight="true" outlineLevel="0" collapsed="false"/>
    <row r="87" customFormat="false" ht="16.15" hidden="false" customHeight="true" outlineLevel="0" collapsed="false"/>
    <row r="88" customFormat="false" ht="16.15" hidden="false" customHeight="true" outlineLevel="0" collapsed="false"/>
    <row r="89" customFormat="false" ht="16.15" hidden="false" customHeight="true" outlineLevel="0" collapsed="false"/>
    <row r="90" customFormat="false" ht="16.15" hidden="false" customHeight="true" outlineLevel="0" collapsed="false"/>
    <row r="91" customFormat="false" ht="16.15" hidden="false" customHeight="true" outlineLevel="0" collapsed="false"/>
    <row r="92" customFormat="false" ht="16.15" hidden="false" customHeight="true" outlineLevel="0" collapsed="false"/>
    <row r="93" customFormat="false" ht="16.15" hidden="false" customHeight="true" outlineLevel="0" collapsed="false"/>
  </sheetData>
  <mergeCells count="7">
    <mergeCell ref="X2:Y2"/>
    <mergeCell ref="B3:W3"/>
    <mergeCell ref="X3:Y3"/>
    <mergeCell ref="X4:Y4"/>
    <mergeCell ref="A9:I9"/>
    <mergeCell ref="A20:K20"/>
    <mergeCell ref="A31:I31"/>
  </mergeCells>
  <printOptions headings="false" gridLines="false" gridLinesSet="true" horizontalCentered="true" verticalCentered="false"/>
  <pageMargins left="0.629861111111111" right="0.590277777777778" top="0.590277777777778" bottom="0.551388888888889"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CC99"/>
    <pageSetUpPr fitToPage="true"/>
  </sheetPr>
  <dimension ref="A1:AE4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1" activeCellId="1" sqref="AD8:AF76 A1"/>
    </sheetView>
  </sheetViews>
  <sheetFormatPr defaultColWidth="9.01171875" defaultRowHeight="15.75" zeroHeight="false" outlineLevelRow="0" outlineLevelCol="0"/>
  <cols>
    <col collapsed="false" customWidth="true" hidden="false" outlineLevel="0" max="1" min="1" style="123" width="28.38"/>
    <col collapsed="false" customWidth="true" hidden="false" outlineLevel="0" max="31" min="2" style="123" width="7.62"/>
    <col collapsed="false" customWidth="false" hidden="false" outlineLevel="0" max="1024" min="32" style="123" width="9"/>
  </cols>
  <sheetData>
    <row r="1" customFormat="false" ht="13.15" hidden="false" customHeight="true" outlineLevel="0" collapsed="false">
      <c r="A1" s="371"/>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3"/>
      <c r="AD1" s="221"/>
      <c r="AE1" s="222"/>
    </row>
    <row r="2" customFormat="false" ht="20.85" hidden="false" customHeight="true" outlineLevel="0" collapsed="false">
      <c r="A2" s="101"/>
      <c r="B2" s="374" t="s">
        <v>274</v>
      </c>
      <c r="C2" s="374"/>
      <c r="D2" s="374"/>
      <c r="E2" s="374"/>
      <c r="F2" s="374"/>
      <c r="G2" s="374"/>
      <c r="H2" s="374"/>
      <c r="I2" s="374"/>
      <c r="J2" s="374"/>
      <c r="K2" s="374"/>
      <c r="L2" s="374"/>
      <c r="M2" s="374"/>
      <c r="N2" s="374"/>
      <c r="O2" s="374"/>
      <c r="P2" s="374"/>
      <c r="Q2" s="374"/>
      <c r="R2" s="374"/>
      <c r="S2" s="374"/>
      <c r="T2" s="374"/>
      <c r="U2" s="374"/>
      <c r="V2" s="374"/>
      <c r="W2" s="374"/>
      <c r="X2" s="374"/>
      <c r="Y2" s="374"/>
      <c r="Z2" s="374"/>
      <c r="AA2" s="374"/>
      <c r="AB2" s="374"/>
      <c r="AC2" s="374"/>
      <c r="AD2" s="375" t="s">
        <v>75</v>
      </c>
      <c r="AE2" s="376"/>
    </row>
    <row r="3" customFormat="false" ht="20.85" hidden="false" customHeight="true" outlineLevel="0" collapsed="false">
      <c r="A3" s="101"/>
      <c r="B3" s="377"/>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9"/>
      <c r="AD3" s="375" t="s">
        <v>275</v>
      </c>
      <c r="AE3" s="376"/>
    </row>
    <row r="4" customFormat="false" ht="20.85" hidden="false" customHeight="true" outlineLevel="0" collapsed="false">
      <c r="A4" s="101"/>
      <c r="B4" s="380" t="s">
        <v>276</v>
      </c>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1" t="s">
        <v>277</v>
      </c>
      <c r="AE4" s="382"/>
    </row>
    <row r="5" customFormat="false" ht="15.75" hidden="false" customHeight="false" outlineLevel="0" collapsed="false">
      <c r="A5" s="233"/>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4"/>
      <c r="AD5" s="385"/>
      <c r="AE5" s="238"/>
    </row>
    <row r="6" customFormat="false" ht="16.15" hidden="false" customHeight="true" outlineLevel="0" collapsed="false">
      <c r="A6" s="88"/>
      <c r="B6" s="240"/>
      <c r="C6" s="240"/>
    </row>
    <row r="7" customFormat="false" ht="15" hidden="false" customHeight="true" outlineLevel="0" collapsed="false">
      <c r="A7" s="386" t="s">
        <v>16</v>
      </c>
      <c r="B7" s="386"/>
      <c r="C7" s="386"/>
      <c r="D7" s="386"/>
      <c r="E7" s="386"/>
      <c r="F7" s="386"/>
      <c r="G7" s="386"/>
      <c r="H7" s="386"/>
      <c r="I7" s="386"/>
      <c r="J7" s="386"/>
      <c r="K7" s="386"/>
      <c r="L7" s="386"/>
      <c r="M7" s="386"/>
      <c r="N7" s="386"/>
      <c r="O7" s="386"/>
      <c r="P7" s="386"/>
      <c r="Q7" s="386"/>
      <c r="R7" s="386"/>
    </row>
    <row r="8" customFormat="false" ht="20.85" hidden="false" customHeight="true" outlineLevel="0" collapsed="false">
      <c r="A8" s="387"/>
      <c r="B8" s="243" t="s">
        <v>278</v>
      </c>
      <c r="C8" s="243" t="n">
        <v>1992</v>
      </c>
      <c r="D8" s="243" t="n">
        <v>1993</v>
      </c>
      <c r="E8" s="243" t="n">
        <v>1994</v>
      </c>
      <c r="F8" s="243" t="n">
        <v>1995</v>
      </c>
      <c r="G8" s="243" t="n">
        <v>1996</v>
      </c>
      <c r="H8" s="243" t="n">
        <v>1997</v>
      </c>
      <c r="I8" s="243" t="n">
        <v>1998</v>
      </c>
      <c r="J8" s="243" t="n">
        <v>1999</v>
      </c>
      <c r="K8" s="243" t="n">
        <v>2000</v>
      </c>
      <c r="L8" s="243" t="n">
        <v>2001</v>
      </c>
      <c r="M8" s="243" t="n">
        <v>2002</v>
      </c>
      <c r="N8" s="243" t="n">
        <v>2003</v>
      </c>
      <c r="O8" s="243" t="n">
        <v>2004</v>
      </c>
      <c r="P8" s="243" t="n">
        <v>2005</v>
      </c>
      <c r="Q8" s="243" t="n">
        <v>2006</v>
      </c>
      <c r="R8" s="243" t="n">
        <v>2007</v>
      </c>
      <c r="S8" s="243" t="n">
        <v>2008</v>
      </c>
      <c r="T8" s="243" t="n">
        <v>2009</v>
      </c>
      <c r="U8" s="243" t="n">
        <v>2010</v>
      </c>
      <c r="V8" s="243" t="n">
        <v>2011</v>
      </c>
      <c r="W8" s="243" t="n">
        <v>2012</v>
      </c>
      <c r="X8" s="243" t="n">
        <v>2013</v>
      </c>
      <c r="Y8" s="243" t="n">
        <v>2014</v>
      </c>
      <c r="Z8" s="243" t="n">
        <v>2015</v>
      </c>
      <c r="AA8" s="243" t="n">
        <v>2016</v>
      </c>
      <c r="AB8" s="243" t="n">
        <v>2017</v>
      </c>
      <c r="AC8" s="243" t="n">
        <v>2018</v>
      </c>
      <c r="AD8" s="243" t="n">
        <v>2019</v>
      </c>
      <c r="AE8" s="243" t="n">
        <v>2020</v>
      </c>
    </row>
    <row r="9" s="327" customFormat="true" ht="20.1" hidden="false" customHeight="true" outlineLevel="0" collapsed="false">
      <c r="A9" s="294" t="s">
        <v>279</v>
      </c>
      <c r="B9" s="388" t="n">
        <v>123341</v>
      </c>
      <c r="C9" s="388" t="n">
        <v>111649</v>
      </c>
      <c r="D9" s="388" t="n">
        <v>109046</v>
      </c>
      <c r="E9" s="389" t="n">
        <v>100907</v>
      </c>
      <c r="F9" s="389" t="n">
        <v>95668</v>
      </c>
      <c r="G9" s="389" t="n">
        <v>87577</v>
      </c>
      <c r="H9" s="389" t="n">
        <v>80348</v>
      </c>
      <c r="I9" s="389" t="n">
        <v>74612</v>
      </c>
      <c r="J9" s="389" t="n">
        <v>69353</v>
      </c>
      <c r="K9" s="389" t="n">
        <v>63153</v>
      </c>
      <c r="L9" s="389" t="n">
        <v>55697</v>
      </c>
      <c r="M9" s="389" t="n">
        <v>51168</v>
      </c>
      <c r="N9" s="389" t="n">
        <v>47839</v>
      </c>
      <c r="O9" s="388" t="n">
        <v>44928</v>
      </c>
      <c r="P9" s="388" t="n">
        <v>38851</v>
      </c>
      <c r="Q9" s="388" t="n">
        <v>37616</v>
      </c>
      <c r="R9" s="388" t="n">
        <v>34607</v>
      </c>
      <c r="S9" s="389" t="n">
        <v>31937</v>
      </c>
      <c r="T9" s="390" t="n">
        <v>29435</v>
      </c>
      <c r="U9" s="390" t="n">
        <v>26344</v>
      </c>
      <c r="V9" s="391" t="n">
        <v>23663.25</v>
      </c>
      <c r="W9" s="391" t="n">
        <v>18538.3333333333</v>
      </c>
      <c r="X9" s="391" t="n">
        <v>14994.5</v>
      </c>
      <c r="Y9" s="390" t="n">
        <v>12795.3333333333</v>
      </c>
      <c r="Z9" s="392" t="n">
        <v>10675.4166666667</v>
      </c>
      <c r="AA9" s="390" t="n">
        <v>7794</v>
      </c>
      <c r="AB9" s="391" t="n">
        <v>6455.66666666667</v>
      </c>
      <c r="AC9" s="391" t="n">
        <v>4916.63636363636</v>
      </c>
      <c r="AD9" s="391"/>
      <c r="AE9" s="393"/>
    </row>
    <row r="10" s="327" customFormat="true" ht="20.1" hidden="false" customHeight="true" outlineLevel="0" collapsed="false">
      <c r="A10" s="294" t="s">
        <v>280</v>
      </c>
      <c r="B10" s="388" t="n">
        <v>115507</v>
      </c>
      <c r="C10" s="388" t="n">
        <v>85656</v>
      </c>
      <c r="D10" s="388" t="n">
        <v>61689</v>
      </c>
      <c r="E10" s="389" t="n">
        <v>48064</v>
      </c>
      <c r="F10" s="389" t="n">
        <v>41754</v>
      </c>
      <c r="G10" s="389" t="n">
        <v>33351</v>
      </c>
      <c r="H10" s="389" t="n">
        <v>29581</v>
      </c>
      <c r="I10" s="389" t="n">
        <v>26162</v>
      </c>
      <c r="J10" s="389" t="n">
        <v>23171</v>
      </c>
      <c r="K10" s="389" t="n">
        <v>19538</v>
      </c>
      <c r="L10" s="389" t="n">
        <v>17844</v>
      </c>
      <c r="M10" s="389" t="n">
        <v>15552</v>
      </c>
      <c r="N10" s="389" t="n">
        <v>15069</v>
      </c>
      <c r="O10" s="388" t="n">
        <v>14363</v>
      </c>
      <c r="P10" s="388" t="n">
        <v>14286</v>
      </c>
      <c r="Q10" s="388" t="n">
        <v>14292</v>
      </c>
      <c r="R10" s="388" t="n">
        <v>13904</v>
      </c>
      <c r="S10" s="389" t="n">
        <v>13759</v>
      </c>
      <c r="T10" s="388" t="n">
        <v>13652</v>
      </c>
      <c r="U10" s="388" t="n">
        <v>13731</v>
      </c>
      <c r="V10" s="389" t="n">
        <v>14066.4166666667</v>
      </c>
      <c r="W10" s="389" t="n">
        <v>13910.3333333333</v>
      </c>
      <c r="X10" s="389" t="n">
        <v>13872.4166666667</v>
      </c>
      <c r="Y10" s="388" t="n">
        <v>13707.6666666667</v>
      </c>
      <c r="Z10" s="394" t="n">
        <v>13411.9166666667</v>
      </c>
      <c r="AA10" s="388" t="n">
        <v>12871</v>
      </c>
      <c r="AB10" s="389" t="n">
        <v>12303.5</v>
      </c>
      <c r="AC10" s="389" t="n">
        <v>12084.4545454545</v>
      </c>
      <c r="AD10" s="389"/>
      <c r="AE10" s="395"/>
    </row>
    <row r="11" s="327" customFormat="true" ht="20.1" hidden="false" customHeight="true" outlineLevel="0" collapsed="false">
      <c r="A11" s="294" t="s">
        <v>281</v>
      </c>
      <c r="B11" s="388"/>
      <c r="C11" s="388"/>
      <c r="D11" s="388"/>
      <c r="E11" s="389"/>
      <c r="F11" s="389"/>
      <c r="G11" s="389"/>
      <c r="H11" s="389"/>
      <c r="I11" s="389"/>
      <c r="J11" s="389"/>
      <c r="K11" s="389"/>
      <c r="L11" s="389"/>
      <c r="M11" s="389"/>
      <c r="N11" s="389"/>
      <c r="O11" s="388"/>
      <c r="P11" s="388"/>
      <c r="Q11" s="388"/>
      <c r="R11" s="388"/>
      <c r="S11" s="389"/>
      <c r="T11" s="388"/>
      <c r="U11" s="388"/>
      <c r="V11" s="388"/>
      <c r="W11" s="388"/>
      <c r="X11" s="389"/>
      <c r="Y11" s="388"/>
      <c r="Z11" s="394"/>
      <c r="AA11" s="388"/>
      <c r="AB11" s="389"/>
      <c r="AC11" s="389"/>
      <c r="AD11" s="389" t="n">
        <v>11636.8333333333</v>
      </c>
      <c r="AE11" s="395"/>
    </row>
    <row r="12" customFormat="false" ht="20.1" hidden="false" customHeight="true" outlineLevel="0" collapsed="false">
      <c r="A12" s="251" t="s">
        <v>282</v>
      </c>
      <c r="B12" s="388" t="n">
        <v>25528</v>
      </c>
      <c r="C12" s="388" t="n">
        <v>24538</v>
      </c>
      <c r="D12" s="388" t="n">
        <v>23691</v>
      </c>
      <c r="E12" s="389" t="n">
        <v>22163</v>
      </c>
      <c r="F12" s="389" t="n">
        <v>20406</v>
      </c>
      <c r="G12" s="389" t="n">
        <v>18648</v>
      </c>
      <c r="H12" s="389" t="n">
        <v>17900</v>
      </c>
      <c r="I12" s="389" t="n">
        <v>17299</v>
      </c>
      <c r="J12" s="389" t="n">
        <v>16399</v>
      </c>
      <c r="K12" s="389" t="n">
        <v>16180</v>
      </c>
      <c r="L12" s="389" t="n">
        <v>15834</v>
      </c>
      <c r="M12" s="389" t="n">
        <v>15717</v>
      </c>
      <c r="N12" s="389" t="n">
        <v>15332</v>
      </c>
      <c r="O12" s="388" t="n">
        <v>15358.1666666667</v>
      </c>
      <c r="P12" s="388" t="n">
        <v>15138</v>
      </c>
      <c r="Q12" s="388" t="n">
        <v>15238</v>
      </c>
      <c r="R12" s="388" t="n">
        <v>14967.9166666667</v>
      </c>
      <c r="S12" s="389" t="n">
        <v>14372</v>
      </c>
      <c r="T12" s="396" t="n">
        <v>15309</v>
      </c>
      <c r="U12" s="396" t="n">
        <v>15284</v>
      </c>
      <c r="V12" s="397" t="n">
        <v>15009</v>
      </c>
      <c r="W12" s="397" t="n">
        <v>14660</v>
      </c>
      <c r="X12" s="389" t="n">
        <v>15428</v>
      </c>
      <c r="Y12" s="388" t="n">
        <v>15131</v>
      </c>
      <c r="Z12" s="394" t="n">
        <v>15138</v>
      </c>
      <c r="AA12" s="388" t="n">
        <v>15513</v>
      </c>
      <c r="AB12" s="389" t="n">
        <v>15436</v>
      </c>
      <c r="AC12" s="389" t="n">
        <v>15451</v>
      </c>
      <c r="AD12" s="389" t="n">
        <v>15379</v>
      </c>
      <c r="AE12" s="395" t="n">
        <v>15573</v>
      </c>
    </row>
    <row r="13" customFormat="false" ht="20.1" hidden="false" customHeight="true" outlineLevel="0" collapsed="false">
      <c r="A13" s="251" t="s">
        <v>283</v>
      </c>
      <c r="B13" s="388" t="n">
        <v>47501</v>
      </c>
      <c r="C13" s="388" t="n">
        <v>41044</v>
      </c>
      <c r="D13" s="388" t="n">
        <v>37478</v>
      </c>
      <c r="E13" s="389" t="n">
        <v>31376</v>
      </c>
      <c r="F13" s="389" t="n">
        <v>26831</v>
      </c>
      <c r="G13" s="389" t="n">
        <v>24461</v>
      </c>
      <c r="H13" s="389" t="n">
        <v>22854</v>
      </c>
      <c r="I13" s="389" t="n">
        <v>21608</v>
      </c>
      <c r="J13" s="389" t="n">
        <v>20906</v>
      </c>
      <c r="K13" s="389" t="n">
        <v>21559</v>
      </c>
      <c r="L13" s="389" t="n">
        <v>21694</v>
      </c>
      <c r="M13" s="389" t="n">
        <v>20573</v>
      </c>
      <c r="N13" s="389" t="n">
        <v>20066</v>
      </c>
      <c r="O13" s="388" t="n">
        <v>18858</v>
      </c>
      <c r="P13" s="388" t="n">
        <v>16474</v>
      </c>
      <c r="Q13" s="388" t="n">
        <v>16259</v>
      </c>
      <c r="R13" s="388" t="n">
        <v>16775</v>
      </c>
      <c r="S13" s="389" t="n">
        <v>18966</v>
      </c>
      <c r="T13" s="388" t="n">
        <v>18667</v>
      </c>
      <c r="U13" s="388" t="n">
        <v>16835</v>
      </c>
      <c r="V13" s="389" t="n">
        <v>16314.0833333333</v>
      </c>
      <c r="W13" s="389" t="n">
        <v>16297.5</v>
      </c>
      <c r="X13" s="389" t="n">
        <v>16544.5</v>
      </c>
      <c r="Y13" s="388" t="n">
        <v>16859.5</v>
      </c>
      <c r="Z13" s="394" t="n">
        <v>16967.0833333333</v>
      </c>
      <c r="AA13" s="388" t="n">
        <v>16779</v>
      </c>
      <c r="AB13" s="389" t="n">
        <v>16008.5833333333</v>
      </c>
      <c r="AC13" s="389" t="n">
        <v>16448.3636363636</v>
      </c>
      <c r="AD13" s="389" t="n">
        <v>18034.1666666667</v>
      </c>
      <c r="AE13" s="395" t="n">
        <v>18227.9166666667</v>
      </c>
    </row>
    <row r="14" customFormat="false" ht="20.1" hidden="false" customHeight="true" outlineLevel="0" collapsed="false">
      <c r="A14" s="251" t="s">
        <v>284</v>
      </c>
      <c r="B14" s="388" t="n">
        <v>7665</v>
      </c>
      <c r="C14" s="388" t="n">
        <v>6991</v>
      </c>
      <c r="D14" s="388" t="n">
        <v>6711</v>
      </c>
      <c r="E14" s="389" t="n">
        <v>6435</v>
      </c>
      <c r="F14" s="389" t="n">
        <v>6292</v>
      </c>
      <c r="G14" s="389" t="n">
        <v>6001</v>
      </c>
      <c r="H14" s="389" t="n">
        <v>5708</v>
      </c>
      <c r="I14" s="389" t="n">
        <v>5787</v>
      </c>
      <c r="J14" s="389" t="n">
        <v>5490</v>
      </c>
      <c r="K14" s="389" t="n">
        <v>5193</v>
      </c>
      <c r="L14" s="389" t="n">
        <v>5179</v>
      </c>
      <c r="M14" s="389" t="n">
        <v>5066</v>
      </c>
      <c r="N14" s="389" t="n">
        <v>5293</v>
      </c>
      <c r="O14" s="388" t="n">
        <v>5136</v>
      </c>
      <c r="P14" s="388" t="n">
        <v>3017</v>
      </c>
      <c r="Q14" s="388" t="n">
        <v>2891</v>
      </c>
      <c r="R14" s="388" t="n">
        <v>2991</v>
      </c>
      <c r="S14" s="389" t="n">
        <v>2879</v>
      </c>
      <c r="T14" s="388" t="n">
        <v>2948</v>
      </c>
      <c r="U14" s="388" t="n">
        <v>3034</v>
      </c>
      <c r="V14" s="389" t="n">
        <v>3076.16666666667</v>
      </c>
      <c r="W14" s="389" t="n">
        <v>3018.83333333333</v>
      </c>
      <c r="X14" s="389" t="n">
        <v>3088.5</v>
      </c>
      <c r="Y14" s="388" t="n">
        <v>3054.83333333333</v>
      </c>
      <c r="Z14" s="394" t="n">
        <v>3028.41666666667</v>
      </c>
      <c r="AA14" s="388" t="n">
        <v>2843</v>
      </c>
      <c r="AB14" s="389" t="n">
        <v>3284.66666666667</v>
      </c>
      <c r="AC14" s="389" t="n">
        <v>3177.18181818182</v>
      </c>
      <c r="AD14" s="389" t="n">
        <v>3033.41666666667</v>
      </c>
      <c r="AE14" s="395" t="n">
        <v>2640.66666666667</v>
      </c>
    </row>
    <row r="15" customFormat="false" ht="20.1" hidden="false" customHeight="true" outlineLevel="0" collapsed="false">
      <c r="A15" s="251" t="s">
        <v>285</v>
      </c>
      <c r="B15" s="388" t="n">
        <v>44197</v>
      </c>
      <c r="C15" s="388" t="n">
        <v>45126</v>
      </c>
      <c r="D15" s="388" t="n">
        <v>46118</v>
      </c>
      <c r="E15" s="389" t="n">
        <v>45618</v>
      </c>
      <c r="F15" s="389" t="n">
        <v>44135</v>
      </c>
      <c r="G15" s="389" t="n">
        <v>43083</v>
      </c>
      <c r="H15" s="389" t="n">
        <v>42638</v>
      </c>
      <c r="I15" s="389" t="n">
        <v>41920</v>
      </c>
      <c r="J15" s="389" t="n">
        <v>39719</v>
      </c>
      <c r="K15" s="389" t="n">
        <v>37747</v>
      </c>
      <c r="L15" s="389" t="n">
        <v>35979</v>
      </c>
      <c r="M15" s="389" t="n">
        <v>34882</v>
      </c>
      <c r="N15" s="389" t="n">
        <v>34272</v>
      </c>
      <c r="O15" s="388" t="n">
        <v>33404</v>
      </c>
      <c r="P15" s="388" t="n">
        <v>33019</v>
      </c>
      <c r="Q15" s="388" t="n">
        <v>32371</v>
      </c>
      <c r="R15" s="388" t="n">
        <v>33048.5833333333</v>
      </c>
      <c r="S15" s="389" t="n">
        <v>33502</v>
      </c>
      <c r="T15" s="388" t="n">
        <v>33877</v>
      </c>
      <c r="U15" s="388" t="n">
        <v>33967</v>
      </c>
      <c r="V15" s="389" t="n">
        <v>34357</v>
      </c>
      <c r="W15" s="389" t="n">
        <v>34547</v>
      </c>
      <c r="X15" s="389" t="n">
        <v>33506</v>
      </c>
      <c r="Y15" s="388" t="n">
        <v>33627</v>
      </c>
      <c r="Z15" s="394" t="n">
        <v>33358</v>
      </c>
      <c r="AA15" s="388" t="n">
        <v>34286</v>
      </c>
      <c r="AB15" s="389" t="n">
        <v>33508</v>
      </c>
      <c r="AC15" s="389" t="n">
        <v>33956</v>
      </c>
      <c r="AD15" s="389" t="n">
        <v>34061</v>
      </c>
      <c r="AE15" s="395" t="n">
        <v>35099</v>
      </c>
    </row>
    <row r="16" customFormat="false" ht="20.1" hidden="false" customHeight="true" outlineLevel="0" collapsed="false">
      <c r="A16" s="257" t="s">
        <v>286</v>
      </c>
      <c r="B16" s="398" t="n">
        <v>200603</v>
      </c>
      <c r="C16" s="398" t="n">
        <v>194127</v>
      </c>
      <c r="D16" s="398" t="n">
        <v>191564</v>
      </c>
      <c r="E16" s="399" t="n">
        <v>187928</v>
      </c>
      <c r="F16" s="399" t="n">
        <v>180324</v>
      </c>
      <c r="G16" s="399" t="n">
        <v>174184</v>
      </c>
      <c r="H16" s="399" t="n">
        <v>168261</v>
      </c>
      <c r="I16" s="399" t="n">
        <v>160426</v>
      </c>
      <c r="J16" s="399" t="n">
        <v>151076</v>
      </c>
      <c r="K16" s="399" t="n">
        <v>137197</v>
      </c>
      <c r="L16" s="399" t="n">
        <v>130507</v>
      </c>
      <c r="M16" s="399" t="n">
        <v>131801</v>
      </c>
      <c r="N16" s="399" t="n">
        <v>131373</v>
      </c>
      <c r="O16" s="398" t="n">
        <v>126746.166666667</v>
      </c>
      <c r="P16" s="398" t="n">
        <v>123000</v>
      </c>
      <c r="Q16" s="398" t="n">
        <v>122150</v>
      </c>
      <c r="R16" s="398" t="n">
        <v>122008.5</v>
      </c>
      <c r="S16" s="399" t="n">
        <v>121195</v>
      </c>
      <c r="T16" s="400" t="n">
        <v>119508</v>
      </c>
      <c r="U16" s="400" t="n">
        <v>121161</v>
      </c>
      <c r="V16" s="401" t="n">
        <v>121294</v>
      </c>
      <c r="W16" s="401" t="n">
        <v>118459</v>
      </c>
      <c r="X16" s="399" t="n">
        <v>118163</v>
      </c>
      <c r="Y16" s="398" t="n">
        <v>117823</v>
      </c>
      <c r="Z16" s="402" t="n">
        <v>116631</v>
      </c>
      <c r="AA16" s="398" t="n">
        <v>119107</v>
      </c>
      <c r="AB16" s="399" t="n">
        <v>120929</v>
      </c>
      <c r="AC16" s="399" t="n">
        <v>126800</v>
      </c>
      <c r="AD16" s="399" t="n">
        <v>128153</v>
      </c>
      <c r="AE16" s="403" t="n">
        <v>130907</v>
      </c>
    </row>
    <row r="17" customFormat="false" ht="12.2" hidden="false" customHeight="true" outlineLevel="0" collapsed="false"/>
    <row r="18" customFormat="false" ht="15.75" hidden="false" customHeight="false" outlineLevel="0" collapsed="false">
      <c r="A18" s="86" t="s">
        <v>4</v>
      </c>
    </row>
    <row r="19" customFormat="false" ht="18" hidden="false" customHeight="true" outlineLevel="0" collapsed="false">
      <c r="A19" s="386" t="s">
        <v>287</v>
      </c>
      <c r="B19" s="386"/>
      <c r="C19" s="386"/>
      <c r="D19" s="386"/>
      <c r="E19" s="386"/>
      <c r="F19" s="386"/>
      <c r="G19" s="386"/>
      <c r="H19" s="386"/>
      <c r="I19" s="386"/>
      <c r="J19" s="386"/>
      <c r="K19" s="386"/>
      <c r="L19" s="386"/>
      <c r="M19" s="386"/>
      <c r="N19" s="386"/>
      <c r="O19" s="386"/>
      <c r="P19" s="386"/>
      <c r="Q19" s="386"/>
      <c r="R19" s="386"/>
    </row>
    <row r="20" customFormat="false" ht="20.85" hidden="false" customHeight="true" outlineLevel="0" collapsed="false">
      <c r="A20" s="387"/>
      <c r="B20" s="243" t="s">
        <v>278</v>
      </c>
      <c r="C20" s="243" t="n">
        <v>1992</v>
      </c>
      <c r="D20" s="243" t="n">
        <v>1993</v>
      </c>
      <c r="E20" s="243" t="n">
        <v>1994</v>
      </c>
      <c r="F20" s="243" t="n">
        <v>1995</v>
      </c>
      <c r="G20" s="243" t="n">
        <v>1996</v>
      </c>
      <c r="H20" s="243" t="n">
        <v>1997</v>
      </c>
      <c r="I20" s="243" t="n">
        <v>1998</v>
      </c>
      <c r="J20" s="243" t="n">
        <v>1999</v>
      </c>
      <c r="K20" s="243" t="n">
        <v>2000</v>
      </c>
      <c r="L20" s="243" t="n">
        <v>2001</v>
      </c>
      <c r="M20" s="243" t="n">
        <v>2002</v>
      </c>
      <c r="N20" s="243" t="n">
        <v>2003</v>
      </c>
      <c r="O20" s="243" t="n">
        <v>2004</v>
      </c>
      <c r="P20" s="243" t="n">
        <v>2005</v>
      </c>
      <c r="Q20" s="243" t="n">
        <v>2006</v>
      </c>
      <c r="R20" s="243" t="n">
        <v>2007</v>
      </c>
      <c r="S20" s="243" t="n">
        <v>2008</v>
      </c>
      <c r="T20" s="243" t="n">
        <v>2009</v>
      </c>
      <c r="U20" s="243" t="n">
        <v>2010</v>
      </c>
      <c r="V20" s="243" t="n">
        <v>2011</v>
      </c>
      <c r="W20" s="243" t="n">
        <v>2012</v>
      </c>
      <c r="X20" s="243" t="n">
        <v>2013</v>
      </c>
      <c r="Y20" s="243" t="n">
        <v>2014</v>
      </c>
      <c r="Z20" s="243" t="n">
        <v>2015</v>
      </c>
      <c r="AA20" s="243" t="n">
        <v>2016</v>
      </c>
      <c r="AB20" s="243" t="n">
        <v>2017</v>
      </c>
      <c r="AC20" s="243" t="n">
        <v>2018</v>
      </c>
      <c r="AD20" s="243" t="n">
        <v>2019</v>
      </c>
      <c r="AE20" s="243" t="n">
        <v>2020</v>
      </c>
    </row>
    <row r="21" s="327" customFormat="true" ht="20.1" hidden="false" customHeight="true" outlineLevel="0" collapsed="false">
      <c r="A21" s="404" t="s">
        <v>286</v>
      </c>
      <c r="B21" s="388" t="n">
        <v>748</v>
      </c>
      <c r="C21" s="388" t="n">
        <v>765</v>
      </c>
      <c r="D21" s="388" t="n">
        <v>804</v>
      </c>
      <c r="E21" s="389" t="n">
        <v>828</v>
      </c>
      <c r="F21" s="389" t="n">
        <v>844</v>
      </c>
      <c r="G21" s="389" t="n">
        <v>865</v>
      </c>
      <c r="H21" s="389" t="n">
        <v>891</v>
      </c>
      <c r="I21" s="389" t="n">
        <v>903</v>
      </c>
      <c r="J21" s="389" t="n">
        <v>891</v>
      </c>
      <c r="K21" s="389" t="n">
        <v>875</v>
      </c>
      <c r="L21" s="389" t="n">
        <v>897</v>
      </c>
      <c r="M21" s="389" t="n">
        <v>939</v>
      </c>
      <c r="N21" s="389" t="n">
        <v>982</v>
      </c>
      <c r="O21" s="388" t="n">
        <v>974.5</v>
      </c>
      <c r="P21" s="388" t="n">
        <v>991.583333333333</v>
      </c>
      <c r="Q21" s="388" t="n">
        <v>1010</v>
      </c>
      <c r="R21" s="388" t="n">
        <v>1045.41666666667</v>
      </c>
      <c r="S21" s="390" t="n">
        <v>1063</v>
      </c>
      <c r="T21" s="390" t="n">
        <v>1130</v>
      </c>
      <c r="U21" s="391" t="n">
        <v>1287</v>
      </c>
      <c r="V21" s="390" t="n">
        <v>1305</v>
      </c>
      <c r="W21" s="390" t="n">
        <v>1324</v>
      </c>
      <c r="X21" s="391" t="n">
        <v>1365</v>
      </c>
      <c r="Y21" s="390" t="n">
        <v>1389</v>
      </c>
      <c r="Z21" s="390" t="n">
        <v>1443</v>
      </c>
      <c r="AA21" s="390" t="n">
        <v>1594</v>
      </c>
      <c r="AB21" s="392" t="n">
        <v>1600</v>
      </c>
      <c r="AC21" s="391" t="n">
        <v>1625</v>
      </c>
      <c r="AD21" s="391" t="n">
        <v>1615</v>
      </c>
      <c r="AE21" s="393" t="n">
        <v>1641</v>
      </c>
    </row>
    <row r="22" s="327" customFormat="true" ht="20.1" hidden="false" customHeight="true" outlineLevel="0" collapsed="false">
      <c r="A22" s="341" t="s">
        <v>285</v>
      </c>
      <c r="B22" s="388" t="n">
        <v>547</v>
      </c>
      <c r="C22" s="388" t="n">
        <v>581</v>
      </c>
      <c r="D22" s="388" t="n">
        <v>631</v>
      </c>
      <c r="E22" s="389" t="n">
        <v>653</v>
      </c>
      <c r="F22" s="389" t="n">
        <v>674</v>
      </c>
      <c r="G22" s="389" t="n">
        <v>686</v>
      </c>
      <c r="H22" s="389" t="n">
        <v>688</v>
      </c>
      <c r="I22" s="389" t="n">
        <v>697</v>
      </c>
      <c r="J22" s="389" t="n">
        <v>688</v>
      </c>
      <c r="K22" s="389" t="n">
        <v>685</v>
      </c>
      <c r="L22" s="389" t="n">
        <v>678</v>
      </c>
      <c r="M22" s="389" t="n">
        <v>670</v>
      </c>
      <c r="N22" s="389" t="n">
        <v>659</v>
      </c>
      <c r="O22" s="388" t="n">
        <v>686.166666666667</v>
      </c>
      <c r="P22" s="388" t="n">
        <v>691.083333333333</v>
      </c>
      <c r="Q22" s="388" t="n">
        <v>702</v>
      </c>
      <c r="R22" s="388" t="n">
        <v>735.666666666667</v>
      </c>
      <c r="S22" s="388" t="n">
        <v>759</v>
      </c>
      <c r="T22" s="388" t="n">
        <v>774</v>
      </c>
      <c r="U22" s="389" t="n">
        <v>802</v>
      </c>
      <c r="V22" s="388" t="n">
        <v>898</v>
      </c>
      <c r="W22" s="388" t="n">
        <v>895</v>
      </c>
      <c r="X22" s="389" t="n">
        <v>909</v>
      </c>
      <c r="Y22" s="388" t="n">
        <v>913</v>
      </c>
      <c r="Z22" s="388" t="n">
        <v>968</v>
      </c>
      <c r="AA22" s="388" t="n">
        <v>1016</v>
      </c>
      <c r="AB22" s="394" t="n">
        <v>986</v>
      </c>
      <c r="AC22" s="389" t="n">
        <v>991</v>
      </c>
      <c r="AD22" s="389" t="n">
        <v>986</v>
      </c>
      <c r="AE22" s="395" t="n">
        <v>1003</v>
      </c>
    </row>
    <row r="23" customFormat="false" ht="20.1" hidden="false" customHeight="true" outlineLevel="0" collapsed="false">
      <c r="A23" s="405" t="s">
        <v>282</v>
      </c>
      <c r="B23" s="398" t="n">
        <v>307</v>
      </c>
      <c r="C23" s="398" t="n">
        <v>327</v>
      </c>
      <c r="D23" s="398" t="n">
        <v>392</v>
      </c>
      <c r="E23" s="399" t="n">
        <v>438</v>
      </c>
      <c r="F23" s="399" t="n">
        <v>464</v>
      </c>
      <c r="G23" s="399" t="n">
        <v>477</v>
      </c>
      <c r="H23" s="399" t="n">
        <v>471</v>
      </c>
      <c r="I23" s="399" t="n">
        <v>487</v>
      </c>
      <c r="J23" s="399" t="n">
        <v>472</v>
      </c>
      <c r="K23" s="399" t="n">
        <v>474</v>
      </c>
      <c r="L23" s="399" t="n">
        <v>479</v>
      </c>
      <c r="M23" s="399" t="n">
        <v>483</v>
      </c>
      <c r="N23" s="399" t="n">
        <v>480</v>
      </c>
      <c r="O23" s="398" t="n">
        <v>488.333333333333</v>
      </c>
      <c r="P23" s="398" t="n">
        <v>489.25</v>
      </c>
      <c r="Q23" s="398" t="n">
        <v>495</v>
      </c>
      <c r="R23" s="398" t="n">
        <v>481.833333333333</v>
      </c>
      <c r="S23" s="398" t="n">
        <v>492</v>
      </c>
      <c r="T23" s="398" t="n">
        <v>495</v>
      </c>
      <c r="U23" s="399" t="n">
        <v>504</v>
      </c>
      <c r="V23" s="398" t="n">
        <v>528</v>
      </c>
      <c r="W23" s="398" t="n">
        <v>531</v>
      </c>
      <c r="X23" s="399" t="n">
        <v>542</v>
      </c>
      <c r="Y23" s="398" t="n">
        <v>549</v>
      </c>
      <c r="Z23" s="398" t="n">
        <v>570</v>
      </c>
      <c r="AA23" s="398" t="n">
        <v>596</v>
      </c>
      <c r="AB23" s="402" t="n">
        <v>584</v>
      </c>
      <c r="AC23" s="399" t="n">
        <v>591</v>
      </c>
      <c r="AD23" s="399" t="n">
        <v>597</v>
      </c>
      <c r="AE23" s="403" t="n">
        <v>609</v>
      </c>
    </row>
    <row r="24" customFormat="false" ht="18" hidden="false" customHeight="true" outlineLevel="0" collapsed="false">
      <c r="A24" s="262"/>
      <c r="B24" s="406"/>
      <c r="C24" s="406"/>
      <c r="D24" s="406"/>
      <c r="E24" s="406"/>
      <c r="F24" s="406"/>
      <c r="G24" s="406"/>
      <c r="H24" s="406"/>
      <c r="I24" s="406"/>
      <c r="J24" s="406"/>
      <c r="K24" s="406"/>
      <c r="L24" s="406"/>
      <c r="M24" s="406"/>
      <c r="N24" s="406"/>
      <c r="O24" s="406"/>
      <c r="P24" s="406"/>
      <c r="Q24" s="406"/>
      <c r="R24" s="406"/>
    </row>
    <row r="25" customFormat="false" ht="18" hidden="false" customHeight="true" outlineLevel="0" collapsed="false">
      <c r="A25" s="386" t="s">
        <v>288</v>
      </c>
      <c r="B25" s="386"/>
      <c r="C25" s="386"/>
      <c r="D25" s="386"/>
      <c r="E25" s="386"/>
      <c r="F25" s="386"/>
      <c r="G25" s="386"/>
      <c r="H25" s="386"/>
      <c r="I25" s="386"/>
      <c r="J25" s="386"/>
      <c r="K25" s="386"/>
      <c r="L25" s="386"/>
      <c r="M25" s="386"/>
      <c r="N25" s="386"/>
      <c r="O25" s="386"/>
      <c r="P25" s="386"/>
      <c r="Q25" s="386"/>
      <c r="R25" s="386"/>
    </row>
    <row r="26" customFormat="false" ht="18" hidden="false" customHeight="true" outlineLevel="0" collapsed="false">
      <c r="A26" s="387"/>
      <c r="B26" s="243" t="s">
        <v>278</v>
      </c>
      <c r="C26" s="243" t="n">
        <v>1992</v>
      </c>
      <c r="D26" s="243" t="n">
        <v>1993</v>
      </c>
      <c r="E26" s="243" t="n">
        <v>1994</v>
      </c>
      <c r="F26" s="243" t="n">
        <v>1995</v>
      </c>
      <c r="G26" s="243" t="n">
        <v>1996</v>
      </c>
      <c r="H26" s="243" t="n">
        <v>1997</v>
      </c>
      <c r="I26" s="243" t="n">
        <v>1998</v>
      </c>
      <c r="J26" s="243" t="n">
        <v>1999</v>
      </c>
      <c r="K26" s="243" t="n">
        <v>2000</v>
      </c>
      <c r="L26" s="243" t="n">
        <v>2001</v>
      </c>
      <c r="M26" s="243" t="n">
        <v>2002</v>
      </c>
      <c r="N26" s="243" t="n">
        <v>2003</v>
      </c>
      <c r="O26" s="243" t="n">
        <v>2004</v>
      </c>
      <c r="P26" s="243" t="n">
        <v>2005</v>
      </c>
      <c r="Q26" s="243" t="n">
        <v>2006</v>
      </c>
      <c r="R26" s="243" t="n">
        <v>2007</v>
      </c>
      <c r="S26" s="243" t="n">
        <v>2008</v>
      </c>
      <c r="T26" s="243" t="n">
        <v>2009</v>
      </c>
      <c r="U26" s="243" t="n">
        <v>2010</v>
      </c>
      <c r="V26" s="243" t="n">
        <v>2011</v>
      </c>
      <c r="W26" s="243" t="n">
        <v>2012</v>
      </c>
      <c r="X26" s="243" t="n">
        <v>2013</v>
      </c>
      <c r="Y26" s="243" t="n">
        <v>2014</v>
      </c>
      <c r="Z26" s="243" t="n">
        <v>2015</v>
      </c>
      <c r="AA26" s="243" t="n">
        <v>2016</v>
      </c>
      <c r="AB26" s="243" t="n">
        <v>2017</v>
      </c>
      <c r="AC26" s="243" t="n">
        <v>2018</v>
      </c>
      <c r="AD26" s="243" t="n">
        <v>2019</v>
      </c>
      <c r="AE26" s="407"/>
    </row>
    <row r="27" customFormat="false" ht="18" hidden="false" customHeight="true" outlineLevel="0" collapsed="false">
      <c r="A27" s="404" t="s">
        <v>289</v>
      </c>
      <c r="B27" s="388" t="n">
        <v>7378</v>
      </c>
      <c r="C27" s="388" t="n">
        <v>10143</v>
      </c>
      <c r="D27" s="388" t="n">
        <v>9542</v>
      </c>
      <c r="E27" s="388" t="n">
        <v>10016</v>
      </c>
      <c r="F27" s="388" t="n">
        <v>9854</v>
      </c>
      <c r="G27" s="388" t="n">
        <v>9682</v>
      </c>
      <c r="H27" s="388" t="n">
        <v>8784</v>
      </c>
      <c r="I27" s="388" t="n">
        <v>8144</v>
      </c>
      <c r="J27" s="388" t="n">
        <v>7954</v>
      </c>
      <c r="K27" s="388" t="n">
        <v>6089</v>
      </c>
      <c r="L27" s="388" t="n">
        <v>5943</v>
      </c>
      <c r="M27" s="388" t="n">
        <v>5649</v>
      </c>
      <c r="N27" s="388" t="n">
        <v>5400</v>
      </c>
      <c r="O27" s="388" t="n">
        <v>5517</v>
      </c>
      <c r="P27" s="388" t="n">
        <v>5909</v>
      </c>
      <c r="Q27" s="388" t="n">
        <v>6348</v>
      </c>
      <c r="R27" s="388" t="n">
        <v>6676</v>
      </c>
      <c r="S27" s="388" t="n">
        <v>7924</v>
      </c>
      <c r="T27" s="388" t="n">
        <v>8279</v>
      </c>
      <c r="U27" s="388" t="n">
        <v>9486</v>
      </c>
      <c r="V27" s="388" t="n">
        <v>9049</v>
      </c>
      <c r="W27" s="388" t="n">
        <v>8106</v>
      </c>
      <c r="X27" s="388" t="n">
        <v>8004</v>
      </c>
      <c r="Y27" s="388" t="n">
        <v>8572</v>
      </c>
      <c r="Z27" s="388" t="n">
        <v>9392</v>
      </c>
      <c r="AA27" s="391" t="n">
        <v>9219</v>
      </c>
      <c r="AB27" s="391" t="n">
        <v>9165</v>
      </c>
      <c r="AC27" s="391" t="n">
        <v>10451</v>
      </c>
      <c r="AD27" s="393" t="n">
        <v>12964</v>
      </c>
      <c r="AE27" s="406"/>
    </row>
    <row r="28" customFormat="false" ht="18" hidden="false" customHeight="true" outlineLevel="0" collapsed="false">
      <c r="A28" s="341" t="s">
        <v>290</v>
      </c>
      <c r="B28" s="388" t="n">
        <v>1457</v>
      </c>
      <c r="C28" s="388" t="n">
        <v>2731</v>
      </c>
      <c r="D28" s="388" t="n">
        <v>3376</v>
      </c>
      <c r="E28" s="388" t="n">
        <v>2610</v>
      </c>
      <c r="F28" s="388" t="n">
        <v>2412</v>
      </c>
      <c r="G28" s="388" t="n">
        <v>2076</v>
      </c>
      <c r="H28" s="388" t="n">
        <v>2000</v>
      </c>
      <c r="I28" s="388" t="n">
        <v>1559</v>
      </c>
      <c r="J28" s="388" t="n">
        <v>1394</v>
      </c>
      <c r="K28" s="388" t="n">
        <v>1079</v>
      </c>
      <c r="L28" s="388" t="n">
        <v>917</v>
      </c>
      <c r="M28" s="388" t="n">
        <v>1025</v>
      </c>
      <c r="N28" s="388" t="n">
        <v>942</v>
      </c>
      <c r="O28" s="388" t="n">
        <v>901</v>
      </c>
      <c r="P28" s="388" t="n">
        <v>926</v>
      </c>
      <c r="Q28" s="388" t="n">
        <v>929</v>
      </c>
      <c r="R28" s="388" t="n">
        <v>1089</v>
      </c>
      <c r="S28" s="388" t="n">
        <v>1074</v>
      </c>
      <c r="T28" s="388" t="n">
        <v>1280</v>
      </c>
      <c r="U28" s="388" t="n">
        <v>1435</v>
      </c>
      <c r="V28" s="388" t="n">
        <v>1287</v>
      </c>
      <c r="W28" s="388" t="n">
        <v>789</v>
      </c>
      <c r="X28" s="388" t="n">
        <v>639</v>
      </c>
      <c r="Y28" s="388" t="n">
        <v>770</v>
      </c>
      <c r="Z28" s="388" t="n">
        <v>781</v>
      </c>
      <c r="AA28" s="389" t="n">
        <v>714</v>
      </c>
      <c r="AB28" s="389" t="n">
        <v>771</v>
      </c>
      <c r="AC28" s="389" t="n">
        <v>793</v>
      </c>
      <c r="AD28" s="395" t="n">
        <v>1130</v>
      </c>
      <c r="AE28" s="406"/>
    </row>
    <row r="29" customFormat="false" ht="18" hidden="false" customHeight="true" outlineLevel="0" collapsed="false">
      <c r="A29" s="405" t="s">
        <v>291</v>
      </c>
      <c r="B29" s="398" t="n">
        <v>94</v>
      </c>
      <c r="C29" s="398" t="n">
        <v>669</v>
      </c>
      <c r="D29" s="398" t="n">
        <v>1244</v>
      </c>
      <c r="E29" s="398" t="n">
        <v>737</v>
      </c>
      <c r="F29" s="398" t="n">
        <v>1127</v>
      </c>
      <c r="G29" s="398" t="n">
        <v>879</v>
      </c>
      <c r="H29" s="398" t="n">
        <v>371</v>
      </c>
      <c r="I29" s="398" t="n">
        <v>284</v>
      </c>
      <c r="J29" s="398" t="n">
        <v>288</v>
      </c>
      <c r="K29" s="398" t="n">
        <v>172</v>
      </c>
      <c r="L29" s="398" t="n">
        <v>264</v>
      </c>
      <c r="M29" s="398" t="n">
        <v>256</v>
      </c>
      <c r="N29" s="398" t="n">
        <v>247</v>
      </c>
      <c r="O29" s="398" t="n">
        <v>319</v>
      </c>
      <c r="P29" s="398" t="n">
        <v>228</v>
      </c>
      <c r="Q29" s="398" t="n">
        <v>295</v>
      </c>
      <c r="R29" s="398" t="n">
        <v>207</v>
      </c>
      <c r="S29" s="398" t="n">
        <v>396</v>
      </c>
      <c r="T29" s="398" t="n">
        <v>325</v>
      </c>
      <c r="U29" s="398" t="n">
        <v>342</v>
      </c>
      <c r="V29" s="398" t="n">
        <v>376</v>
      </c>
      <c r="W29" s="398" t="n">
        <v>560</v>
      </c>
      <c r="X29" s="398" t="n">
        <v>533</v>
      </c>
      <c r="Y29" s="398" t="n">
        <v>577</v>
      </c>
      <c r="Z29" s="398" t="n">
        <v>455</v>
      </c>
      <c r="AA29" s="399" t="n">
        <v>352</v>
      </c>
      <c r="AB29" s="399" t="n">
        <v>491</v>
      </c>
      <c r="AC29" s="399" t="n">
        <v>548</v>
      </c>
      <c r="AD29" s="403" t="n">
        <v>616</v>
      </c>
      <c r="AE29" s="406"/>
    </row>
    <row r="30" customFormat="false" ht="18" hidden="false" customHeight="true" outlineLevel="0" collapsed="false">
      <c r="A30" s="262"/>
      <c r="B30" s="406"/>
      <c r="C30" s="406"/>
      <c r="D30" s="406"/>
      <c r="E30" s="406"/>
      <c r="F30" s="406"/>
      <c r="G30" s="406"/>
      <c r="H30" s="406"/>
      <c r="I30" s="406"/>
      <c r="J30" s="406"/>
      <c r="K30" s="406"/>
      <c r="L30" s="406"/>
      <c r="M30" s="406"/>
      <c r="N30" s="406"/>
      <c r="O30" s="406"/>
      <c r="P30" s="406"/>
      <c r="Q30" s="406"/>
      <c r="R30" s="406"/>
    </row>
    <row r="31" customFormat="false" ht="18" hidden="false" customHeight="true" outlineLevel="0" collapsed="false">
      <c r="A31" s="262"/>
      <c r="B31" s="406"/>
      <c r="C31" s="406"/>
      <c r="D31" s="406"/>
      <c r="E31" s="406"/>
      <c r="F31" s="406"/>
      <c r="G31" s="406"/>
      <c r="H31" s="406"/>
      <c r="I31" s="406"/>
      <c r="J31" s="406"/>
      <c r="K31" s="406"/>
      <c r="L31" s="406"/>
      <c r="M31" s="406"/>
      <c r="N31" s="406"/>
      <c r="O31" s="406"/>
      <c r="P31" s="406"/>
      <c r="Q31" s="406"/>
      <c r="R31" s="406"/>
    </row>
    <row r="32" customFormat="false" ht="18" hidden="false" customHeight="true" outlineLevel="0" collapsed="false">
      <c r="A32" s="386" t="s">
        <v>292</v>
      </c>
      <c r="B32" s="386"/>
      <c r="C32" s="386"/>
      <c r="D32" s="386"/>
      <c r="E32" s="386"/>
      <c r="F32" s="386"/>
      <c r="G32" s="386"/>
      <c r="H32" s="386"/>
      <c r="I32" s="386"/>
      <c r="J32" s="386"/>
      <c r="K32" s="386"/>
      <c r="L32" s="386"/>
      <c r="M32" s="386"/>
      <c r="N32" s="386"/>
      <c r="O32" s="386"/>
      <c r="P32" s="386"/>
      <c r="Q32" s="386"/>
      <c r="R32" s="386"/>
    </row>
    <row r="33" customFormat="false" ht="18" hidden="false" customHeight="true" outlineLevel="0" collapsed="false">
      <c r="A33" s="387"/>
      <c r="B33" s="243" t="s">
        <v>278</v>
      </c>
      <c r="C33" s="243" t="n">
        <v>1992</v>
      </c>
      <c r="D33" s="243" t="n">
        <v>1993</v>
      </c>
      <c r="E33" s="243" t="n">
        <v>1994</v>
      </c>
      <c r="F33" s="243" t="n">
        <v>1995</v>
      </c>
      <c r="G33" s="243" t="n">
        <v>1996</v>
      </c>
      <c r="H33" s="243" t="n">
        <v>1997</v>
      </c>
      <c r="I33" s="243" t="n">
        <v>1998</v>
      </c>
      <c r="J33" s="243" t="n">
        <v>1999</v>
      </c>
      <c r="K33" s="243" t="n">
        <v>2000</v>
      </c>
      <c r="L33" s="243" t="n">
        <v>2001</v>
      </c>
      <c r="M33" s="243" t="n">
        <v>2002</v>
      </c>
      <c r="N33" s="243" t="n">
        <v>2003</v>
      </c>
      <c r="O33" s="243" t="n">
        <v>2004</v>
      </c>
      <c r="P33" s="243" t="n">
        <v>2005</v>
      </c>
      <c r="Q33" s="243" t="n">
        <v>2006</v>
      </c>
      <c r="R33" s="243" t="n">
        <v>2007</v>
      </c>
      <c r="S33" s="243" t="n">
        <v>2008</v>
      </c>
      <c r="T33" s="243" t="n">
        <v>2009</v>
      </c>
      <c r="U33" s="243" t="n">
        <v>2010</v>
      </c>
      <c r="V33" s="243" t="n">
        <v>2011</v>
      </c>
      <c r="W33" s="243" t="n">
        <v>2012</v>
      </c>
      <c r="X33" s="243" t="n">
        <v>2013</v>
      </c>
      <c r="Y33" s="243" t="n">
        <v>2014</v>
      </c>
      <c r="Z33" s="243" t="n">
        <v>2015</v>
      </c>
      <c r="AA33" s="243" t="n">
        <v>2016</v>
      </c>
      <c r="AB33" s="243" t="n">
        <v>2017</v>
      </c>
      <c r="AC33" s="243" t="n">
        <v>2018</v>
      </c>
      <c r="AD33" s="243" t="n">
        <v>2019</v>
      </c>
      <c r="AE33" s="407"/>
    </row>
    <row r="34" customFormat="false" ht="18" hidden="false" customHeight="true" outlineLevel="0" collapsed="false">
      <c r="A34" s="404" t="s">
        <v>289</v>
      </c>
      <c r="B34" s="388" t="n">
        <v>65876</v>
      </c>
      <c r="C34" s="388" t="n">
        <v>75755</v>
      </c>
      <c r="D34" s="388" t="n">
        <v>75647</v>
      </c>
      <c r="E34" s="388" t="n">
        <v>78023</v>
      </c>
      <c r="F34" s="388" t="n">
        <v>80007</v>
      </c>
      <c r="G34" s="388" t="n">
        <v>81724</v>
      </c>
      <c r="H34" s="388" t="n">
        <v>81868</v>
      </c>
      <c r="I34" s="388" t="n">
        <v>89163</v>
      </c>
      <c r="J34" s="388" t="n">
        <v>87149</v>
      </c>
      <c r="K34" s="388" t="n">
        <v>88243</v>
      </c>
      <c r="L34" s="388" t="n">
        <v>92128</v>
      </c>
      <c r="M34" s="388" t="n">
        <v>108980</v>
      </c>
      <c r="N34" s="388" t="n">
        <v>114875</v>
      </c>
      <c r="O34" s="388" t="n">
        <v>132344</v>
      </c>
      <c r="P34" s="388" t="n">
        <v>153929</v>
      </c>
      <c r="Q34" s="388" t="n">
        <v>182528</v>
      </c>
      <c r="R34" s="388" t="n">
        <v>211181</v>
      </c>
      <c r="S34" s="388" t="n">
        <v>268186</v>
      </c>
      <c r="T34" s="388" t="n">
        <v>296438</v>
      </c>
      <c r="U34" s="388" t="n">
        <v>348904</v>
      </c>
      <c r="V34" s="388" t="n">
        <v>403675</v>
      </c>
      <c r="W34" s="388" t="n">
        <v>499322</v>
      </c>
      <c r="X34" s="388" t="n">
        <v>508781</v>
      </c>
      <c r="Y34" s="388" t="n">
        <v>484077</v>
      </c>
      <c r="Z34" s="388" t="n">
        <v>462733</v>
      </c>
      <c r="AA34" s="391" t="n">
        <v>411577</v>
      </c>
      <c r="AB34" s="391" t="n">
        <v>432210</v>
      </c>
      <c r="AC34" s="391" t="n">
        <v>489027</v>
      </c>
      <c r="AD34" s="393" t="n">
        <v>508590</v>
      </c>
      <c r="AE34" s="406"/>
    </row>
    <row r="35" customFormat="false" ht="18" hidden="false" customHeight="true" outlineLevel="0" collapsed="false">
      <c r="A35" s="341" t="s">
        <v>290</v>
      </c>
      <c r="B35" s="388" t="n">
        <v>19132</v>
      </c>
      <c r="C35" s="388" t="n">
        <v>20964</v>
      </c>
      <c r="D35" s="388" t="n">
        <v>21439</v>
      </c>
      <c r="E35" s="388" t="n">
        <v>20176</v>
      </c>
      <c r="F35" s="388" t="n">
        <v>21138</v>
      </c>
      <c r="G35" s="388" t="n">
        <v>24435</v>
      </c>
      <c r="H35" s="388" t="n">
        <v>25773</v>
      </c>
      <c r="I35" s="388" t="n">
        <v>22799</v>
      </c>
      <c r="J35" s="388" t="n">
        <v>20505</v>
      </c>
      <c r="K35" s="388" t="n">
        <v>29960</v>
      </c>
      <c r="L35" s="388" t="n">
        <v>38434</v>
      </c>
      <c r="M35" s="388" t="n">
        <v>35600</v>
      </c>
      <c r="N35" s="388" t="n">
        <v>41023</v>
      </c>
      <c r="O35" s="388" t="n">
        <v>41175</v>
      </c>
      <c r="P35" s="388" t="n">
        <v>50118</v>
      </c>
      <c r="Q35" s="388" t="n">
        <v>61733</v>
      </c>
      <c r="R35" s="388" t="n">
        <v>58890</v>
      </c>
      <c r="S35" s="388" t="n">
        <v>65448</v>
      </c>
      <c r="T35" s="388" t="n">
        <v>56959</v>
      </c>
      <c r="U35" s="388" t="n">
        <v>54266</v>
      </c>
      <c r="V35" s="388" t="n">
        <v>57834</v>
      </c>
      <c r="W35" s="388" t="n">
        <v>65046</v>
      </c>
      <c r="X35" s="388" t="n">
        <v>45994</v>
      </c>
      <c r="Y35" s="388" t="n">
        <v>51926</v>
      </c>
      <c r="Z35" s="388" t="n">
        <v>51060</v>
      </c>
      <c r="AA35" s="389" t="n">
        <v>45968</v>
      </c>
      <c r="AB35" s="389" t="n">
        <v>54318</v>
      </c>
      <c r="AC35" s="389" t="n">
        <v>66668</v>
      </c>
      <c r="AD35" s="395" t="n">
        <v>74934</v>
      </c>
      <c r="AE35" s="406"/>
    </row>
    <row r="36" customFormat="false" ht="18" hidden="false" customHeight="true" outlineLevel="0" collapsed="false">
      <c r="A36" s="405" t="s">
        <v>291</v>
      </c>
      <c r="B36" s="398" t="n">
        <v>585</v>
      </c>
      <c r="C36" s="398" t="n">
        <v>2582</v>
      </c>
      <c r="D36" s="398" t="n">
        <v>4438</v>
      </c>
      <c r="E36" s="398" t="n">
        <v>2567</v>
      </c>
      <c r="F36" s="398" t="n">
        <v>3512</v>
      </c>
      <c r="G36" s="398" t="n">
        <v>2792</v>
      </c>
      <c r="H36" s="398" t="n">
        <v>2341</v>
      </c>
      <c r="I36" s="398" t="n">
        <v>2513</v>
      </c>
      <c r="J36" s="398" t="n">
        <v>2500</v>
      </c>
      <c r="K36" s="398" t="n">
        <v>2300</v>
      </c>
      <c r="L36" s="398" t="n">
        <v>4260</v>
      </c>
      <c r="M36" s="398" t="n">
        <v>3220</v>
      </c>
      <c r="N36" s="398" t="n">
        <v>2236</v>
      </c>
      <c r="O36" s="398" t="n">
        <v>3136</v>
      </c>
      <c r="P36" s="398" t="n">
        <v>2517</v>
      </c>
      <c r="Q36" s="398" t="n">
        <v>2942</v>
      </c>
      <c r="R36" s="398" t="n">
        <v>2853</v>
      </c>
      <c r="S36" s="398" t="n">
        <v>4476</v>
      </c>
      <c r="T36" s="398" t="n">
        <v>4652</v>
      </c>
      <c r="U36" s="398" t="n">
        <v>4762</v>
      </c>
      <c r="V36" s="398" t="n">
        <v>5316</v>
      </c>
      <c r="W36" s="398" t="n">
        <v>6825</v>
      </c>
      <c r="X36" s="398" t="n">
        <v>6598</v>
      </c>
      <c r="Y36" s="398" t="n">
        <v>5591</v>
      </c>
      <c r="Z36" s="398" t="n">
        <v>5269</v>
      </c>
      <c r="AA36" s="399" t="n">
        <v>4973</v>
      </c>
      <c r="AB36" s="399" t="n">
        <v>5184</v>
      </c>
      <c r="AC36" s="399" t="n">
        <v>5237</v>
      </c>
      <c r="AD36" s="403" t="n">
        <v>5114</v>
      </c>
      <c r="AE36" s="406"/>
    </row>
    <row r="37" customFormat="false" ht="18" hidden="false" customHeight="true" outlineLevel="0" collapsed="false">
      <c r="A37" s="262"/>
      <c r="B37" s="406"/>
      <c r="C37" s="406"/>
      <c r="D37" s="406"/>
      <c r="E37" s="406"/>
      <c r="F37" s="406"/>
      <c r="G37" s="406"/>
      <c r="H37" s="406"/>
      <c r="I37" s="406"/>
      <c r="J37" s="406"/>
      <c r="K37" s="406"/>
      <c r="L37" s="406"/>
      <c r="M37" s="406"/>
      <c r="N37" s="406"/>
      <c r="O37" s="406"/>
      <c r="P37" s="406"/>
      <c r="Q37" s="406"/>
      <c r="R37" s="406"/>
      <c r="S37" s="406"/>
      <c r="T37" s="406"/>
      <c r="U37" s="406"/>
      <c r="V37" s="406"/>
      <c r="W37" s="406"/>
      <c r="X37" s="406"/>
      <c r="Y37" s="406"/>
      <c r="Z37" s="406"/>
      <c r="AA37" s="406"/>
      <c r="AB37" s="406"/>
      <c r="AC37" s="406"/>
      <c r="AD37" s="406"/>
      <c r="AE37" s="406"/>
    </row>
    <row r="38" customFormat="false" ht="18" hidden="false" customHeight="true" outlineLevel="0" collapsed="false">
      <c r="A38" s="386" t="s">
        <v>293</v>
      </c>
      <c r="B38" s="386"/>
      <c r="C38" s="386"/>
      <c r="D38" s="386"/>
      <c r="E38" s="386"/>
      <c r="F38" s="386"/>
      <c r="G38" s="386"/>
      <c r="H38" s="386"/>
      <c r="I38" s="386"/>
      <c r="J38" s="386"/>
      <c r="K38" s="386"/>
      <c r="L38" s="386"/>
      <c r="M38" s="386"/>
      <c r="N38" s="386"/>
      <c r="O38" s="386"/>
      <c r="P38" s="386"/>
      <c r="Q38" s="386"/>
      <c r="R38" s="386"/>
      <c r="S38" s="408"/>
      <c r="T38" s="408"/>
      <c r="U38" s="408"/>
      <c r="V38" s="408"/>
      <c r="W38" s="408"/>
      <c r="X38" s="408"/>
      <c r="Y38" s="408"/>
      <c r="Z38" s="408"/>
    </row>
    <row r="39" customFormat="false" ht="18" hidden="false" customHeight="true" outlineLevel="0" collapsed="false">
      <c r="A39" s="387"/>
      <c r="B39" s="243" t="s">
        <v>278</v>
      </c>
      <c r="C39" s="243" t="n">
        <v>1992</v>
      </c>
      <c r="D39" s="243" t="n">
        <v>1993</v>
      </c>
      <c r="E39" s="243" t="n">
        <v>1994</v>
      </c>
      <c r="F39" s="243" t="n">
        <v>1995</v>
      </c>
      <c r="G39" s="243" t="n">
        <v>1996</v>
      </c>
      <c r="H39" s="243" t="n">
        <v>1997</v>
      </c>
      <c r="I39" s="243" t="n">
        <v>1998</v>
      </c>
      <c r="J39" s="243" t="n">
        <v>1999</v>
      </c>
      <c r="K39" s="243" t="n">
        <v>2000</v>
      </c>
      <c r="L39" s="243" t="n">
        <v>2001</v>
      </c>
      <c r="M39" s="243" t="n">
        <v>2002</v>
      </c>
      <c r="N39" s="243" t="n">
        <v>2003</v>
      </c>
      <c r="O39" s="243" t="n">
        <v>2004</v>
      </c>
      <c r="P39" s="243" t="n">
        <v>2005</v>
      </c>
      <c r="Q39" s="243" t="n">
        <v>2006</v>
      </c>
      <c r="R39" s="243" t="n">
        <v>2007</v>
      </c>
      <c r="S39" s="243" t="n">
        <v>2008</v>
      </c>
      <c r="T39" s="243" t="n">
        <v>2009</v>
      </c>
      <c r="U39" s="243" t="n">
        <v>2010</v>
      </c>
      <c r="V39" s="243" t="n">
        <v>2011</v>
      </c>
      <c r="W39" s="243" t="n">
        <v>2012</v>
      </c>
      <c r="X39" s="243" t="n">
        <v>2013</v>
      </c>
      <c r="Y39" s="243" t="n">
        <v>2014</v>
      </c>
      <c r="Z39" s="243" t="n">
        <v>2015</v>
      </c>
      <c r="AA39" s="243" t="n">
        <v>2016</v>
      </c>
      <c r="AB39" s="243" t="n">
        <v>2017</v>
      </c>
      <c r="AC39" s="243" t="n">
        <v>2018</v>
      </c>
      <c r="AD39" s="243" t="n">
        <v>2019</v>
      </c>
      <c r="AE39" s="409"/>
    </row>
    <row r="40" customFormat="false" ht="15.75" hidden="false" customHeight="false" outlineLevel="0" collapsed="false">
      <c r="A40" s="404" t="s">
        <v>289</v>
      </c>
      <c r="B40" s="410" t="n">
        <v>11.1998299836056</v>
      </c>
      <c r="C40" s="410" t="n">
        <v>13.3892152333179</v>
      </c>
      <c r="D40" s="410" t="n">
        <v>12.6138511771782</v>
      </c>
      <c r="E40" s="410" t="n">
        <v>12.8372403009369</v>
      </c>
      <c r="F40" s="410" t="n">
        <v>12.3164223130476</v>
      </c>
      <c r="G40" s="410" t="n">
        <v>11.847192991043</v>
      </c>
      <c r="H40" s="410" t="n">
        <v>10.7294669467924</v>
      </c>
      <c r="I40" s="410" t="n">
        <v>9.1338335408185</v>
      </c>
      <c r="J40" s="410" t="n">
        <v>9.12689761213554</v>
      </c>
      <c r="K40" s="410" t="n">
        <v>6.90026404360686</v>
      </c>
      <c r="L40" s="410" t="n">
        <v>6.45080757207364</v>
      </c>
      <c r="M40" s="410" t="n">
        <v>5.18351991191044</v>
      </c>
      <c r="N40" s="410" t="n">
        <v>4.70076169749728</v>
      </c>
      <c r="O40" s="410" t="n">
        <v>4.16868161760261</v>
      </c>
      <c r="P40" s="410" t="n">
        <v>3.83878281545388</v>
      </c>
      <c r="Q40" s="410" t="n">
        <v>3.47782258064516</v>
      </c>
      <c r="R40" s="410" t="n">
        <v>3.16126924297167</v>
      </c>
      <c r="S40" s="410" t="n">
        <v>2.95466579165206</v>
      </c>
      <c r="T40" s="410" t="n">
        <v>2.79282683056828</v>
      </c>
      <c r="U40" s="410" t="n">
        <v>2.71879944053379</v>
      </c>
      <c r="V40" s="410" t="n">
        <v>2.24165479655664</v>
      </c>
      <c r="W40" s="410" t="n">
        <v>1.62340133220647</v>
      </c>
      <c r="X40" s="410" t="n">
        <v>1.57317195414137</v>
      </c>
      <c r="Y40" s="410" t="n">
        <v>1.7707926631507</v>
      </c>
      <c r="Z40" s="410" t="n">
        <v>2.02968018274037</v>
      </c>
      <c r="AA40" s="411" t="n">
        <v>2.23992108402559</v>
      </c>
      <c r="AB40" s="411" t="n">
        <v>2.12049698063441</v>
      </c>
      <c r="AC40" s="411" t="n">
        <v>2.13710081447446</v>
      </c>
      <c r="AD40" s="412" t="n">
        <v>2.54900804184117</v>
      </c>
      <c r="AE40" s="409"/>
    </row>
    <row r="41" customFormat="false" ht="15.75" hidden="false" customHeight="false" outlineLevel="0" collapsed="false">
      <c r="A41" s="341" t="s">
        <v>290</v>
      </c>
      <c r="B41" s="410" t="n">
        <v>7.61551327618649</v>
      </c>
      <c r="C41" s="410" t="n">
        <v>13.0270940660179</v>
      </c>
      <c r="D41" s="410" t="n">
        <v>15.7470031251458</v>
      </c>
      <c r="E41" s="410" t="n">
        <v>12.936161776368</v>
      </c>
      <c r="F41" s="410" t="n">
        <v>11.4107294919103</v>
      </c>
      <c r="G41" s="410" t="n">
        <v>8.49600982197667</v>
      </c>
      <c r="H41" s="410" t="n">
        <v>7.76005897644822</v>
      </c>
      <c r="I41" s="410" t="n">
        <v>6.83801921136892</v>
      </c>
      <c r="J41" s="410" t="n">
        <v>6.79834186783711</v>
      </c>
      <c r="K41" s="410" t="n">
        <v>3.60146862483311</v>
      </c>
      <c r="L41" s="410" t="n">
        <v>2.38590831035021</v>
      </c>
      <c r="M41" s="410" t="n">
        <v>2.87921348314607</v>
      </c>
      <c r="N41" s="410" t="n">
        <v>2.29627282256295</v>
      </c>
      <c r="O41" s="410" t="n">
        <v>2.18822100789314</v>
      </c>
      <c r="P41" s="410" t="n">
        <v>1.84763957061335</v>
      </c>
      <c r="Q41" s="410" t="n">
        <v>1.50486773686683</v>
      </c>
      <c r="R41" s="410" t="n">
        <v>1.84921039225675</v>
      </c>
      <c r="S41" s="410" t="n">
        <v>1.64099743307664</v>
      </c>
      <c r="T41" s="410" t="n">
        <v>2.24723046401798</v>
      </c>
      <c r="U41" s="410" t="n">
        <v>2.64438138060664</v>
      </c>
      <c r="V41" s="410" t="n">
        <v>2.22533457827575</v>
      </c>
      <c r="W41" s="410" t="n">
        <v>1.21298773175906</v>
      </c>
      <c r="X41" s="410" t="n">
        <v>1.38931164934557</v>
      </c>
      <c r="Y41" s="410" t="n">
        <v>1.48287948234025</v>
      </c>
      <c r="Z41" s="410" t="n">
        <v>1.52957305131218</v>
      </c>
      <c r="AA41" s="413" t="n">
        <v>1.55325443786982</v>
      </c>
      <c r="AB41" s="413" t="n">
        <v>1.41941897713465</v>
      </c>
      <c r="AC41" s="413" t="n">
        <v>1.18947621047579</v>
      </c>
      <c r="AD41" s="414" t="n">
        <v>1.50799370112366</v>
      </c>
      <c r="AE41" s="409"/>
    </row>
    <row r="42" customFormat="false" ht="15.75" hidden="false" customHeight="false" outlineLevel="0" collapsed="false">
      <c r="A42" s="405" t="s">
        <v>291</v>
      </c>
      <c r="B42" s="415" t="n">
        <v>16.0683760683761</v>
      </c>
      <c r="C42" s="415" t="n">
        <v>25.9101471727343</v>
      </c>
      <c r="D42" s="415" t="n">
        <v>28.0306444344299</v>
      </c>
      <c r="E42" s="415" t="n">
        <v>28.7105570705103</v>
      </c>
      <c r="F42" s="415" t="n">
        <v>32.0899772209567</v>
      </c>
      <c r="G42" s="415" t="n">
        <v>31.4828080229226</v>
      </c>
      <c r="H42" s="415" t="n">
        <v>15.8479282357967</v>
      </c>
      <c r="I42" s="415" t="n">
        <v>11.3012335853561</v>
      </c>
      <c r="J42" s="415" t="n">
        <v>11.52</v>
      </c>
      <c r="K42" s="415" t="n">
        <v>7.47826086956522</v>
      </c>
      <c r="L42" s="415" t="n">
        <v>6.19718309859155</v>
      </c>
      <c r="M42" s="415" t="n">
        <v>7.95031055900621</v>
      </c>
      <c r="N42" s="415" t="n">
        <v>11.046511627907</v>
      </c>
      <c r="O42" s="415" t="n">
        <v>10.172193877551</v>
      </c>
      <c r="P42" s="415" t="n">
        <v>9.05840286054827</v>
      </c>
      <c r="Q42" s="415" t="n">
        <v>10.0271923861319</v>
      </c>
      <c r="R42" s="415" t="n">
        <v>7.25552050473186</v>
      </c>
      <c r="S42" s="415" t="n">
        <v>8.84718498659517</v>
      </c>
      <c r="T42" s="415" t="n">
        <v>6.98624247635426</v>
      </c>
      <c r="U42" s="415" t="n">
        <v>7.18185636287274</v>
      </c>
      <c r="V42" s="415" t="n">
        <v>7.07298720842739</v>
      </c>
      <c r="W42" s="415" t="n">
        <v>8.2051282051282</v>
      </c>
      <c r="X42" s="415" t="n">
        <v>8.07820551682328</v>
      </c>
      <c r="Y42" s="415" t="n">
        <v>10.3201573958147</v>
      </c>
      <c r="Z42" s="415" t="n">
        <v>8.63541468969444</v>
      </c>
      <c r="AA42" s="416" t="n">
        <v>7.07822240096521</v>
      </c>
      <c r="AB42" s="416" t="n">
        <v>9.47145061728395</v>
      </c>
      <c r="AC42" s="416" t="n">
        <v>10.4640061103685</v>
      </c>
      <c r="AD42" s="417" t="n">
        <v>12.0453656628862</v>
      </c>
      <c r="AE42" s="409"/>
    </row>
    <row r="43" customFormat="false" ht="15.75" hidden="false" customHeight="false" outlineLevel="0" collapsed="false">
      <c r="AE43" s="409"/>
    </row>
    <row r="44" customFormat="false" ht="15.75" hidden="false" customHeight="false" outlineLevel="0" collapsed="false">
      <c r="A44" s="418" t="s">
        <v>294</v>
      </c>
      <c r="AE44" s="409"/>
    </row>
    <row r="45" customFormat="false" ht="15.75" hidden="false" customHeight="false" outlineLevel="0" collapsed="false">
      <c r="A45" s="418" t="s">
        <v>295</v>
      </c>
      <c r="AE45" s="409"/>
    </row>
    <row r="46" customFormat="false" ht="15.75" hidden="false" customHeight="false" outlineLevel="0" collapsed="false">
      <c r="A46" s="418" t="s">
        <v>296</v>
      </c>
      <c r="AE46" s="409"/>
    </row>
    <row r="47" customFormat="false" ht="15.75" hidden="false" customHeight="false" outlineLevel="0" collapsed="false">
      <c r="L47" s="419"/>
      <c r="AE47" s="409"/>
    </row>
    <row r="48" customFormat="false" ht="15.75" hidden="false" customHeight="false" outlineLevel="0" collapsed="false">
      <c r="AE48" s="409"/>
    </row>
    <row r="49" customFormat="false" ht="15.75" hidden="false" customHeight="false" outlineLevel="0" collapsed="false">
      <c r="AE49" s="409"/>
    </row>
  </sheetData>
  <mergeCells count="7">
    <mergeCell ref="B2:AC2"/>
    <mergeCell ref="B4:AC4"/>
    <mergeCell ref="A7:R7"/>
    <mergeCell ref="A19:R19"/>
    <mergeCell ref="A25:R25"/>
    <mergeCell ref="A32:R32"/>
    <mergeCell ref="A38:R38"/>
  </mergeCells>
  <printOptions headings="false" gridLines="false" gridLinesSet="true" horizontalCentered="true" verticalCentered="false"/>
  <pageMargins left="0.7875" right="0.45" top="0.984027777777778" bottom="0.98402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true"/>
  </sheetPr>
  <dimension ref="A1:CE4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7" activeCellId="1" sqref="AD8:AF76 A7"/>
    </sheetView>
  </sheetViews>
  <sheetFormatPr defaultColWidth="10.4609375" defaultRowHeight="15.75" zeroHeight="false" outlineLevelRow="0" outlineLevelCol="0"/>
  <cols>
    <col collapsed="false" customWidth="true" hidden="false" outlineLevel="0" max="1" min="1" style="0" width="18.75"/>
    <col collapsed="false" customWidth="true" hidden="false" outlineLevel="0" max="33" min="2" style="0" width="8.75"/>
  </cols>
  <sheetData>
    <row r="1" s="427" customFormat="true" ht="13.15" hidden="false" customHeight="true" outlineLevel="0" collapsed="false">
      <c r="A1" s="420"/>
      <c r="B1" s="421"/>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3"/>
      <c r="AE1" s="424"/>
      <c r="AF1" s="425"/>
      <c r="AG1" s="426"/>
      <c r="AH1" s="426"/>
      <c r="AI1" s="426"/>
    </row>
    <row r="2" s="427" customFormat="true" ht="20.85" hidden="false" customHeight="true" outlineLevel="0" collapsed="false">
      <c r="A2" s="101"/>
      <c r="B2" s="428" t="s">
        <v>18</v>
      </c>
      <c r="C2" s="428"/>
      <c r="D2" s="428"/>
      <c r="E2" s="428"/>
      <c r="F2" s="428"/>
      <c r="G2" s="428"/>
      <c r="H2" s="428"/>
      <c r="I2" s="428"/>
      <c r="J2" s="428"/>
      <c r="K2" s="428"/>
      <c r="L2" s="428"/>
      <c r="M2" s="428"/>
      <c r="N2" s="428"/>
      <c r="O2" s="428"/>
      <c r="P2" s="428"/>
      <c r="Q2" s="428"/>
      <c r="R2" s="428"/>
      <c r="S2" s="428"/>
      <c r="T2" s="428"/>
      <c r="U2" s="428"/>
      <c r="V2" s="428"/>
      <c r="W2" s="428"/>
      <c r="X2" s="428"/>
      <c r="Y2" s="428"/>
      <c r="Z2" s="428"/>
      <c r="AA2" s="428"/>
      <c r="AB2" s="428"/>
      <c r="AC2" s="428"/>
      <c r="AD2" s="429" t="s">
        <v>75</v>
      </c>
      <c r="AE2" s="429"/>
      <c r="AF2" s="429"/>
      <c r="AG2" s="426"/>
      <c r="AH2" s="426"/>
      <c r="AI2" s="426"/>
    </row>
    <row r="3" s="427" customFormat="true" ht="20.85" hidden="false" customHeight="true" outlineLevel="0" collapsed="false">
      <c r="A3" s="101"/>
      <c r="B3" s="430"/>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29" t="s">
        <v>297</v>
      </c>
      <c r="AE3" s="429"/>
      <c r="AF3" s="429"/>
      <c r="AG3" s="426"/>
      <c r="AH3" s="426"/>
      <c r="AI3" s="426"/>
    </row>
    <row r="4" s="427" customFormat="true" ht="20.85" hidden="false" customHeight="true" outlineLevel="0" collapsed="false">
      <c r="A4" s="101"/>
      <c r="B4" s="432" t="s">
        <v>276</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3" t="s">
        <v>298</v>
      </c>
      <c r="AE4" s="433"/>
      <c r="AF4" s="433"/>
      <c r="AG4" s="434"/>
      <c r="AH4" s="434"/>
      <c r="AI4" s="434"/>
    </row>
    <row r="5" s="427" customFormat="true" ht="15.75" hidden="false" customHeight="false" outlineLevel="0" collapsed="false">
      <c r="A5" s="435"/>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436"/>
      <c r="AC5" s="436"/>
      <c r="AD5" s="437"/>
      <c r="AE5" s="438"/>
      <c r="AF5" s="439"/>
      <c r="AG5" s="426"/>
      <c r="AH5" s="426"/>
      <c r="AI5" s="426"/>
    </row>
    <row r="6" s="427" customFormat="true" ht="10.15" hidden="false" customHeight="true" outlineLevel="0" collapsed="false"/>
    <row r="7" s="427" customFormat="true" ht="25.15" hidden="false" customHeight="true" outlineLevel="0" collapsed="false">
      <c r="A7" s="440" t="s">
        <v>299</v>
      </c>
      <c r="B7" s="440"/>
      <c r="C7" s="440"/>
      <c r="D7" s="440"/>
      <c r="E7" s="440"/>
      <c r="F7" s="440"/>
      <c r="G7" s="440"/>
      <c r="H7" s="440"/>
      <c r="I7" s="440"/>
      <c r="J7" s="440"/>
      <c r="K7" s="440"/>
      <c r="L7" s="440"/>
      <c r="M7" s="440"/>
      <c r="N7" s="440"/>
      <c r="O7" s="440"/>
      <c r="P7" s="440"/>
    </row>
    <row r="8" s="427" customFormat="true" ht="16.15" hidden="false" customHeight="true" outlineLevel="0" collapsed="false">
      <c r="A8" s="441" t="s">
        <v>300</v>
      </c>
      <c r="B8" s="243" t="n">
        <v>1990</v>
      </c>
      <c r="C8" s="243" t="s">
        <v>301</v>
      </c>
      <c r="D8" s="243" t="n">
        <v>1992</v>
      </c>
      <c r="E8" s="243" t="n">
        <v>1993</v>
      </c>
      <c r="F8" s="243" t="n">
        <v>1994</v>
      </c>
      <c r="G8" s="243" t="n">
        <v>1995</v>
      </c>
      <c r="H8" s="243" t="n">
        <v>1996</v>
      </c>
      <c r="I8" s="243" t="n">
        <v>1997</v>
      </c>
      <c r="J8" s="243" t="n">
        <v>1998</v>
      </c>
      <c r="K8" s="442" t="n">
        <v>1999</v>
      </c>
      <c r="L8" s="442" t="n">
        <v>2000</v>
      </c>
      <c r="M8" s="442" t="n">
        <v>2001</v>
      </c>
      <c r="N8" s="243" t="n">
        <v>2002</v>
      </c>
      <c r="O8" s="243" t="n">
        <v>2003</v>
      </c>
      <c r="P8" s="243" t="n">
        <v>2004</v>
      </c>
      <c r="Q8" s="243" t="n">
        <v>2005</v>
      </c>
      <c r="R8" s="243" t="n">
        <v>2006</v>
      </c>
      <c r="S8" s="243" t="n">
        <v>2007</v>
      </c>
      <c r="T8" s="243" t="n">
        <v>2008</v>
      </c>
      <c r="U8" s="243" t="n">
        <v>2009</v>
      </c>
      <c r="V8" s="243" t="n">
        <v>2010</v>
      </c>
      <c r="W8" s="243" t="n">
        <v>2011</v>
      </c>
      <c r="X8" s="243" t="n">
        <v>2012</v>
      </c>
      <c r="Y8" s="243" t="n">
        <v>2013</v>
      </c>
      <c r="Z8" s="243" t="n">
        <v>2014</v>
      </c>
      <c r="AA8" s="243" t="n">
        <v>2015</v>
      </c>
      <c r="AB8" s="243" t="n">
        <v>2016</v>
      </c>
      <c r="AC8" s="243" t="n">
        <v>2017</v>
      </c>
      <c r="AD8" s="243" t="n">
        <v>2018</v>
      </c>
      <c r="AE8" s="243" t="n">
        <v>2019</v>
      </c>
      <c r="AF8" s="243" t="n">
        <v>2020</v>
      </c>
    </row>
    <row r="9" s="448" customFormat="true" ht="18" hidden="false" customHeight="true" outlineLevel="0" collapsed="false">
      <c r="A9" s="443" t="s">
        <v>302</v>
      </c>
      <c r="B9" s="444" t="n">
        <v>2089.305</v>
      </c>
      <c r="C9" s="444" t="n">
        <v>1979.914</v>
      </c>
      <c r="D9" s="444" t="n">
        <v>1957.494</v>
      </c>
      <c r="E9" s="444" t="n">
        <v>1734.566</v>
      </c>
      <c r="F9" s="444" t="n">
        <v>1557.262</v>
      </c>
      <c r="G9" s="444" t="n">
        <v>1595.352</v>
      </c>
      <c r="H9" s="444" t="n">
        <v>1434.304</v>
      </c>
      <c r="I9" s="444" t="n">
        <v>1391.29</v>
      </c>
      <c r="J9" s="444" t="n">
        <v>1234.202</v>
      </c>
      <c r="K9" s="444" t="n">
        <v>1193.595</v>
      </c>
      <c r="L9" s="444" t="n">
        <v>1011.795</v>
      </c>
      <c r="M9" s="444" t="n">
        <v>824.716</v>
      </c>
      <c r="N9" s="444" t="n">
        <v>790.29</v>
      </c>
      <c r="O9" s="444" t="n">
        <v>776.811</v>
      </c>
      <c r="P9" s="444" t="n">
        <v>783.637008</v>
      </c>
      <c r="Q9" s="444" t="n">
        <v>755.653473</v>
      </c>
      <c r="R9" s="444" t="n">
        <v>641.212515</v>
      </c>
      <c r="S9" s="444" t="n">
        <v>650.559165</v>
      </c>
      <c r="T9" s="444" t="n">
        <v>521.002482</v>
      </c>
      <c r="U9" s="444" t="n">
        <v>414.576856</v>
      </c>
      <c r="V9" s="444" t="n">
        <v>386.871</v>
      </c>
      <c r="W9" s="445" t="n">
        <v>361.312</v>
      </c>
      <c r="X9" s="445" t="n">
        <v>324.209</v>
      </c>
      <c r="Y9" s="446" t="n">
        <v>229.174</v>
      </c>
      <c r="Z9" s="446" t="n">
        <v>230.051</v>
      </c>
      <c r="AA9" s="446" t="n">
        <v>184.547</v>
      </c>
      <c r="AB9" s="445" t="n">
        <v>115.062</v>
      </c>
      <c r="AC9" s="446" t="n">
        <v>107.966</v>
      </c>
      <c r="AD9" s="445" t="n">
        <v>75.404</v>
      </c>
      <c r="AE9" s="445" t="n">
        <v>0</v>
      </c>
      <c r="AF9" s="447" t="n">
        <v>0</v>
      </c>
    </row>
    <row r="10" s="448" customFormat="true" ht="18" hidden="false" customHeight="true" outlineLevel="0" collapsed="false">
      <c r="A10" s="256" t="s">
        <v>303</v>
      </c>
      <c r="B10" s="449" t="n">
        <v>3142.191</v>
      </c>
      <c r="C10" s="449" t="n">
        <v>2461.692</v>
      </c>
      <c r="D10" s="449" t="n">
        <v>2128.641</v>
      </c>
      <c r="E10" s="449" t="n">
        <v>1938.628</v>
      </c>
      <c r="F10" s="449" t="n">
        <v>1830.385</v>
      </c>
      <c r="G10" s="449" t="n">
        <v>1711.157</v>
      </c>
      <c r="H10" s="449" t="n">
        <v>1660.609</v>
      </c>
      <c r="I10" s="449" t="n">
        <v>1573.159</v>
      </c>
      <c r="J10" s="449" t="n">
        <v>1484.989</v>
      </c>
      <c r="K10" s="449" t="n">
        <v>1453.288</v>
      </c>
      <c r="L10" s="449" t="n">
        <v>1527.582</v>
      </c>
      <c r="M10" s="449" t="n">
        <v>1611.838</v>
      </c>
      <c r="N10" s="449" t="n">
        <v>1653.376</v>
      </c>
      <c r="O10" s="449" t="n">
        <v>1640.751</v>
      </c>
      <c r="P10" s="449" t="n">
        <v>1659.932091</v>
      </c>
      <c r="Q10" s="449" t="n">
        <v>1610.649316</v>
      </c>
      <c r="R10" s="449" t="n">
        <v>1590.663247</v>
      </c>
      <c r="S10" s="449" t="n">
        <v>1627.649998</v>
      </c>
      <c r="T10" s="449" t="n">
        <v>1576.414496</v>
      </c>
      <c r="U10" s="449" t="n">
        <v>1528.713</v>
      </c>
      <c r="V10" s="449" t="n">
        <v>1534.791</v>
      </c>
      <c r="W10" s="450" t="n">
        <v>1595.225</v>
      </c>
      <c r="X10" s="450" t="n">
        <v>1675.934</v>
      </c>
      <c r="Y10" s="449" t="n">
        <v>1659.948</v>
      </c>
      <c r="Z10" s="449" t="n">
        <v>1617.391</v>
      </c>
      <c r="AA10" s="449" t="n">
        <v>1607.927</v>
      </c>
      <c r="AB10" s="450" t="n">
        <v>1544.438</v>
      </c>
      <c r="AC10" s="449" t="n">
        <v>1539.8</v>
      </c>
      <c r="AD10" s="450" t="n">
        <v>1506.4</v>
      </c>
      <c r="AE10" s="450" t="n">
        <v>1189.9</v>
      </c>
      <c r="AF10" s="451" t="n">
        <v>979.2</v>
      </c>
    </row>
    <row r="11" s="448" customFormat="true" ht="18" hidden="false" customHeight="true" outlineLevel="0" collapsed="false">
      <c r="A11" s="452" t="s">
        <v>304</v>
      </c>
      <c r="B11" s="449" t="n">
        <v>155.909</v>
      </c>
      <c r="C11" s="449" t="n">
        <v>148.521</v>
      </c>
      <c r="D11" s="449" t="n">
        <v>140.114</v>
      </c>
      <c r="E11" s="449" t="n">
        <v>130.567</v>
      </c>
      <c r="F11" s="449" t="n">
        <v>124.263</v>
      </c>
      <c r="G11" s="449" t="n">
        <v>125.494</v>
      </c>
      <c r="H11" s="449" t="n">
        <v>120.915</v>
      </c>
      <c r="I11" s="449" t="n">
        <v>119.698</v>
      </c>
      <c r="J11" s="449" t="n">
        <v>123.128</v>
      </c>
      <c r="K11" s="449" t="n">
        <v>116.173</v>
      </c>
      <c r="L11" s="449" t="n">
        <v>131.271</v>
      </c>
      <c r="M11" s="449" t="n">
        <v>139.749</v>
      </c>
      <c r="N11" s="449" t="n">
        <v>151.784</v>
      </c>
      <c r="O11" s="449" t="n">
        <v>157.501</v>
      </c>
      <c r="P11" s="449" t="n">
        <v>151.075</v>
      </c>
      <c r="Q11" s="449" t="n">
        <v>153.451</v>
      </c>
      <c r="R11" s="449" t="n">
        <v>150.887</v>
      </c>
      <c r="S11" s="449" t="n">
        <v>146.495</v>
      </c>
      <c r="T11" s="449" t="n">
        <v>131.119</v>
      </c>
      <c r="U11" s="449" t="n">
        <v>119.158</v>
      </c>
      <c r="V11" s="449" t="n">
        <v>106.905</v>
      </c>
      <c r="W11" s="450" t="n">
        <v>111.856</v>
      </c>
      <c r="X11" s="450" t="n">
        <v>110.776</v>
      </c>
      <c r="Y11" s="449" t="n">
        <v>112.431</v>
      </c>
      <c r="Z11" s="449" t="n">
        <v>103.703</v>
      </c>
      <c r="AA11" s="449" t="n">
        <v>103.212</v>
      </c>
      <c r="AB11" s="450" t="n">
        <v>100.189</v>
      </c>
      <c r="AC11" s="449" t="n">
        <v>94.245</v>
      </c>
      <c r="AD11" s="450" t="n">
        <v>87.989</v>
      </c>
      <c r="AE11" s="450" t="n">
        <v>81.891</v>
      </c>
      <c r="AF11" s="451" t="n">
        <v>81.040756</v>
      </c>
    </row>
    <row r="12" s="457" customFormat="true" ht="18" hidden="false" customHeight="true" outlineLevel="0" collapsed="false">
      <c r="A12" s="453" t="s">
        <v>305</v>
      </c>
      <c r="B12" s="454" t="n">
        <v>574.882</v>
      </c>
      <c r="C12" s="454" t="n">
        <v>568.636</v>
      </c>
      <c r="D12" s="454" t="n">
        <v>578.289</v>
      </c>
      <c r="E12" s="454" t="n">
        <v>575.853</v>
      </c>
      <c r="F12" s="454" t="n">
        <v>603.068</v>
      </c>
      <c r="G12" s="454" t="n">
        <v>621.158</v>
      </c>
      <c r="H12" s="454" t="n">
        <v>671.248</v>
      </c>
      <c r="I12" s="454" t="n">
        <v>660.413</v>
      </c>
      <c r="J12" s="454" t="n">
        <v>643.4</v>
      </c>
      <c r="K12" s="454" t="n">
        <v>687.043</v>
      </c>
      <c r="L12" s="454" t="n">
        <v>648.947758</v>
      </c>
      <c r="M12" s="454" t="n">
        <v>654.289028</v>
      </c>
      <c r="N12" s="454" t="n">
        <v>655.854</v>
      </c>
      <c r="O12" s="454" t="n">
        <v>680.92</v>
      </c>
      <c r="P12" s="454" t="n">
        <v>630.138</v>
      </c>
      <c r="Q12" s="454" t="n">
        <v>598.28927038558</v>
      </c>
      <c r="R12" s="454" t="n">
        <v>624.910814975092</v>
      </c>
      <c r="S12" s="454" t="n">
        <v>614.831355852128</v>
      </c>
      <c r="T12" s="454" t="n">
        <v>545.550872773052</v>
      </c>
      <c r="U12" s="454" t="n">
        <v>540.735492043705</v>
      </c>
      <c r="V12" s="454" t="n">
        <v>462.018</v>
      </c>
      <c r="W12" s="455" t="n">
        <v>459.04</v>
      </c>
      <c r="X12" s="455" t="n">
        <v>403.923</v>
      </c>
      <c r="Y12" s="454" t="n">
        <v>388.816</v>
      </c>
      <c r="Z12" s="454" t="n">
        <v>311.298</v>
      </c>
      <c r="AA12" s="454" t="n">
        <v>290.063</v>
      </c>
      <c r="AB12" s="455" t="n">
        <v>277.245</v>
      </c>
      <c r="AC12" s="454" t="n">
        <v>254.216</v>
      </c>
      <c r="AD12" s="455" t="n">
        <v>208.654</v>
      </c>
      <c r="AE12" s="455" t="n">
        <v>201.841</v>
      </c>
      <c r="AF12" s="456" t="n">
        <v>175.028691</v>
      </c>
    </row>
    <row r="13" s="448" customFormat="true" ht="18" hidden="false" customHeight="true" outlineLevel="0" collapsed="false">
      <c r="A13" s="452" t="s">
        <v>306</v>
      </c>
      <c r="B13" s="449" t="n">
        <v>61.6</v>
      </c>
      <c r="C13" s="449" t="n">
        <v>52.747</v>
      </c>
      <c r="D13" s="449" t="n">
        <v>62.342</v>
      </c>
      <c r="E13" s="449" t="n">
        <v>63.634</v>
      </c>
      <c r="F13" s="449" t="n">
        <v>66.621</v>
      </c>
      <c r="G13" s="449" t="n">
        <v>83.236</v>
      </c>
      <c r="H13" s="449" t="n">
        <v>73.286</v>
      </c>
      <c r="I13" s="449" t="n">
        <v>77.47</v>
      </c>
      <c r="J13" s="449" t="n">
        <v>79.918</v>
      </c>
      <c r="K13" s="449" t="n">
        <v>91.195</v>
      </c>
      <c r="L13" s="449" t="n">
        <v>126.868</v>
      </c>
      <c r="M13" s="449" t="n">
        <v>124.068</v>
      </c>
      <c r="N13" s="449" t="n">
        <v>145.462</v>
      </c>
      <c r="O13" s="449" t="n">
        <v>132.1776</v>
      </c>
      <c r="P13" s="449" t="n">
        <v>165.5136</v>
      </c>
      <c r="Q13" s="449" t="n">
        <v>173.1312</v>
      </c>
      <c r="R13" s="449" t="n">
        <v>190.6992</v>
      </c>
      <c r="S13" s="449" t="n">
        <v>230.2452</v>
      </c>
      <c r="T13" s="449" t="n">
        <v>235.584</v>
      </c>
      <c r="U13" s="449" t="n">
        <v>231.3936</v>
      </c>
      <c r="V13" s="449" t="n">
        <v>253.555</v>
      </c>
      <c r="W13" s="450" t="n">
        <v>309.226</v>
      </c>
      <c r="X13" s="450" t="n">
        <v>355.698</v>
      </c>
      <c r="Y13" s="449" t="n">
        <v>380.578</v>
      </c>
      <c r="Z13" s="449" t="n">
        <v>406.802</v>
      </c>
      <c r="AA13" s="449" t="n">
        <v>492.875</v>
      </c>
      <c r="AB13" s="450" t="n">
        <v>499.367</v>
      </c>
      <c r="AC13" s="449" t="n">
        <v>594.487</v>
      </c>
      <c r="AD13" s="450" t="n">
        <v>625.354</v>
      </c>
      <c r="AE13" s="450" t="n">
        <v>691.26</v>
      </c>
      <c r="AF13" s="451" t="n">
        <v>719.598</v>
      </c>
    </row>
    <row r="14" s="457" customFormat="true" ht="18" hidden="false" customHeight="true" outlineLevel="0" collapsed="false">
      <c r="A14" s="458" t="s">
        <v>307</v>
      </c>
      <c r="B14" s="459" t="n">
        <v>203.431</v>
      </c>
      <c r="C14" s="459" t="n">
        <v>147.15</v>
      </c>
      <c r="D14" s="459" t="n">
        <v>147.481</v>
      </c>
      <c r="E14" s="459" t="n">
        <v>166.764</v>
      </c>
      <c r="F14" s="459" t="n">
        <v>188.551</v>
      </c>
      <c r="G14" s="459" t="n">
        <v>191.476</v>
      </c>
      <c r="H14" s="459" t="n">
        <v>196.53</v>
      </c>
      <c r="I14" s="459" t="n">
        <v>266.982</v>
      </c>
      <c r="J14" s="459" t="n">
        <v>299.253</v>
      </c>
      <c r="K14" s="459" t="n">
        <v>312.402</v>
      </c>
      <c r="L14" s="459" t="n">
        <v>346.168</v>
      </c>
      <c r="M14" s="459" t="n">
        <v>359.534</v>
      </c>
      <c r="N14" s="459" t="n">
        <v>353.429</v>
      </c>
      <c r="O14" s="459" t="n">
        <v>567.214252722526</v>
      </c>
      <c r="P14" s="459" t="n">
        <v>649.440348283823</v>
      </c>
      <c r="Q14" s="459" t="n">
        <v>807.492637231817</v>
      </c>
      <c r="R14" s="459" t="n">
        <v>904.753238328514</v>
      </c>
      <c r="S14" s="459" t="n">
        <v>1045.53923827697</v>
      </c>
      <c r="T14" s="459" t="n">
        <v>1113.33037645425</v>
      </c>
      <c r="U14" s="459" t="n">
        <v>1201.37063261022</v>
      </c>
      <c r="V14" s="459" t="n">
        <v>1411.271</v>
      </c>
      <c r="W14" s="460" t="n">
        <v>1408.906</v>
      </c>
      <c r="X14" s="461" t="n">
        <v>1252.988</v>
      </c>
      <c r="Y14" s="462" t="n">
        <v>1337.89</v>
      </c>
      <c r="Z14" s="462" t="n">
        <v>1363.269</v>
      </c>
      <c r="AA14" s="462" t="n">
        <v>1397.232</v>
      </c>
      <c r="AB14" s="461" t="n">
        <v>1436.26</v>
      </c>
      <c r="AC14" s="462" t="n">
        <v>1460.549</v>
      </c>
      <c r="AD14" s="461" t="n">
        <v>1385.816</v>
      </c>
      <c r="AE14" s="461" t="n">
        <v>1446.927</v>
      </c>
      <c r="AF14" s="463" t="n">
        <v>1440.817273</v>
      </c>
    </row>
    <row r="15" s="470" customFormat="true" ht="18" hidden="false" customHeight="true" outlineLevel="0" collapsed="false">
      <c r="A15" s="464" t="s">
        <v>308</v>
      </c>
      <c r="B15" s="465" t="n">
        <v>6227.318</v>
      </c>
      <c r="C15" s="465" t="n">
        <v>5358.66</v>
      </c>
      <c r="D15" s="465" t="n">
        <v>5014.361</v>
      </c>
      <c r="E15" s="465" t="n">
        <v>4610.012</v>
      </c>
      <c r="F15" s="465" t="n">
        <v>4370.15</v>
      </c>
      <c r="G15" s="465" t="n">
        <v>4327.873</v>
      </c>
      <c r="H15" s="465" t="n">
        <v>4156.892</v>
      </c>
      <c r="I15" s="465" t="n">
        <v>4089.012</v>
      </c>
      <c r="J15" s="465" t="n">
        <v>3864.89</v>
      </c>
      <c r="K15" s="465" t="n">
        <v>3853.696</v>
      </c>
      <c r="L15" s="465" t="n">
        <v>3792.631758</v>
      </c>
      <c r="M15" s="465" t="n">
        <v>3714.194028</v>
      </c>
      <c r="N15" s="465" t="n">
        <v>3750.195</v>
      </c>
      <c r="O15" s="465" t="n">
        <v>3955.37485272253</v>
      </c>
      <c r="P15" s="465" t="n">
        <v>4039.73604728382</v>
      </c>
      <c r="Q15" s="465" t="n">
        <v>4098.6668966174</v>
      </c>
      <c r="R15" s="465" t="n">
        <v>4103.12601530361</v>
      </c>
      <c r="S15" s="465" t="n">
        <v>4315.3199571291</v>
      </c>
      <c r="T15" s="465" t="n">
        <v>4123.0012272273</v>
      </c>
      <c r="U15" s="465" t="n">
        <v>4035.94758065392</v>
      </c>
      <c r="V15" s="465" t="n">
        <v>4155.411</v>
      </c>
      <c r="W15" s="466" t="n">
        <v>4245.565</v>
      </c>
      <c r="X15" s="466" t="n">
        <v>4123.528</v>
      </c>
      <c r="Y15" s="467" t="n">
        <v>4108.837</v>
      </c>
      <c r="Z15" s="467" t="n">
        <v>4032.514</v>
      </c>
      <c r="AA15" s="467" t="n">
        <v>4075.856</v>
      </c>
      <c r="AB15" s="466" t="n">
        <v>3972.561</v>
      </c>
      <c r="AC15" s="467" t="n">
        <v>4051.263</v>
      </c>
      <c r="AD15" s="466" t="n">
        <v>3889.617</v>
      </c>
      <c r="AE15" s="466" t="n">
        <v>3611.819</v>
      </c>
      <c r="AF15" s="468" t="n">
        <v>3395.68472</v>
      </c>
      <c r="AG15" s="469"/>
    </row>
    <row r="16" customFormat="false" ht="15.75" hidden="false" customHeight="false" outlineLevel="0" collapsed="false">
      <c r="A16" s="471"/>
      <c r="B16" s="472"/>
      <c r="C16" s="472"/>
      <c r="D16" s="472"/>
      <c r="E16" s="472"/>
      <c r="F16" s="473"/>
      <c r="G16" s="473"/>
      <c r="H16" s="473"/>
      <c r="I16" s="473"/>
      <c r="J16" s="473"/>
      <c r="K16" s="473"/>
      <c r="L16" s="473"/>
      <c r="M16" s="473"/>
      <c r="N16" s="473"/>
      <c r="O16" s="473"/>
      <c r="P16" s="473"/>
      <c r="Q16" s="473"/>
      <c r="R16" s="473"/>
      <c r="S16" s="473"/>
      <c r="T16" s="473"/>
      <c r="U16" s="473"/>
      <c r="V16" s="473"/>
      <c r="W16" s="473"/>
    </row>
    <row r="17" customFormat="false" ht="18.75" hidden="false" customHeight="false" outlineLevel="0" collapsed="false">
      <c r="A17" s="474" t="s">
        <v>309</v>
      </c>
      <c r="B17" s="474"/>
      <c r="C17" s="474"/>
      <c r="D17" s="474"/>
      <c r="E17" s="474"/>
      <c r="F17" s="474"/>
      <c r="G17" s="474"/>
      <c r="H17" s="474"/>
      <c r="I17" s="474"/>
      <c r="J17" s="474"/>
      <c r="K17" s="474"/>
      <c r="L17" s="474"/>
      <c r="M17" s="474"/>
      <c r="N17" s="474"/>
      <c r="O17" s="474"/>
      <c r="P17" s="474"/>
      <c r="Q17" s="474"/>
      <c r="R17" s="474"/>
      <c r="S17" s="474"/>
      <c r="T17" s="474"/>
      <c r="U17" s="474"/>
      <c r="V17" s="474"/>
      <c r="W17" s="474"/>
    </row>
    <row r="18" customFormat="false" ht="15.75" hidden="false" customHeight="false" outlineLevel="0" collapsed="false">
      <c r="A18" s="441" t="s">
        <v>300</v>
      </c>
      <c r="B18" s="243" t="n">
        <v>1990</v>
      </c>
      <c r="C18" s="243" t="s">
        <v>301</v>
      </c>
      <c r="D18" s="243" t="n">
        <v>1992</v>
      </c>
      <c r="E18" s="243" t="n">
        <v>1993</v>
      </c>
      <c r="F18" s="243" t="n">
        <v>1994</v>
      </c>
      <c r="G18" s="243" t="n">
        <v>1995</v>
      </c>
      <c r="H18" s="243" t="n">
        <v>1996</v>
      </c>
      <c r="I18" s="243" t="n">
        <v>1997</v>
      </c>
      <c r="J18" s="243" t="n">
        <v>1998</v>
      </c>
      <c r="K18" s="442" t="n">
        <v>1999</v>
      </c>
      <c r="L18" s="442" t="n">
        <v>2000</v>
      </c>
      <c r="M18" s="442" t="n">
        <v>2001</v>
      </c>
      <c r="N18" s="243" t="n">
        <v>2002</v>
      </c>
      <c r="O18" s="243" t="n">
        <v>2003</v>
      </c>
      <c r="P18" s="243" t="n">
        <v>2004</v>
      </c>
      <c r="Q18" s="243" t="n">
        <v>2005</v>
      </c>
      <c r="R18" s="243" t="n">
        <v>2006</v>
      </c>
      <c r="S18" s="243" t="n">
        <v>2007</v>
      </c>
      <c r="T18" s="243" t="n">
        <v>2008</v>
      </c>
      <c r="U18" s="243" t="n">
        <v>2009</v>
      </c>
      <c r="V18" s="243" t="n">
        <v>2010</v>
      </c>
      <c r="W18" s="243" t="n">
        <v>2011</v>
      </c>
      <c r="X18" s="243" t="n">
        <v>2012</v>
      </c>
      <c r="Y18" s="243" t="n">
        <v>2013</v>
      </c>
      <c r="Z18" s="243" t="n">
        <v>2014</v>
      </c>
      <c r="AA18" s="243" t="n">
        <v>2015</v>
      </c>
      <c r="AB18" s="243" t="n">
        <v>2016</v>
      </c>
      <c r="AC18" s="243" t="n">
        <v>2017</v>
      </c>
      <c r="AD18" s="243" t="n">
        <v>2018</v>
      </c>
      <c r="AE18" s="243" t="n">
        <v>2019</v>
      </c>
      <c r="AF18" s="243" t="n">
        <v>2020</v>
      </c>
    </row>
    <row r="19" customFormat="false" ht="15.75" hidden="false" customHeight="false" outlineLevel="0" collapsed="false">
      <c r="A19" s="443" t="s">
        <v>302</v>
      </c>
      <c r="B19" s="475" t="n">
        <v>7.68836843045532</v>
      </c>
      <c r="C19" s="475" t="n">
        <v>12.3114084350478</v>
      </c>
      <c r="D19" s="475" t="n">
        <v>16.9188599137745</v>
      </c>
      <c r="E19" s="475" t="n">
        <v>16.6103999581039</v>
      </c>
      <c r="F19" s="475" t="n">
        <v>18.3427005803534</v>
      </c>
      <c r="G19" s="475" t="n">
        <v>19.8863686019221</v>
      </c>
      <c r="H19" s="475" t="n">
        <v>23.9541455693477</v>
      </c>
      <c r="I19" s="475" t="n">
        <v>30.1741424955437</v>
      </c>
      <c r="J19" s="475" t="n">
        <v>36.0266619523217</v>
      </c>
      <c r="K19" s="475" t="n">
        <v>40.1437843976188</v>
      </c>
      <c r="L19" s="475" t="n">
        <v>44.8419381010805</v>
      </c>
      <c r="M19" s="475" t="n">
        <v>54.3294164255591</v>
      </c>
      <c r="N19" s="475" t="n">
        <v>56.0299847460416</v>
      </c>
      <c r="O19" s="475" t="n">
        <v>55.476036106684</v>
      </c>
      <c r="P19" s="475" t="n">
        <v>60.5097839439779</v>
      </c>
      <c r="Q19" s="475" t="n">
        <v>59.537966030567</v>
      </c>
      <c r="R19" s="475" t="n">
        <v>66.6883274794449</v>
      </c>
      <c r="S19" s="475" t="n">
        <v>66.7133965559318</v>
      </c>
      <c r="T19" s="475" t="n">
        <v>72.0999441610454</v>
      </c>
      <c r="U19" s="475" t="n">
        <v>71.8895378477614</v>
      </c>
      <c r="V19" s="475" t="n">
        <v>77.04</v>
      </c>
      <c r="W19" s="476" t="n">
        <v>81.61</v>
      </c>
      <c r="X19" s="476" t="n">
        <v>80.33</v>
      </c>
      <c r="Y19" s="477" t="n">
        <v>86.82</v>
      </c>
      <c r="Z19" s="477" t="n">
        <v>87.26</v>
      </c>
      <c r="AA19" s="478" t="n">
        <v>88.43</v>
      </c>
      <c r="AB19" s="476" t="n">
        <v>94.81</v>
      </c>
      <c r="AC19" s="476" t="n">
        <v>91.88</v>
      </c>
      <c r="AD19" s="476" t="n">
        <v>88.34</v>
      </c>
      <c r="AE19" s="476" t="n">
        <v>105.48</v>
      </c>
      <c r="AF19" s="479" t="n">
        <v>92.7556976012192</v>
      </c>
      <c r="BE19" s="480"/>
      <c r="BF19" s="480"/>
      <c r="BG19" s="480"/>
      <c r="BH19" s="480"/>
      <c r="BI19" s="480"/>
      <c r="BJ19" s="480"/>
      <c r="BK19" s="480"/>
      <c r="BL19" s="480"/>
      <c r="BM19" s="480"/>
      <c r="BN19" s="480"/>
      <c r="BO19" s="480"/>
      <c r="BP19" s="480"/>
      <c r="BQ19" s="480"/>
      <c r="BR19" s="480"/>
      <c r="BS19" s="480"/>
      <c r="BT19" s="480"/>
      <c r="BU19" s="480"/>
      <c r="BV19" s="480"/>
      <c r="BW19" s="480"/>
      <c r="BX19" s="480"/>
      <c r="BY19" s="480"/>
      <c r="BZ19" s="480"/>
      <c r="CA19" s="480"/>
      <c r="CB19" s="480"/>
      <c r="CC19" s="480"/>
      <c r="CD19" s="480"/>
      <c r="CE19" s="480"/>
    </row>
    <row r="20" customFormat="false" ht="15.75" hidden="false" customHeight="false" outlineLevel="0" collapsed="false">
      <c r="A20" s="256" t="s">
        <v>303</v>
      </c>
      <c r="B20" s="475" t="n">
        <v>-1.00733742304454</v>
      </c>
      <c r="C20" s="475" t="n">
        <v>0.777391388981298</v>
      </c>
      <c r="D20" s="475" t="n">
        <v>1.52097195162298</v>
      </c>
      <c r="E20" s="475" t="n">
        <v>1.58080319247396</v>
      </c>
      <c r="F20" s="475" t="n">
        <v>1.49153332806802</v>
      </c>
      <c r="G20" s="475" t="n">
        <v>1.3902341714059</v>
      </c>
      <c r="H20" s="475" t="n">
        <v>1.45700582695686</v>
      </c>
      <c r="I20" s="475" t="n">
        <v>1.47458771277193</v>
      </c>
      <c r="J20" s="475" t="n">
        <v>1.46994230534245</v>
      </c>
      <c r="K20" s="475" t="n">
        <v>1.63568662172659</v>
      </c>
      <c r="L20" s="475" t="n">
        <v>1.08746559939308</v>
      </c>
      <c r="M20" s="475" t="n">
        <v>1.17265957967962</v>
      </c>
      <c r="N20" s="475" t="n">
        <v>0.151298393987994</v>
      </c>
      <c r="O20" s="475" t="n">
        <v>-0.629561192188805</v>
      </c>
      <c r="P20" s="475" t="n">
        <v>-0.726411436167235</v>
      </c>
      <c r="Q20" s="475" t="n">
        <v>-0.89562125175878</v>
      </c>
      <c r="R20" s="475" t="n">
        <v>-0.967742908195724</v>
      </c>
      <c r="S20" s="475" t="n">
        <v>-1.03217907260895</v>
      </c>
      <c r="T20" s="475" t="n">
        <v>-1.39904797299792</v>
      </c>
      <c r="U20" s="475" t="n">
        <v>-1.43811098454735</v>
      </c>
      <c r="V20" s="475" t="n">
        <v>-1.62</v>
      </c>
      <c r="W20" s="481" t="n">
        <v>-1.75</v>
      </c>
      <c r="X20" s="481" t="n">
        <v>-1.92</v>
      </c>
      <c r="Y20" s="475" t="n">
        <v>-1.92</v>
      </c>
      <c r="Z20" s="475" t="n">
        <v>-2.73</v>
      </c>
      <c r="AA20" s="482" t="n">
        <v>-2.58</v>
      </c>
      <c r="AB20" s="481" t="n">
        <v>-1.92</v>
      </c>
      <c r="AC20" s="481" t="n">
        <v>-2.09</v>
      </c>
      <c r="AD20" s="481" t="n">
        <v>-2.15</v>
      </c>
      <c r="AE20" s="481" t="n">
        <v>-2.37</v>
      </c>
      <c r="AF20" s="483" t="n">
        <v>-2.32190804698411</v>
      </c>
      <c r="BE20" s="480"/>
      <c r="BF20" s="480"/>
      <c r="BG20" s="480"/>
      <c r="BH20" s="480"/>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row>
    <row r="21" customFormat="false" ht="15.75" hidden="false" customHeight="false" outlineLevel="0" collapsed="false">
      <c r="A21" s="452" t="s">
        <v>304</v>
      </c>
      <c r="B21" s="475" t="n">
        <v>95.0075292792551</v>
      </c>
      <c r="C21" s="475" t="n">
        <v>96.5529742799474</v>
      </c>
      <c r="D21" s="475" t="n">
        <v>98.0742838664284</v>
      </c>
      <c r="E21" s="475" t="n">
        <v>95.4144961527276</v>
      </c>
      <c r="F21" s="475" t="n">
        <v>96.3778199355524</v>
      </c>
      <c r="G21" s="475" t="n">
        <v>95.2961595914589</v>
      </c>
      <c r="H21" s="475" t="n">
        <v>96.5370251989351</v>
      </c>
      <c r="I21" s="475" t="n">
        <v>96.5432633526817</v>
      </c>
      <c r="J21" s="475" t="n">
        <v>100.224183993294</v>
      </c>
      <c r="K21" s="475" t="n">
        <v>94.5877120062416</v>
      </c>
      <c r="L21" s="475" t="n">
        <v>94.8480749344465</v>
      </c>
      <c r="M21" s="475" t="n">
        <v>97.438874865026</v>
      </c>
      <c r="N21" s="475" t="n">
        <v>94.7174775460508</v>
      </c>
      <c r="O21" s="475" t="n">
        <v>97.6155196376148</v>
      </c>
      <c r="P21" s="475" t="n">
        <v>96.4663447569289</v>
      </c>
      <c r="Q21" s="475" t="n">
        <v>98.483020022107</v>
      </c>
      <c r="R21" s="475" t="n">
        <v>98.7771851100801</v>
      </c>
      <c r="S21" s="475" t="n">
        <v>96.3536727328539</v>
      </c>
      <c r="T21" s="475" t="n">
        <v>97.5883854863445</v>
      </c>
      <c r="U21" s="475" t="n">
        <v>97.5428322161087</v>
      </c>
      <c r="V21" s="481" t="n">
        <v>97.76</v>
      </c>
      <c r="W21" s="481" t="n">
        <v>96.31</v>
      </c>
      <c r="X21" s="481" t="n">
        <v>98.3</v>
      </c>
      <c r="Y21" s="475" t="n">
        <v>97.63</v>
      </c>
      <c r="Z21" s="475" t="n">
        <v>97.8</v>
      </c>
      <c r="AA21" s="482" t="n">
        <v>98.68</v>
      </c>
      <c r="AB21" s="481" t="n">
        <v>97.95</v>
      </c>
      <c r="AC21" s="481" t="n">
        <v>96.99</v>
      </c>
      <c r="AD21" s="481" t="n">
        <v>97.18</v>
      </c>
      <c r="AE21" s="481" t="n">
        <v>99.12</v>
      </c>
      <c r="AF21" s="483" t="n">
        <v>98.3129249538693</v>
      </c>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row>
    <row r="22" customFormat="false" ht="16.5" hidden="false" customHeight="false" outlineLevel="0" collapsed="false">
      <c r="A22" s="453" t="s">
        <v>305</v>
      </c>
      <c r="B22" s="475" t="n">
        <v>75.5306622853437</v>
      </c>
      <c r="C22" s="475" t="n">
        <v>75.0897773570844</v>
      </c>
      <c r="D22" s="475" t="n">
        <v>77.403646908259</v>
      </c>
      <c r="E22" s="475" t="n">
        <v>77.9959999576217</v>
      </c>
      <c r="F22" s="475" t="n">
        <v>79.539150669936</v>
      </c>
      <c r="G22" s="475" t="n">
        <v>78.9638262007554</v>
      </c>
      <c r="H22" s="475" t="n">
        <v>80.0401208394661</v>
      </c>
      <c r="I22" s="475" t="n">
        <v>81.2259010366963</v>
      </c>
      <c r="J22" s="475" t="n">
        <v>77.8327214712139</v>
      </c>
      <c r="K22" s="475" t="n">
        <v>80.5130925255434</v>
      </c>
      <c r="L22" s="475" t="n">
        <v>79.0625511123656</v>
      </c>
      <c r="M22" s="475" t="n">
        <v>77.3393075781861</v>
      </c>
      <c r="N22" s="475" t="n">
        <v>79.8736958672251</v>
      </c>
      <c r="O22" s="475" t="n">
        <v>78.2198959108552</v>
      </c>
      <c r="P22" s="475" t="n">
        <v>82.9864928195195</v>
      </c>
      <c r="Q22" s="475" t="n">
        <v>79.7106840480566</v>
      </c>
      <c r="R22" s="475" t="n">
        <v>81.9821440972366</v>
      </c>
      <c r="S22" s="475" t="n">
        <v>77.9215057636715</v>
      </c>
      <c r="T22" s="475" t="n">
        <v>82.4159919576787</v>
      </c>
      <c r="U22" s="475" t="n">
        <v>85.9163429741276</v>
      </c>
      <c r="V22" s="475" t="n">
        <v>81.27</v>
      </c>
      <c r="W22" s="481" t="n">
        <v>86.7</v>
      </c>
      <c r="X22" s="481" t="n">
        <v>85.62</v>
      </c>
      <c r="Y22" s="475" t="n">
        <v>86.79</v>
      </c>
      <c r="Z22" s="475" t="n">
        <v>89.05</v>
      </c>
      <c r="AA22" s="482" t="n">
        <v>88.58</v>
      </c>
      <c r="AB22" s="481" t="n">
        <v>90.15</v>
      </c>
      <c r="AC22" s="481" t="n">
        <v>91.26</v>
      </c>
      <c r="AD22" s="481" t="n">
        <v>95.56</v>
      </c>
      <c r="AE22" s="481" t="n">
        <v>98.6</v>
      </c>
      <c r="AF22" s="483" t="n">
        <v>88.6556736776012</v>
      </c>
      <c r="BE22" s="480"/>
      <c r="BF22" s="480"/>
      <c r="BG22" s="480"/>
      <c r="BH22" s="480"/>
      <c r="BI22" s="480"/>
      <c r="BJ22" s="480"/>
      <c r="BK22" s="480"/>
      <c r="BL22" s="480"/>
      <c r="BM22" s="480"/>
      <c r="BN22" s="480"/>
      <c r="BO22" s="480"/>
      <c r="BP22" s="480"/>
      <c r="BQ22" s="480"/>
      <c r="BR22" s="480"/>
      <c r="BS22" s="480"/>
      <c r="BT22" s="480"/>
      <c r="BU22" s="480"/>
      <c r="BV22" s="480"/>
      <c r="BW22" s="480"/>
      <c r="BX22" s="480"/>
      <c r="BY22" s="480"/>
      <c r="BZ22" s="480"/>
      <c r="CA22" s="480"/>
      <c r="CB22" s="480"/>
      <c r="CC22" s="480"/>
      <c r="CD22" s="480"/>
      <c r="CE22" s="480"/>
    </row>
    <row r="23" customFormat="false" ht="15.75" hidden="false" customHeight="false" outlineLevel="0" collapsed="false">
      <c r="A23" s="453" t="s">
        <v>310</v>
      </c>
      <c r="B23" s="475" t="n">
        <v>96.3059445507885</v>
      </c>
      <c r="C23" s="475" t="n">
        <v>100</v>
      </c>
      <c r="D23" s="475" t="n">
        <v>100</v>
      </c>
      <c r="E23" s="475" t="n">
        <v>100</v>
      </c>
      <c r="F23" s="475" t="n">
        <v>100</v>
      </c>
      <c r="G23" s="475" t="n">
        <v>100</v>
      </c>
      <c r="H23" s="475" t="n">
        <v>100</v>
      </c>
      <c r="I23" s="475" t="n">
        <v>100</v>
      </c>
      <c r="J23" s="475" t="n">
        <v>100</v>
      </c>
      <c r="K23" s="475" t="n">
        <v>100</v>
      </c>
      <c r="L23" s="475" t="n">
        <v>100</v>
      </c>
      <c r="M23" s="475" t="n">
        <v>100</v>
      </c>
      <c r="N23" s="475" t="n">
        <v>100</v>
      </c>
      <c r="O23" s="475" t="n">
        <v>100</v>
      </c>
      <c r="P23" s="475" t="n">
        <v>100</v>
      </c>
      <c r="Q23" s="475" t="n">
        <v>100</v>
      </c>
      <c r="R23" s="475" t="n">
        <v>100</v>
      </c>
      <c r="S23" s="475" t="n">
        <v>100</v>
      </c>
      <c r="T23" s="475" t="n">
        <v>100</v>
      </c>
      <c r="U23" s="475" t="n">
        <v>100</v>
      </c>
      <c r="V23" s="475" t="n">
        <v>100</v>
      </c>
      <c r="W23" s="481" t="n">
        <v>100</v>
      </c>
      <c r="X23" s="481" t="n">
        <v>100</v>
      </c>
      <c r="Y23" s="475" t="n">
        <v>100</v>
      </c>
      <c r="Z23" s="475" t="n">
        <v>100</v>
      </c>
      <c r="AA23" s="482" t="n">
        <v>100</v>
      </c>
      <c r="AB23" s="481" t="n">
        <v>100</v>
      </c>
      <c r="AC23" s="481" t="n">
        <v>100</v>
      </c>
      <c r="AD23" s="481" t="n">
        <v>100</v>
      </c>
      <c r="AE23" s="481" t="n">
        <v>100</v>
      </c>
      <c r="AF23" s="483" t="n">
        <v>100</v>
      </c>
      <c r="BE23" s="480"/>
      <c r="BF23" s="480"/>
      <c r="BG23" s="480"/>
      <c r="BH23" s="480"/>
      <c r="BI23" s="480"/>
      <c r="BJ23" s="480"/>
      <c r="BK23" s="480"/>
      <c r="BL23" s="480"/>
      <c r="BM23" s="480"/>
      <c r="BN23" s="480"/>
      <c r="BO23" s="480"/>
      <c r="BP23" s="480"/>
      <c r="BQ23" s="480"/>
      <c r="BR23" s="480"/>
      <c r="BS23" s="480"/>
      <c r="BT23" s="480"/>
      <c r="BU23" s="480"/>
      <c r="BV23" s="480"/>
      <c r="BW23" s="480"/>
      <c r="BX23" s="480"/>
      <c r="BY23" s="480"/>
      <c r="BZ23" s="480"/>
      <c r="CA23" s="480"/>
      <c r="CB23" s="480"/>
      <c r="CC23" s="480"/>
      <c r="CD23" s="480"/>
      <c r="CE23" s="480"/>
    </row>
    <row r="24" customFormat="false" ht="15.75" hidden="false" customHeight="false" outlineLevel="0" collapsed="false">
      <c r="A24" s="484" t="s">
        <v>308</v>
      </c>
      <c r="B24" s="485" t="n">
        <v>56.8106900950317</v>
      </c>
      <c r="C24" s="485" t="n">
        <v>62.2450345046476</v>
      </c>
      <c r="D24" s="485" t="n">
        <v>66.3535053286941</v>
      </c>
      <c r="E24" s="485" t="n">
        <v>66.6154705213914</v>
      </c>
      <c r="F24" s="485" t="n">
        <v>67.8500884968604</v>
      </c>
      <c r="G24" s="485" t="n">
        <v>68.5034072531644</v>
      </c>
      <c r="H24" s="485" t="n">
        <v>70.4919192317179</v>
      </c>
      <c r="I24" s="485" t="n">
        <v>71.7983214369196</v>
      </c>
      <c r="J24" s="485" t="n">
        <v>73.5059073786985</v>
      </c>
      <c r="K24" s="485" t="n">
        <v>72.6213910406117</v>
      </c>
      <c r="L24" s="485" t="n">
        <v>72.003519538391</v>
      </c>
      <c r="M24" s="485" t="n">
        <v>73.7988352816829</v>
      </c>
      <c r="N24" s="485" t="n">
        <v>72.7868508167815</v>
      </c>
      <c r="O24" s="485" t="n">
        <v>72.1545429370874</v>
      </c>
      <c r="P24" s="485" t="n">
        <v>72.8670951582036</v>
      </c>
      <c r="Q24" s="485" t="n">
        <v>72.0985039815077</v>
      </c>
      <c r="R24" s="485" t="n">
        <v>73.022555378818</v>
      </c>
      <c r="S24" s="485" t="n">
        <v>68.6403304291574</v>
      </c>
      <c r="T24" s="485" t="n">
        <v>71.392905211276</v>
      </c>
      <c r="U24" s="485" t="n">
        <v>70.9911996235349</v>
      </c>
      <c r="V24" s="485" t="n">
        <v>69.8</v>
      </c>
      <c r="W24" s="486" t="n">
        <v>69.26</v>
      </c>
      <c r="X24" s="486" t="n">
        <v>69.34</v>
      </c>
      <c r="Y24" s="485" t="n">
        <v>70.07</v>
      </c>
      <c r="Z24" s="485" t="n">
        <v>69.63</v>
      </c>
      <c r="AA24" s="487" t="n">
        <v>69.29</v>
      </c>
      <c r="AB24" s="486" t="n">
        <v>70.67</v>
      </c>
      <c r="AC24" s="486" t="n">
        <v>69.44</v>
      </c>
      <c r="AD24" s="486" t="n">
        <v>69.89</v>
      </c>
      <c r="AE24" s="486" t="n">
        <v>73.8</v>
      </c>
      <c r="AF24" s="488" t="n">
        <v>69.4826704141553</v>
      </c>
      <c r="BE24" s="480"/>
      <c r="BF24" s="480"/>
      <c r="BG24" s="480"/>
      <c r="BH24" s="480"/>
      <c r="BI24" s="480"/>
      <c r="BJ24" s="480"/>
      <c r="BK24" s="480"/>
      <c r="BL24" s="480"/>
      <c r="BM24" s="480"/>
      <c r="BN24" s="480"/>
      <c r="BO24" s="480"/>
      <c r="BP24" s="480"/>
      <c r="BQ24" s="480"/>
      <c r="BR24" s="480"/>
      <c r="BS24" s="480"/>
      <c r="BT24" s="480"/>
      <c r="BU24" s="480"/>
      <c r="BV24" s="480"/>
      <c r="BW24" s="480"/>
      <c r="BX24" s="480"/>
      <c r="BY24" s="480"/>
      <c r="BZ24" s="480"/>
      <c r="CA24" s="480"/>
      <c r="CB24" s="480"/>
      <c r="CC24" s="480"/>
      <c r="CD24" s="480"/>
      <c r="CE24" s="480"/>
    </row>
    <row r="25" customFormat="false" ht="15.75" hidden="false" customHeight="false" outlineLevel="0" collapsed="false">
      <c r="A25" s="489"/>
      <c r="B25" s="490"/>
      <c r="C25" s="490"/>
      <c r="D25" s="490"/>
      <c r="E25" s="490"/>
      <c r="F25" s="490"/>
      <c r="G25" s="491"/>
      <c r="H25" s="491"/>
      <c r="I25" s="491"/>
      <c r="J25" s="491"/>
      <c r="K25" s="491"/>
      <c r="L25" s="491"/>
      <c r="M25" s="491"/>
      <c r="N25" s="491"/>
      <c r="O25" s="491"/>
      <c r="P25" s="491"/>
      <c r="Q25" s="491"/>
      <c r="R25" s="491"/>
      <c r="S25" s="491"/>
      <c r="T25" s="491"/>
      <c r="U25" s="491"/>
      <c r="V25" s="491"/>
      <c r="W25" s="491"/>
    </row>
    <row r="26" customFormat="false" ht="15.75" hidden="false" customHeight="false" outlineLevel="0" collapsed="false">
      <c r="A26" s="492" t="s">
        <v>311</v>
      </c>
      <c r="B26" s="492"/>
      <c r="C26" s="492"/>
      <c r="D26" s="492"/>
      <c r="E26" s="492"/>
      <c r="F26" s="492"/>
      <c r="G26" s="492"/>
      <c r="H26" s="492"/>
      <c r="I26" s="492"/>
      <c r="J26" s="492"/>
      <c r="K26" s="492"/>
      <c r="L26" s="492"/>
      <c r="M26" s="492"/>
      <c r="N26" s="492"/>
      <c r="O26" s="492"/>
      <c r="P26" s="492"/>
      <c r="Q26" s="492"/>
      <c r="R26" s="492"/>
      <c r="S26" s="492"/>
      <c r="T26" s="492"/>
      <c r="U26" s="492"/>
      <c r="V26" s="492"/>
      <c r="W26" s="492"/>
    </row>
    <row r="27" customFormat="false" ht="15.75" hidden="false" customHeight="false" outlineLevel="0" collapsed="false">
      <c r="A27" s="441" t="s">
        <v>300</v>
      </c>
      <c r="B27" s="243" t="n">
        <v>1990</v>
      </c>
      <c r="C27" s="243" t="n">
        <v>1991</v>
      </c>
      <c r="D27" s="243" t="n">
        <v>1992</v>
      </c>
      <c r="E27" s="243" t="n">
        <v>1993</v>
      </c>
      <c r="F27" s="243" t="n">
        <v>1994</v>
      </c>
      <c r="G27" s="243" t="n">
        <v>1995</v>
      </c>
      <c r="H27" s="243" t="n">
        <v>1996</v>
      </c>
      <c r="I27" s="243" t="n">
        <v>1997</v>
      </c>
      <c r="J27" s="243" t="n">
        <v>1998</v>
      </c>
      <c r="K27" s="243" t="n">
        <v>1999</v>
      </c>
      <c r="L27" s="243" t="n">
        <v>2000</v>
      </c>
      <c r="M27" s="243" t="n">
        <v>2001</v>
      </c>
      <c r="N27" s="243" t="n">
        <v>2002</v>
      </c>
      <c r="O27" s="243" t="n">
        <v>2003</v>
      </c>
      <c r="P27" s="243" t="n">
        <v>2004</v>
      </c>
      <c r="Q27" s="243" t="n">
        <v>2005</v>
      </c>
      <c r="R27" s="243" t="n">
        <v>2006</v>
      </c>
      <c r="S27" s="243" t="n">
        <v>2007</v>
      </c>
      <c r="T27" s="243" t="n">
        <v>2008</v>
      </c>
      <c r="U27" s="243" t="n">
        <v>2009</v>
      </c>
      <c r="V27" s="243" t="n">
        <v>2010</v>
      </c>
      <c r="W27" s="243" t="n">
        <v>2011</v>
      </c>
      <c r="X27" s="243" t="n">
        <v>2012</v>
      </c>
      <c r="Y27" s="243" t="n">
        <v>2013</v>
      </c>
      <c r="Z27" s="243" t="n">
        <v>2014</v>
      </c>
      <c r="AA27" s="243" t="n">
        <v>2015</v>
      </c>
      <c r="AB27" s="243" t="n">
        <v>2016</v>
      </c>
      <c r="AC27" s="243" t="n">
        <v>2017</v>
      </c>
      <c r="AD27" s="243" t="n">
        <v>2018</v>
      </c>
      <c r="AE27" s="243" t="n">
        <v>2019</v>
      </c>
      <c r="AF27" s="243" t="n">
        <v>2020</v>
      </c>
    </row>
    <row r="28" customFormat="false" ht="15.75" hidden="false" customHeight="false" outlineLevel="0" collapsed="false">
      <c r="A28" s="443" t="s">
        <v>302</v>
      </c>
      <c r="B28" s="493" t="n">
        <v>177.307</v>
      </c>
      <c r="C28" s="493" t="n">
        <v>286.852</v>
      </c>
      <c r="D28" s="493" t="n">
        <v>371.516</v>
      </c>
      <c r="E28" s="493" t="n">
        <v>355.234</v>
      </c>
      <c r="F28" s="493" t="n">
        <v>392.516</v>
      </c>
      <c r="G28" s="493" t="n">
        <v>409.588</v>
      </c>
      <c r="H28" s="493" t="n">
        <v>500.622</v>
      </c>
      <c r="I28" s="493" t="n">
        <v>623.106</v>
      </c>
      <c r="J28" s="493" t="n">
        <v>741.776</v>
      </c>
      <c r="K28" s="493" t="n">
        <v>789.729</v>
      </c>
      <c r="L28" s="493" t="n">
        <v>906.417</v>
      </c>
      <c r="M28" s="493" t="n">
        <v>1058.688</v>
      </c>
      <c r="N28" s="493" t="n">
        <v>1079.537</v>
      </c>
      <c r="O28" s="494" t="n">
        <v>1114.908</v>
      </c>
      <c r="P28" s="494" t="n">
        <v>1155.229025</v>
      </c>
      <c r="Q28" s="494" t="n">
        <v>1076.191183</v>
      </c>
      <c r="R28" s="494" t="n">
        <v>1309.944412</v>
      </c>
      <c r="S28" s="494" t="n">
        <v>1345.645566</v>
      </c>
      <c r="T28" s="494" t="n">
        <v>1297.917551</v>
      </c>
      <c r="U28" s="494" t="n">
        <v>1075.716825</v>
      </c>
      <c r="V28" s="494" t="n">
        <v>1320.809</v>
      </c>
      <c r="W28" s="494" t="n">
        <v>1399.265</v>
      </c>
      <c r="X28" s="495" t="n">
        <v>1385.98</v>
      </c>
      <c r="Y28" s="494" t="n">
        <v>1597.072</v>
      </c>
      <c r="Z28" s="494" t="n">
        <v>1535.055</v>
      </c>
      <c r="AA28" s="496" t="n">
        <v>1528.644</v>
      </c>
      <c r="AB28" s="495" t="n">
        <v>1605.153</v>
      </c>
      <c r="AC28" s="495" t="n">
        <v>1380.086</v>
      </c>
      <c r="AD28" s="495" t="n">
        <v>1261.662</v>
      </c>
      <c r="AE28" s="495" t="n">
        <v>1143.686</v>
      </c>
      <c r="AF28" s="497" t="n">
        <v>832.477853</v>
      </c>
    </row>
    <row r="29" customFormat="false" ht="15.75" hidden="false" customHeight="false" outlineLevel="0" collapsed="false">
      <c r="A29" s="498" t="s">
        <v>303</v>
      </c>
      <c r="B29" s="272" t="n">
        <v>-32.242</v>
      </c>
      <c r="C29" s="272" t="n">
        <v>19.489</v>
      </c>
      <c r="D29" s="272" t="n">
        <v>33.1</v>
      </c>
      <c r="E29" s="272" t="n">
        <v>31.342</v>
      </c>
      <c r="F29" s="272" t="n">
        <v>27.761</v>
      </c>
      <c r="G29" s="493" t="n">
        <v>24.113</v>
      </c>
      <c r="H29" s="493" t="n">
        <v>24.592</v>
      </c>
      <c r="I29" s="493" t="n">
        <v>23.526</v>
      </c>
      <c r="J29" s="493" t="n">
        <v>22.255</v>
      </c>
      <c r="K29" s="493" t="n">
        <v>24.09</v>
      </c>
      <c r="L29" s="493" t="n">
        <v>16.857</v>
      </c>
      <c r="M29" s="493" t="n">
        <v>19.15</v>
      </c>
      <c r="N29" s="493" t="n">
        <v>2.516</v>
      </c>
      <c r="O29" s="493" t="n">
        <v>-10.32</v>
      </c>
      <c r="P29" s="272" t="n">
        <v>-11.970848</v>
      </c>
      <c r="Q29" s="272" t="n">
        <v>-14.291853</v>
      </c>
      <c r="R29" s="272" t="n">
        <v>-15.247517</v>
      </c>
      <c r="S29" s="272" t="n">
        <v>-16.646754</v>
      </c>
      <c r="T29" s="272" t="n">
        <v>-21.746035</v>
      </c>
      <c r="U29" s="272" t="n">
        <v>-21.673856</v>
      </c>
      <c r="V29" s="272" t="n">
        <v>-24.532</v>
      </c>
      <c r="W29" s="272" t="n">
        <v>-27.313</v>
      </c>
      <c r="X29" s="273" t="n">
        <v>-31.494</v>
      </c>
      <c r="Y29" s="272" t="n">
        <v>-31.349</v>
      </c>
      <c r="Z29" s="272" t="n">
        <v>-42.983</v>
      </c>
      <c r="AA29" s="274" t="n">
        <v>-40.468</v>
      </c>
      <c r="AB29" s="273" t="n">
        <v>-29.001</v>
      </c>
      <c r="AC29" s="273" t="n">
        <v>-31.457</v>
      </c>
      <c r="AD29" s="273" t="n">
        <v>-31.79</v>
      </c>
      <c r="AE29" s="273" t="n">
        <v>-27.585</v>
      </c>
      <c r="AF29" s="275" t="n">
        <v>-22.235954</v>
      </c>
    </row>
    <row r="30" customFormat="false" ht="15.75" hidden="false" customHeight="false" outlineLevel="0" collapsed="false">
      <c r="A30" s="256" t="s">
        <v>304</v>
      </c>
      <c r="B30" s="272" t="n">
        <v>4966.606</v>
      </c>
      <c r="C30" s="272" t="n">
        <v>5355.751</v>
      </c>
      <c r="D30" s="272" t="n">
        <v>5519.758</v>
      </c>
      <c r="E30" s="272" t="n">
        <v>5482.287</v>
      </c>
      <c r="F30" s="272" t="n">
        <v>5486.185</v>
      </c>
      <c r="G30" s="493" t="n">
        <v>5421.328</v>
      </c>
      <c r="H30" s="493" t="n">
        <v>5607.161</v>
      </c>
      <c r="I30" s="493" t="n">
        <v>5554.244</v>
      </c>
      <c r="J30" s="493" t="n">
        <v>5788.114</v>
      </c>
      <c r="K30" s="493" t="n">
        <v>5295.529</v>
      </c>
      <c r="L30" s="493" t="n">
        <v>5215.284</v>
      </c>
      <c r="M30" s="493" t="n">
        <v>5434.168</v>
      </c>
      <c r="N30" s="493" t="n">
        <v>5096.971</v>
      </c>
      <c r="O30" s="272" t="n">
        <v>5160.258</v>
      </c>
      <c r="P30" s="272" t="n">
        <v>5047.597</v>
      </c>
      <c r="Q30" s="272" t="n">
        <v>5110.644</v>
      </c>
      <c r="R30" s="272" t="n">
        <v>5041.145</v>
      </c>
      <c r="S30" s="272" t="n">
        <v>4461.129</v>
      </c>
      <c r="T30" s="272" t="n">
        <v>4796.642</v>
      </c>
      <c r="U30" s="272" t="n">
        <v>4521.399</v>
      </c>
      <c r="V30" s="272" t="n">
        <v>4578.172</v>
      </c>
      <c r="W30" s="272" t="n">
        <v>4357.593</v>
      </c>
      <c r="X30" s="273" t="n">
        <v>4449.372</v>
      </c>
      <c r="Y30" s="272" t="n">
        <v>4518.157</v>
      </c>
      <c r="Z30" s="272" t="n">
        <v>4394.07</v>
      </c>
      <c r="AA30" s="274" t="n">
        <v>4432.216</v>
      </c>
      <c r="AB30" s="273" t="n">
        <v>4508.82</v>
      </c>
      <c r="AC30" s="273" t="n">
        <v>4530.625</v>
      </c>
      <c r="AD30" s="273" t="n">
        <v>4326.055</v>
      </c>
      <c r="AE30" s="273" t="n">
        <v>4471.646</v>
      </c>
      <c r="AF30" s="275" t="n">
        <v>4017.868585</v>
      </c>
    </row>
    <row r="31" customFormat="false" ht="16.5" hidden="false" customHeight="false" outlineLevel="0" collapsed="false">
      <c r="A31" s="499" t="s">
        <v>312</v>
      </c>
      <c r="B31" s="272" t="n">
        <v>1750.587</v>
      </c>
      <c r="C31" s="272" t="n">
        <v>1827.743</v>
      </c>
      <c r="D31" s="272" t="n">
        <v>1865.842</v>
      </c>
      <c r="E31" s="272" t="n">
        <v>1987.707</v>
      </c>
      <c r="F31" s="272" t="n">
        <v>2062.101</v>
      </c>
      <c r="G31" s="493" t="n">
        <v>2220.447</v>
      </c>
      <c r="H31" s="493" t="n">
        <v>2517.261</v>
      </c>
      <c r="I31" s="493" t="n">
        <v>2441.095</v>
      </c>
      <c r="J31" s="493" t="n">
        <v>2359.253</v>
      </c>
      <c r="K31" s="493" t="n">
        <v>2433.191</v>
      </c>
      <c r="L31" s="493" t="n">
        <v>2368.373384</v>
      </c>
      <c r="M31" s="493" t="n">
        <v>2442.588168</v>
      </c>
      <c r="N31" s="493" t="n">
        <v>2521.599</v>
      </c>
      <c r="O31" s="272" t="n">
        <v>2498.338</v>
      </c>
      <c r="P31" s="272" t="n">
        <v>2645.495</v>
      </c>
      <c r="Q31" s="272" t="n">
        <v>2575.98222316216</v>
      </c>
      <c r="R31" s="272" t="n">
        <v>2744.08959000898</v>
      </c>
      <c r="S31" s="272" t="n">
        <v>2490.61120360344</v>
      </c>
      <c r="T31" s="272" t="n">
        <v>2651.31935568197</v>
      </c>
      <c r="U31" s="272" t="n">
        <v>2617.51608118546</v>
      </c>
      <c r="V31" s="272" t="n">
        <v>2587.477</v>
      </c>
      <c r="W31" s="272" t="n">
        <v>2534.612</v>
      </c>
      <c r="X31" s="273" t="n">
        <v>2511.487</v>
      </c>
      <c r="Y31" s="272" t="n">
        <v>2667.443</v>
      </c>
      <c r="Z31" s="272" t="n">
        <v>2379.135</v>
      </c>
      <c r="AA31" s="274" t="n">
        <v>2463.208</v>
      </c>
      <c r="AB31" s="273" t="n">
        <v>2731.765</v>
      </c>
      <c r="AC31" s="273" t="n">
        <v>2889.914</v>
      </c>
      <c r="AD31" s="273" t="n">
        <v>2961.094</v>
      </c>
      <c r="AE31" s="273" t="n">
        <v>3176.687</v>
      </c>
      <c r="AF31" s="275" t="n">
        <v>2790.408101</v>
      </c>
    </row>
    <row r="32" customFormat="false" ht="15.75" hidden="false" customHeight="false" outlineLevel="0" collapsed="false">
      <c r="A32" s="452" t="s">
        <v>313</v>
      </c>
      <c r="B32" s="272" t="n">
        <v>2.84</v>
      </c>
      <c r="C32" s="272" t="n">
        <v>-2.071</v>
      </c>
      <c r="D32" s="272" t="n">
        <v>-19.152</v>
      </c>
      <c r="E32" s="272" t="n">
        <v>3.128</v>
      </c>
      <c r="F32" s="272" t="n">
        <v>8.413</v>
      </c>
      <c r="G32" s="493" t="n">
        <v>17.366</v>
      </c>
      <c r="H32" s="493" t="n">
        <v>-18.958</v>
      </c>
      <c r="I32" s="493" t="n">
        <v>-8.457</v>
      </c>
      <c r="J32" s="493" t="n">
        <v>-2.297</v>
      </c>
      <c r="K32" s="493" t="n">
        <v>3.744</v>
      </c>
      <c r="L32" s="493" t="n">
        <v>11.005</v>
      </c>
      <c r="M32" s="493" t="n">
        <v>9.806</v>
      </c>
      <c r="N32" s="493" t="n">
        <v>2.477</v>
      </c>
      <c r="O32" s="272" t="n">
        <v>-29.052</v>
      </c>
      <c r="P32" s="272" t="n">
        <v>-26.3016</v>
      </c>
      <c r="Q32" s="272" t="n">
        <v>-30.51</v>
      </c>
      <c r="R32" s="272" t="n">
        <v>-71.1756</v>
      </c>
      <c r="S32" s="272" t="n">
        <v>-68.814</v>
      </c>
      <c r="T32" s="272" t="n">
        <v>-80.82</v>
      </c>
      <c r="U32" s="272" t="n">
        <v>-51.596</v>
      </c>
      <c r="V32" s="272" t="n">
        <v>-63.745</v>
      </c>
      <c r="W32" s="272" t="n">
        <v>-22.576</v>
      </c>
      <c r="X32" s="273" t="n">
        <v>-83.121</v>
      </c>
      <c r="Y32" s="272" t="n">
        <v>-115.899</v>
      </c>
      <c r="Z32" s="272" t="n">
        <v>-121.993</v>
      </c>
      <c r="AA32" s="274" t="n">
        <v>-173.817</v>
      </c>
      <c r="AB32" s="273" t="n">
        <v>-181.89</v>
      </c>
      <c r="AC32" s="273" t="n">
        <v>-188.853</v>
      </c>
      <c r="AD32" s="273" t="n">
        <v>-175.446</v>
      </c>
      <c r="AE32" s="273" t="n">
        <v>-117.605</v>
      </c>
      <c r="AF32" s="275" t="n">
        <v>-67.9824</v>
      </c>
    </row>
    <row r="33" customFormat="false" ht="15.75" hidden="false" customHeight="false" outlineLevel="0" collapsed="false">
      <c r="A33" s="256" t="s">
        <v>310</v>
      </c>
      <c r="B33" s="272" t="n">
        <v>1605.944</v>
      </c>
      <c r="C33" s="272" t="n">
        <v>1608.655</v>
      </c>
      <c r="D33" s="272" t="n">
        <v>1733.031</v>
      </c>
      <c r="E33" s="272" t="n">
        <v>1674.885</v>
      </c>
      <c r="F33" s="272" t="n">
        <v>1650.148</v>
      </c>
      <c r="G33" s="493" t="n">
        <v>1681.89</v>
      </c>
      <c r="H33" s="493" t="n">
        <v>1764.016</v>
      </c>
      <c r="I33" s="493" t="n">
        <v>1859.041</v>
      </c>
      <c r="J33" s="493" t="n">
        <v>1764.375</v>
      </c>
      <c r="K33" s="493" t="n">
        <v>1855.48</v>
      </c>
      <c r="L33" s="493" t="n">
        <v>1851.148</v>
      </c>
      <c r="M33" s="493" t="n">
        <v>1868.255</v>
      </c>
      <c r="N33" s="493" t="n">
        <v>1798.121</v>
      </c>
      <c r="O33" s="272" t="n">
        <v>1800.64</v>
      </c>
      <c r="P33" s="272" t="n">
        <v>1822.451856411</v>
      </c>
      <c r="Q33" s="272" t="n">
        <v>1778.594</v>
      </c>
      <c r="R33" s="272" t="n">
        <v>1825.689</v>
      </c>
      <c r="S33" s="272" t="n">
        <v>1533.075</v>
      </c>
      <c r="T33" s="272" t="n">
        <v>1623.007</v>
      </c>
      <c r="U33" s="272" t="n">
        <v>1471.974</v>
      </c>
      <c r="V33" s="272" t="n">
        <v>1533.33</v>
      </c>
      <c r="W33" s="272" t="n">
        <v>1177.858</v>
      </c>
      <c r="X33" s="273" t="n">
        <v>1085.011</v>
      </c>
      <c r="Y33" s="272" t="n">
        <v>1061.345</v>
      </c>
      <c r="Z33" s="272" t="n">
        <v>1059.583</v>
      </c>
      <c r="AA33" s="274" t="n">
        <v>1001.297</v>
      </c>
      <c r="AB33" s="273" t="n">
        <v>923.276</v>
      </c>
      <c r="AC33" s="273" t="n">
        <v>832.623</v>
      </c>
      <c r="AD33" s="273" t="n">
        <v>829.136</v>
      </c>
      <c r="AE33" s="273" t="n">
        <v>818.952</v>
      </c>
      <c r="AF33" s="275" t="n">
        <v>702.353422</v>
      </c>
    </row>
    <row r="34" customFormat="false" ht="16.5" hidden="false" customHeight="false" outlineLevel="0" collapsed="false">
      <c r="A34" s="299" t="s">
        <v>314</v>
      </c>
      <c r="B34" s="500" t="n">
        <v>-3.274</v>
      </c>
      <c r="C34" s="500" t="n">
        <v>-2.562</v>
      </c>
      <c r="D34" s="500" t="n">
        <v>-2.634</v>
      </c>
      <c r="E34" s="500" t="n">
        <v>-2.562</v>
      </c>
      <c r="F34" s="500" t="n">
        <v>-2.42</v>
      </c>
      <c r="G34" s="493" t="n">
        <v>0</v>
      </c>
      <c r="H34" s="493" t="n">
        <v>0</v>
      </c>
      <c r="I34" s="493" t="n">
        <v>0</v>
      </c>
      <c r="J34" s="493" t="n">
        <v>0</v>
      </c>
      <c r="K34" s="493" t="n">
        <v>0</v>
      </c>
      <c r="L34" s="493" t="n">
        <v>0</v>
      </c>
      <c r="M34" s="493" t="n">
        <v>0</v>
      </c>
      <c r="N34" s="493" t="n">
        <v>0</v>
      </c>
      <c r="O34" s="288" t="n">
        <v>0</v>
      </c>
      <c r="P34" s="288" t="n">
        <v>0</v>
      </c>
      <c r="Q34" s="288" t="n">
        <v>0</v>
      </c>
      <c r="R34" s="288" t="n">
        <v>0</v>
      </c>
      <c r="S34" s="288" t="n">
        <v>0</v>
      </c>
      <c r="T34" s="288" t="n">
        <v>0</v>
      </c>
      <c r="U34" s="288" t="n">
        <v>-7.373</v>
      </c>
      <c r="V34" s="288" t="n">
        <v>-8.071</v>
      </c>
      <c r="W34" s="288" t="n">
        <v>-0.587</v>
      </c>
      <c r="X34" s="292" t="n">
        <v>7.282</v>
      </c>
      <c r="Y34" s="288" t="n">
        <v>-11.829</v>
      </c>
      <c r="Z34" s="288" t="n">
        <v>-25.609</v>
      </c>
      <c r="AA34" s="501" t="n">
        <v>-22.267</v>
      </c>
      <c r="AB34" s="292" t="n">
        <v>-23.666</v>
      </c>
      <c r="AC34" s="292" t="n">
        <v>-22.94</v>
      </c>
      <c r="AD34" s="292" t="n">
        <v>5.055</v>
      </c>
      <c r="AE34" s="292" t="n">
        <v>-15.311</v>
      </c>
      <c r="AF34" s="289" t="n">
        <v>15.028</v>
      </c>
    </row>
    <row r="35" customFormat="false" ht="15.75" hidden="false" customHeight="false" outlineLevel="0" collapsed="false">
      <c r="A35" s="299" t="s">
        <v>315</v>
      </c>
      <c r="B35" s="500" t="n">
        <v>0</v>
      </c>
      <c r="C35" s="500" t="n">
        <v>0</v>
      </c>
      <c r="D35" s="500" t="n">
        <v>0</v>
      </c>
      <c r="E35" s="500" t="n">
        <v>0</v>
      </c>
      <c r="F35" s="500" t="n">
        <v>0</v>
      </c>
      <c r="G35" s="493" t="n">
        <v>0</v>
      </c>
      <c r="H35" s="493" t="n">
        <v>0</v>
      </c>
      <c r="I35" s="493" t="n">
        <v>0</v>
      </c>
      <c r="J35" s="493" t="n">
        <v>0</v>
      </c>
      <c r="K35" s="493" t="n">
        <v>0</v>
      </c>
      <c r="L35" s="493" t="n">
        <v>0</v>
      </c>
      <c r="M35" s="493" t="n">
        <v>0</v>
      </c>
      <c r="N35" s="493" t="n">
        <v>0</v>
      </c>
      <c r="O35" s="288" t="n">
        <v>-0.154</v>
      </c>
      <c r="P35" s="288" t="n">
        <v>-0.214</v>
      </c>
      <c r="Q35" s="288" t="n">
        <v>-0.251</v>
      </c>
      <c r="R35" s="288" t="n">
        <v>-0.239</v>
      </c>
      <c r="S35" s="288" t="n">
        <v>-0.219</v>
      </c>
      <c r="T35" s="288" t="n">
        <v>-0.244</v>
      </c>
      <c r="U35" s="288" t="n">
        <v>-0.239</v>
      </c>
      <c r="V35" s="288" t="n">
        <v>-0.266</v>
      </c>
      <c r="W35" s="288" t="n">
        <v>-0.238</v>
      </c>
      <c r="X35" s="292" t="n">
        <v>-0.433</v>
      </c>
      <c r="Y35" s="288" t="n">
        <v>-0.159</v>
      </c>
      <c r="Z35" s="288" t="n">
        <v>-0.141</v>
      </c>
      <c r="AA35" s="501" t="n">
        <v>-0.145</v>
      </c>
      <c r="AB35" s="292" t="n">
        <v>-0.13</v>
      </c>
      <c r="AC35" s="292" t="n">
        <v>-0.124</v>
      </c>
      <c r="AD35" s="292" t="n">
        <v>0</v>
      </c>
      <c r="AE35" s="292" t="n">
        <v>-0.126</v>
      </c>
      <c r="AF35" s="289" t="n">
        <v>0</v>
      </c>
    </row>
    <row r="36" customFormat="false" ht="15.75" hidden="false" customHeight="false" outlineLevel="0" collapsed="false">
      <c r="A36" s="484" t="s">
        <v>308</v>
      </c>
      <c r="B36" s="502" t="n">
        <v>8467.768</v>
      </c>
      <c r="C36" s="502" t="n">
        <v>9093.857</v>
      </c>
      <c r="D36" s="502" t="n">
        <v>9501.461</v>
      </c>
      <c r="E36" s="502" t="n">
        <v>9532.021</v>
      </c>
      <c r="F36" s="502" t="n">
        <v>9624.704</v>
      </c>
      <c r="G36" s="502" t="n">
        <v>9774.732</v>
      </c>
      <c r="H36" s="502" t="n">
        <v>10394.694</v>
      </c>
      <c r="I36" s="502" t="n">
        <v>10492.555</v>
      </c>
      <c r="J36" s="502" t="n">
        <v>10673.476</v>
      </c>
      <c r="K36" s="502" t="n">
        <v>10401.763</v>
      </c>
      <c r="L36" s="502" t="n">
        <v>10369.084384</v>
      </c>
      <c r="M36" s="502" t="n">
        <v>10832.655168</v>
      </c>
      <c r="N36" s="502" t="n">
        <v>10501.221</v>
      </c>
      <c r="O36" s="502" t="n">
        <v>10534.618</v>
      </c>
      <c r="P36" s="502" t="n">
        <v>10632.286433411</v>
      </c>
      <c r="Q36" s="502" t="n">
        <v>10496.3585531622</v>
      </c>
      <c r="R36" s="502" t="n">
        <v>10834.205885009</v>
      </c>
      <c r="S36" s="502" t="n">
        <v>9744.78101560344</v>
      </c>
      <c r="T36" s="502" t="n">
        <v>10266.075871682</v>
      </c>
      <c r="U36" s="502" t="n">
        <v>9605.72405018546</v>
      </c>
      <c r="V36" s="502" t="n">
        <v>9923.174</v>
      </c>
      <c r="W36" s="502" t="n">
        <v>9418.614</v>
      </c>
      <c r="X36" s="503" t="n">
        <v>9324.084</v>
      </c>
      <c r="Y36" s="502" t="n">
        <v>9684.781</v>
      </c>
      <c r="Z36" s="502" t="n">
        <v>9177.117</v>
      </c>
      <c r="AA36" s="504" t="n">
        <v>9188.668</v>
      </c>
      <c r="AB36" s="503" t="n">
        <v>9534.327</v>
      </c>
      <c r="AC36" s="503" t="n">
        <v>9389.874</v>
      </c>
      <c r="AD36" s="503" t="n">
        <v>9175.766</v>
      </c>
      <c r="AE36" s="503" t="n">
        <v>9450.344</v>
      </c>
      <c r="AF36" s="505" t="n">
        <v>8267.917607</v>
      </c>
    </row>
    <row r="37" customFormat="false" ht="15.75" hidden="false" customHeight="false" outlineLevel="0" collapsed="false">
      <c r="A37" s="489"/>
      <c r="B37" s="490"/>
      <c r="C37" s="490"/>
      <c r="D37" s="490"/>
      <c r="E37" s="490"/>
      <c r="F37" s="491"/>
      <c r="G37" s="491" t="n">
        <f aca="false">([4]tj!$AT$9-[4]tj!$AT$12-[4]tj!$AT$13)/1000</f>
        <v>9774.732</v>
      </c>
      <c r="H37" s="491" t="n">
        <f aca="false">([5]tj!$AT$9-[5]tj!$AT$12-[5]tj!$AT$13)/1000</f>
        <v>10394.694</v>
      </c>
      <c r="I37" s="491" t="n">
        <f aca="false">([6]tj!$AT$9-[6]tj!$AT$12-[6]tj!$AT$13)/1000</f>
        <v>10492.555</v>
      </c>
      <c r="J37" s="491" t="n">
        <f aca="false">([7]tj!$AT$9-[7]tj!$AT$12-[7]tj!$AT$13)/1000</f>
        <v>10673.476</v>
      </c>
      <c r="K37" s="491" t="n">
        <f aca="false">([8]tj!$AT$9-[8]tj!$AT$12-[8]tj!$AT$13)/1000</f>
        <v>10401.763</v>
      </c>
      <c r="L37" s="491" t="n">
        <f aca="false">([9]tj!$AT$9-[9]tj!$AT$12-[9]tj!$AT$13)/1000</f>
        <v>10369.084384</v>
      </c>
      <c r="M37" s="491" t="n">
        <f aca="false">([10]tj!$AT$9-[10]tj!$AT$12-[10]tj!$AT$13)/1000</f>
        <v>10832.655168</v>
      </c>
      <c r="N37" s="491" t="n">
        <f aca="false">([11]tj!$AT$9-[11]tj!$AT$12-[11]tj!$AT$13)/1000</f>
        <v>10501.221</v>
      </c>
      <c r="O37" s="491" t="n">
        <f aca="false">([12]tj!$AT$9-[12]tj!$AT$12-[12]tj!$AT$13)/1000</f>
        <v>10534.618</v>
      </c>
      <c r="P37" s="491"/>
      <c r="Q37" s="491"/>
      <c r="R37" s="491"/>
      <c r="S37" s="491"/>
      <c r="T37" s="491"/>
      <c r="U37" s="491"/>
      <c r="V37" s="491"/>
      <c r="W37" s="491"/>
    </row>
    <row r="38" customFormat="false" ht="15.75" hidden="false" customHeight="false" outlineLevel="0" collapsed="false">
      <c r="A38" s="418" t="s">
        <v>316</v>
      </c>
      <c r="B38" s="490"/>
      <c r="C38" s="490"/>
      <c r="D38" s="490"/>
      <c r="E38" s="490"/>
      <c r="F38" s="491"/>
      <c r="G38" s="491"/>
      <c r="H38" s="491"/>
      <c r="I38" s="491"/>
      <c r="J38" s="491"/>
      <c r="K38" s="491"/>
      <c r="L38" s="491"/>
      <c r="M38" s="491"/>
      <c r="N38" s="491"/>
      <c r="O38" s="491"/>
      <c r="P38" s="506"/>
      <c r="Q38" s="491"/>
      <c r="R38" s="491"/>
      <c r="S38" s="491"/>
      <c r="T38" s="491"/>
      <c r="U38" s="491"/>
      <c r="V38" s="491"/>
      <c r="W38" s="491"/>
    </row>
    <row r="39" customFormat="false" ht="15.75" hidden="false" customHeight="false" outlineLevel="0" collapsed="false">
      <c r="A39" s="418" t="s">
        <v>317</v>
      </c>
      <c r="B39" s="490"/>
      <c r="C39" s="490"/>
      <c r="D39" s="490"/>
      <c r="E39" s="490"/>
      <c r="F39" s="491"/>
      <c r="G39" s="491"/>
      <c r="H39" s="491"/>
      <c r="I39" s="491"/>
      <c r="J39" s="491"/>
      <c r="K39" s="491"/>
      <c r="L39" s="491"/>
      <c r="M39" s="491"/>
      <c r="N39" s="491"/>
      <c r="O39" s="491"/>
    </row>
    <row r="40" customFormat="false" ht="15.75" hidden="false" customHeight="false" outlineLevel="0" collapsed="false">
      <c r="A40" s="418" t="s">
        <v>318</v>
      </c>
      <c r="B40" s="490"/>
      <c r="C40" s="490"/>
      <c r="D40" s="490"/>
      <c r="E40" s="490"/>
      <c r="F40" s="491"/>
      <c r="G40" s="491"/>
      <c r="H40" s="491"/>
      <c r="I40" s="491"/>
      <c r="J40" s="491"/>
      <c r="K40" s="491"/>
      <c r="L40" s="491"/>
      <c r="M40" s="491"/>
      <c r="N40" s="491"/>
      <c r="O40" s="506"/>
      <c r="P40" s="506"/>
      <c r="Q40" s="506"/>
      <c r="R40" s="506"/>
      <c r="S40" s="506"/>
      <c r="T40" s="506"/>
      <c r="U40" s="506"/>
      <c r="V40" s="506"/>
      <c r="W40" s="506"/>
    </row>
    <row r="41" customFormat="false" ht="15.75" hidden="false" customHeight="false" outlineLevel="0" collapsed="false">
      <c r="A41" s="418" t="s">
        <v>319</v>
      </c>
      <c r="B41" s="490"/>
      <c r="C41" s="490"/>
      <c r="D41" s="490"/>
      <c r="E41" s="490"/>
      <c r="F41" s="491"/>
      <c r="G41" s="491"/>
      <c r="H41" s="491"/>
      <c r="I41" s="491"/>
      <c r="J41" s="491"/>
      <c r="K41" s="491"/>
      <c r="L41" s="491"/>
      <c r="M41" s="491"/>
      <c r="N41" s="491"/>
      <c r="O41" s="491"/>
    </row>
    <row r="42" customFormat="false" ht="15.75" hidden="false" customHeight="false" outlineLevel="0" collapsed="false">
      <c r="A42" s="418" t="s">
        <v>320</v>
      </c>
      <c r="B42" s="490"/>
      <c r="C42" s="490"/>
      <c r="D42" s="490"/>
      <c r="E42" s="490"/>
      <c r="F42" s="491"/>
      <c r="G42" s="491"/>
      <c r="H42" s="491"/>
      <c r="I42" s="491"/>
      <c r="J42" s="491"/>
      <c r="K42" s="491"/>
      <c r="L42" s="491"/>
      <c r="M42" s="491"/>
      <c r="N42" s="491"/>
      <c r="O42" s="491"/>
    </row>
    <row r="43" customFormat="false" ht="15.75" hidden="false" customHeight="false" outlineLevel="0" collapsed="false">
      <c r="A43" s="418" t="s">
        <v>321</v>
      </c>
      <c r="B43" s="490"/>
      <c r="C43" s="490"/>
      <c r="D43" s="490"/>
      <c r="E43" s="490"/>
      <c r="F43" s="491"/>
      <c r="G43" s="491"/>
      <c r="H43" s="491"/>
      <c r="I43" s="491"/>
      <c r="J43" s="491"/>
      <c r="K43" s="491"/>
      <c r="L43" s="491"/>
      <c r="M43" s="491"/>
      <c r="N43" s="491"/>
      <c r="O43" s="491"/>
    </row>
    <row r="44" customFormat="false" ht="15.75" hidden="false" customHeight="false" outlineLevel="0" collapsed="false">
      <c r="A44" s="418" t="s">
        <v>322</v>
      </c>
      <c r="B44" s="490"/>
      <c r="C44" s="490"/>
      <c r="D44" s="490"/>
      <c r="E44" s="490"/>
      <c r="F44" s="491"/>
      <c r="G44" s="491"/>
      <c r="H44" s="491"/>
      <c r="I44" s="491"/>
      <c r="J44" s="491"/>
      <c r="K44" s="491"/>
      <c r="L44" s="491"/>
      <c r="M44" s="491"/>
      <c r="N44" s="491"/>
      <c r="O44" s="491"/>
    </row>
    <row r="45" customFormat="false" ht="15.75" hidden="false" customHeight="false" outlineLevel="0" collapsed="false">
      <c r="A45" s="427"/>
      <c r="B45" s="427"/>
      <c r="C45" s="427"/>
      <c r="D45" s="427"/>
      <c r="E45" s="427"/>
      <c r="F45" s="427"/>
      <c r="G45" s="427"/>
      <c r="H45" s="427"/>
      <c r="I45" s="427"/>
      <c r="J45" s="427"/>
      <c r="K45" s="427"/>
      <c r="L45" s="427"/>
      <c r="M45" s="427"/>
      <c r="N45" s="427"/>
      <c r="O45" s="427"/>
    </row>
    <row r="46" customFormat="false" ht="15.75" hidden="false" customHeight="false" outlineLevel="0" collapsed="false">
      <c r="A46" s="427"/>
      <c r="B46" s="427"/>
      <c r="C46" s="427"/>
      <c r="D46" s="427"/>
      <c r="E46" s="427"/>
      <c r="F46" s="427"/>
      <c r="G46" s="427"/>
      <c r="H46" s="427"/>
      <c r="I46" s="427"/>
      <c r="J46" s="427"/>
      <c r="K46" s="427"/>
      <c r="L46" s="427"/>
      <c r="M46" s="427"/>
      <c r="N46" s="427"/>
      <c r="O46" s="427"/>
    </row>
    <row r="47" customFormat="false" ht="15.75" hidden="false" customHeight="false" outlineLevel="0" collapsed="false">
      <c r="A47" s="427"/>
      <c r="B47" s="427"/>
      <c r="C47" s="427"/>
      <c r="D47" s="427"/>
      <c r="E47" s="427"/>
      <c r="F47" s="427"/>
      <c r="G47" s="427"/>
      <c r="H47" s="427"/>
      <c r="I47" s="427"/>
      <c r="J47" s="427"/>
      <c r="K47" s="427"/>
      <c r="L47" s="427"/>
      <c r="M47" s="427"/>
      <c r="N47" s="427"/>
      <c r="O47" s="427"/>
    </row>
    <row r="48" customFormat="false" ht="15.75" hidden="false" customHeight="false" outlineLevel="0" collapsed="false">
      <c r="A48" s="427"/>
      <c r="B48" s="427"/>
      <c r="C48" s="427"/>
      <c r="D48" s="427"/>
      <c r="E48" s="427"/>
      <c r="F48" s="427"/>
      <c r="G48" s="427"/>
      <c r="H48" s="427"/>
      <c r="I48" s="427"/>
      <c r="J48" s="427"/>
      <c r="K48" s="427"/>
      <c r="L48" s="427"/>
      <c r="M48" s="427"/>
      <c r="N48" s="427"/>
      <c r="O48" s="427"/>
    </row>
  </sheetData>
  <mergeCells count="8">
    <mergeCell ref="B2:AC2"/>
    <mergeCell ref="AD2:AF2"/>
    <mergeCell ref="AD3:AF3"/>
    <mergeCell ref="B4:AC4"/>
    <mergeCell ref="AD4:AF4"/>
    <mergeCell ref="A7:P7"/>
    <mergeCell ref="A17:W17"/>
    <mergeCell ref="A26:W26"/>
  </mergeCells>
  <printOptions headings="false" gridLines="false" gridLinesSet="true" horizontalCentered="true" verticalCentered="true"/>
  <pageMargins left="0.159722222222222" right="0.159722222222222" top="0.440277777777778" bottom="0.429861111111111"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CCFFCC"/>
    <pageSetUpPr fitToPage="false"/>
  </sheetPr>
  <dimension ref="A1:AW10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5" topLeftCell="B6" activePane="bottomRight" state="frozen"/>
      <selection pane="topLeft" activeCell="A1" activeCellId="0" sqref="A1"/>
      <selection pane="topRight" activeCell="B1" activeCellId="0" sqref="B1"/>
      <selection pane="bottomLeft" activeCell="A6" activeCellId="0" sqref="A6"/>
      <selection pane="bottomRight" activeCell="A6" activeCellId="1" sqref="AD8:AF76 A6"/>
    </sheetView>
  </sheetViews>
  <sheetFormatPr defaultColWidth="9.01171875" defaultRowHeight="15.75" zeroHeight="false" outlineLevelRow="0" outlineLevelCol="0"/>
  <cols>
    <col collapsed="false" customWidth="true" hidden="false" outlineLevel="0" max="1" min="1" style="507" width="21.25"/>
    <col collapsed="false" customWidth="true" hidden="false" outlineLevel="0" max="15" min="2" style="507" width="6.75"/>
    <col collapsed="false" customWidth="true" hidden="false" outlineLevel="0" max="16" min="16" style="507" width="7.75"/>
    <col collapsed="false" customWidth="true" hidden="false" outlineLevel="0" max="17" min="17" style="507" width="8.25"/>
    <col collapsed="false" customWidth="true" hidden="false" outlineLevel="0" max="18" min="18" style="507" width="8.38"/>
    <col collapsed="false" customWidth="false" hidden="false" outlineLevel="0" max="27" min="19" style="507" width="9"/>
    <col collapsed="false" customWidth="true" hidden="false" outlineLevel="0" max="28" min="28" style="507" width="9.75"/>
    <col collapsed="false" customWidth="true" hidden="false" outlineLevel="0" max="29" min="29" style="507" width="9.38"/>
    <col collapsed="false" customWidth="true" hidden="false" outlineLevel="0" max="33" min="30" style="507" width="10"/>
    <col collapsed="false" customWidth="false" hidden="false" outlineLevel="0" max="1024" min="34" style="507" width="9"/>
  </cols>
  <sheetData>
    <row r="1" customFormat="false" ht="15.75" hidden="false" customHeight="false" outlineLevel="0" collapsed="false">
      <c r="A1" s="508"/>
      <c r="B1" s="509"/>
      <c r="C1" s="510"/>
      <c r="D1" s="510"/>
      <c r="E1" s="510"/>
      <c r="F1" s="510"/>
      <c r="G1" s="510"/>
      <c r="H1" s="510"/>
      <c r="I1" s="510"/>
      <c r="J1" s="510"/>
      <c r="K1" s="510"/>
      <c r="L1" s="510"/>
      <c r="M1" s="511"/>
      <c r="N1" s="511"/>
      <c r="O1" s="511"/>
      <c r="P1" s="511"/>
      <c r="Q1" s="511"/>
      <c r="R1" s="511"/>
      <c r="S1" s="511"/>
      <c r="T1" s="511"/>
      <c r="U1" s="511"/>
      <c r="V1" s="511"/>
      <c r="W1" s="511"/>
      <c r="X1" s="511"/>
      <c r="Y1" s="511"/>
      <c r="Z1" s="511"/>
      <c r="AA1" s="511"/>
      <c r="AB1" s="511"/>
      <c r="AC1" s="511"/>
      <c r="AD1" s="512"/>
      <c r="AE1" s="513"/>
      <c r="AF1" s="514"/>
      <c r="AG1" s="515"/>
      <c r="AH1" s="515"/>
      <c r="AI1" s="515"/>
      <c r="AJ1" s="515"/>
      <c r="AK1" s="515"/>
    </row>
    <row r="2" customFormat="false" ht="18.75" hidden="false" customHeight="false" outlineLevel="0" collapsed="false">
      <c r="A2" s="516"/>
      <c r="B2" s="517" t="s">
        <v>19</v>
      </c>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6" t="s">
        <v>75</v>
      </c>
      <c r="AE2" s="516"/>
      <c r="AF2" s="516"/>
      <c r="AG2" s="515"/>
      <c r="AH2" s="515"/>
      <c r="AI2" s="515"/>
      <c r="AJ2" s="515"/>
      <c r="AK2" s="515"/>
    </row>
    <row r="3" customFormat="false" ht="18.75" hidden="false" customHeight="false" outlineLevel="0" collapsed="false">
      <c r="A3" s="516"/>
      <c r="B3" s="518"/>
      <c r="C3" s="519"/>
      <c r="D3" s="519"/>
      <c r="E3" s="519"/>
      <c r="F3" s="519"/>
      <c r="G3" s="519"/>
      <c r="H3" s="519"/>
      <c r="I3" s="520"/>
      <c r="J3" s="520"/>
      <c r="K3" s="520"/>
      <c r="L3" s="520"/>
      <c r="M3" s="520"/>
      <c r="N3" s="521"/>
      <c r="O3" s="521"/>
      <c r="P3" s="521"/>
      <c r="Q3" s="521"/>
      <c r="R3" s="521"/>
      <c r="S3" s="521"/>
      <c r="T3" s="521"/>
      <c r="U3" s="521"/>
      <c r="V3" s="521"/>
      <c r="W3" s="521"/>
      <c r="X3" s="521"/>
      <c r="Y3" s="521"/>
      <c r="Z3" s="521"/>
      <c r="AA3" s="521"/>
      <c r="AB3" s="521"/>
      <c r="AC3" s="521"/>
      <c r="AD3" s="516" t="s">
        <v>323</v>
      </c>
      <c r="AE3" s="516"/>
      <c r="AF3" s="516"/>
      <c r="AG3" s="515"/>
      <c r="AH3" s="515"/>
      <c r="AI3" s="515"/>
      <c r="AJ3" s="515"/>
      <c r="AK3" s="515"/>
    </row>
    <row r="4" customFormat="false" ht="15.75" hidden="false" customHeight="false" outlineLevel="0" collapsed="false">
      <c r="A4" s="516"/>
      <c r="B4" s="522" t="s">
        <v>276</v>
      </c>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B4" s="522"/>
      <c r="AC4" s="522"/>
      <c r="AD4" s="523" t="s">
        <v>298</v>
      </c>
      <c r="AE4" s="523"/>
      <c r="AF4" s="523"/>
      <c r="AG4" s="524"/>
      <c r="AH4" s="524"/>
      <c r="AI4" s="524"/>
      <c r="AJ4" s="524"/>
      <c r="AK4" s="524"/>
    </row>
    <row r="5" customFormat="false" ht="15.75" hidden="false" customHeight="false" outlineLevel="0" collapsed="false">
      <c r="A5" s="525"/>
      <c r="B5" s="526"/>
      <c r="C5" s="527"/>
      <c r="D5" s="528"/>
      <c r="E5" s="528"/>
      <c r="F5" s="528"/>
      <c r="G5" s="528"/>
      <c r="H5" s="528"/>
      <c r="I5" s="527"/>
      <c r="J5" s="527"/>
      <c r="K5" s="527"/>
      <c r="L5" s="527"/>
      <c r="M5" s="529"/>
      <c r="N5" s="529"/>
      <c r="O5" s="529"/>
      <c r="P5" s="529"/>
      <c r="Q5" s="529"/>
      <c r="R5" s="529"/>
      <c r="S5" s="529"/>
      <c r="T5" s="529"/>
      <c r="U5" s="529"/>
      <c r="V5" s="529"/>
      <c r="W5" s="529"/>
      <c r="X5" s="529"/>
      <c r="Y5" s="529"/>
      <c r="Z5" s="529"/>
      <c r="AA5" s="529"/>
      <c r="AB5" s="529"/>
      <c r="AC5" s="529"/>
      <c r="AD5" s="530"/>
      <c r="AE5" s="531"/>
      <c r="AF5" s="532"/>
      <c r="AG5" s="515"/>
      <c r="AH5" s="515"/>
      <c r="AI5" s="515"/>
      <c r="AJ5" s="515"/>
      <c r="AK5" s="515"/>
    </row>
    <row r="6" customFormat="false" ht="27" hidden="false" customHeight="true" outlineLevel="0" collapsed="false">
      <c r="B6" s="533"/>
      <c r="C6" s="533"/>
      <c r="D6" s="533"/>
      <c r="E6" s="533"/>
      <c r="F6" s="533"/>
      <c r="G6" s="533"/>
      <c r="H6" s="533"/>
      <c r="I6" s="533"/>
      <c r="J6" s="533"/>
      <c r="K6" s="533"/>
      <c r="AC6" s="534"/>
      <c r="AD6" s="534"/>
      <c r="AE6" s="534"/>
      <c r="AF6" s="534"/>
      <c r="AG6" s="534"/>
    </row>
    <row r="7" customFormat="false" ht="15" hidden="false" customHeight="true" outlineLevel="0" collapsed="false">
      <c r="A7" s="535" t="s">
        <v>324</v>
      </c>
      <c r="B7" s="535"/>
      <c r="C7" s="535"/>
      <c r="D7" s="535"/>
      <c r="E7" s="535"/>
      <c r="F7" s="535"/>
      <c r="G7" s="535"/>
      <c r="H7" s="535"/>
      <c r="I7" s="535"/>
      <c r="J7" s="535"/>
      <c r="K7" s="535"/>
      <c r="L7" s="535"/>
      <c r="M7" s="535"/>
      <c r="N7" s="535"/>
      <c r="O7" s="535"/>
      <c r="P7" s="535"/>
      <c r="Q7" s="535"/>
    </row>
    <row r="8" customFormat="false" ht="18" hidden="false" customHeight="true" outlineLevel="0" collapsed="false">
      <c r="A8" s="536" t="s">
        <v>300</v>
      </c>
      <c r="B8" s="537" t="n">
        <v>1990</v>
      </c>
      <c r="C8" s="537" t="n">
        <v>1991</v>
      </c>
      <c r="D8" s="537" t="n">
        <v>1992</v>
      </c>
      <c r="E8" s="537" t="n">
        <v>1993</v>
      </c>
      <c r="F8" s="537" t="n">
        <v>1994</v>
      </c>
      <c r="G8" s="537" t="n">
        <v>1995</v>
      </c>
      <c r="H8" s="537" t="n">
        <v>1996</v>
      </c>
      <c r="I8" s="537" t="n">
        <v>1997</v>
      </c>
      <c r="J8" s="537" t="n">
        <v>1998</v>
      </c>
      <c r="K8" s="538" t="n">
        <v>1999</v>
      </c>
      <c r="L8" s="538" t="n">
        <v>2000</v>
      </c>
      <c r="M8" s="537" t="n">
        <v>2001</v>
      </c>
      <c r="N8" s="537" t="n">
        <v>2002</v>
      </c>
      <c r="O8" s="537" t="n">
        <v>2003</v>
      </c>
      <c r="P8" s="537" t="n">
        <v>2004</v>
      </c>
      <c r="Q8" s="537" t="n">
        <v>2005</v>
      </c>
      <c r="R8" s="537" t="n">
        <v>2006</v>
      </c>
      <c r="S8" s="539" t="n">
        <v>2007</v>
      </c>
      <c r="T8" s="537" t="n">
        <v>2008</v>
      </c>
      <c r="U8" s="537" t="n">
        <v>2009</v>
      </c>
      <c r="V8" s="537" t="n">
        <v>2010</v>
      </c>
      <c r="W8" s="537" t="n">
        <v>2011</v>
      </c>
      <c r="X8" s="537" t="n">
        <v>2012</v>
      </c>
      <c r="Y8" s="537" t="n">
        <v>2013</v>
      </c>
      <c r="Z8" s="537" t="n">
        <v>2014</v>
      </c>
      <c r="AA8" s="537" t="n">
        <v>2015</v>
      </c>
      <c r="AB8" s="537" t="n">
        <v>2016</v>
      </c>
      <c r="AC8" s="537" t="n">
        <v>2017</v>
      </c>
      <c r="AD8" s="537" t="n">
        <v>2018</v>
      </c>
      <c r="AE8" s="537" t="n">
        <v>2019</v>
      </c>
      <c r="AF8" s="537" t="n">
        <v>2020</v>
      </c>
      <c r="AG8" s="540"/>
    </row>
    <row r="9" s="548" customFormat="true" ht="18" hidden="false" customHeight="true" outlineLevel="0" collapsed="false">
      <c r="A9" s="541" t="s">
        <v>304</v>
      </c>
      <c r="B9" s="542" t="n">
        <v>5216.923</v>
      </c>
      <c r="C9" s="542" t="n">
        <v>5524.708</v>
      </c>
      <c r="D9" s="542" t="n">
        <v>5611.942</v>
      </c>
      <c r="E9" s="542" t="n">
        <v>5731.413</v>
      </c>
      <c r="F9" s="542" t="n">
        <v>5680.955</v>
      </c>
      <c r="G9" s="542" t="n">
        <v>5688.926</v>
      </c>
      <c r="H9" s="542" t="n">
        <v>5808.301</v>
      </c>
      <c r="I9" s="542" t="n">
        <v>5753.114</v>
      </c>
      <c r="J9" s="542" t="n">
        <v>5775.167</v>
      </c>
      <c r="K9" s="542" t="n">
        <v>5598.538</v>
      </c>
      <c r="L9" s="542" t="n">
        <v>5498.566</v>
      </c>
      <c r="M9" s="542" t="n">
        <v>5577.002</v>
      </c>
      <c r="N9" s="542" t="n">
        <v>5381.236</v>
      </c>
      <c r="O9" s="542" t="n">
        <v>5286.309</v>
      </c>
      <c r="P9" s="542" t="n">
        <v>5214.091</v>
      </c>
      <c r="Q9" s="542" t="n">
        <v>5165.79</v>
      </c>
      <c r="R9" s="542" t="n">
        <v>5120.726</v>
      </c>
      <c r="S9" s="542" t="n">
        <v>4625.915</v>
      </c>
      <c r="T9" s="542" t="n">
        <v>4903.52</v>
      </c>
      <c r="U9" s="542" t="n">
        <v>4635.296</v>
      </c>
      <c r="V9" s="542" t="n">
        <v>4683.57</v>
      </c>
      <c r="W9" s="542" t="n">
        <v>4524.525</v>
      </c>
      <c r="X9" s="543" t="n">
        <v>4526.545</v>
      </c>
      <c r="Y9" s="543" t="n">
        <v>4627.899</v>
      </c>
      <c r="Z9" s="544" t="n">
        <v>4492.772</v>
      </c>
      <c r="AA9" s="544" t="n">
        <v>4491.499</v>
      </c>
      <c r="AB9" s="544" t="n">
        <v>4566.079</v>
      </c>
      <c r="AC9" s="544" t="n">
        <v>4671.315</v>
      </c>
      <c r="AD9" s="545" t="n">
        <v>4451.801</v>
      </c>
      <c r="AE9" s="545" t="n">
        <v>4511.394</v>
      </c>
      <c r="AF9" s="546" t="n">
        <v>4086.816242</v>
      </c>
      <c r="AG9" s="547"/>
      <c r="AI9" s="549"/>
      <c r="AJ9" s="549"/>
      <c r="AO9" s="550"/>
      <c r="AP9" s="550"/>
    </row>
    <row r="10" s="548" customFormat="true" ht="18" hidden="false" customHeight="true" outlineLevel="0" collapsed="false">
      <c r="A10" s="551" t="s">
        <v>302</v>
      </c>
      <c r="B10" s="552" t="n">
        <v>2306.172</v>
      </c>
      <c r="C10" s="552" t="n">
        <v>2329.969</v>
      </c>
      <c r="D10" s="552" t="n">
        <v>2195.869</v>
      </c>
      <c r="E10" s="552" t="n">
        <v>2138.624</v>
      </c>
      <c r="F10" s="552" t="n">
        <v>2139.903</v>
      </c>
      <c r="G10" s="552" t="n">
        <v>2059.642</v>
      </c>
      <c r="H10" s="552" t="n">
        <v>2089.918</v>
      </c>
      <c r="I10" s="552" t="n">
        <v>2065.033</v>
      </c>
      <c r="J10" s="552" t="n">
        <v>2058.964</v>
      </c>
      <c r="K10" s="552" t="n">
        <v>1967.251</v>
      </c>
      <c r="L10" s="552" t="n">
        <v>2021.36</v>
      </c>
      <c r="M10" s="552" t="n">
        <v>1948.646</v>
      </c>
      <c r="N10" s="552" t="n">
        <v>1926.713</v>
      </c>
      <c r="O10" s="552" t="n">
        <v>2009.711</v>
      </c>
      <c r="P10" s="552" t="n">
        <v>1909.160717</v>
      </c>
      <c r="Q10" s="552" t="n">
        <v>1807.571294</v>
      </c>
      <c r="R10" s="552" t="n">
        <v>1964.2784</v>
      </c>
      <c r="S10" s="552" t="n">
        <v>2017.054498</v>
      </c>
      <c r="T10" s="552" t="n">
        <v>1800.164433</v>
      </c>
      <c r="U10" s="552" t="n">
        <v>1496.346836</v>
      </c>
      <c r="V10" s="552" t="n">
        <v>1714.44</v>
      </c>
      <c r="W10" s="552" t="n">
        <v>1714.525</v>
      </c>
      <c r="X10" s="552" t="n">
        <v>1725.32</v>
      </c>
      <c r="Y10" s="552" t="n">
        <v>1839.516</v>
      </c>
      <c r="Z10" s="553" t="n">
        <v>1759.26</v>
      </c>
      <c r="AA10" s="553" t="n">
        <v>1728.706</v>
      </c>
      <c r="AB10" s="553" t="n">
        <v>1693.073</v>
      </c>
      <c r="AC10" s="553" t="n">
        <v>1502.051</v>
      </c>
      <c r="AD10" s="554" t="n">
        <v>1428.156</v>
      </c>
      <c r="AE10" s="554" t="n">
        <v>1084.226</v>
      </c>
      <c r="AF10" s="555" t="n">
        <v>897.495113</v>
      </c>
      <c r="AG10" s="547"/>
      <c r="AI10" s="549"/>
      <c r="AJ10" s="549"/>
    </row>
    <row r="11" s="548" customFormat="true" ht="18" hidden="false" customHeight="true" outlineLevel="0" collapsed="false">
      <c r="A11" s="551" t="s">
        <v>303</v>
      </c>
      <c r="B11" s="552" t="n">
        <v>3200.715</v>
      </c>
      <c r="C11" s="552" t="n">
        <v>2506.974</v>
      </c>
      <c r="D11" s="552" t="n">
        <v>2176.24</v>
      </c>
      <c r="E11" s="552" t="n">
        <v>1982.663</v>
      </c>
      <c r="F11" s="552" t="n">
        <v>1861.239</v>
      </c>
      <c r="G11" s="552" t="n">
        <v>1734.456</v>
      </c>
      <c r="H11" s="552" t="n">
        <v>1687.845</v>
      </c>
      <c r="I11" s="552" t="n">
        <v>1595.429</v>
      </c>
      <c r="J11" s="552" t="n">
        <v>1514.005</v>
      </c>
      <c r="K11" s="552" t="n">
        <v>1472.776</v>
      </c>
      <c r="L11" s="552" t="n">
        <v>1550.118</v>
      </c>
      <c r="M11" s="552" t="n">
        <v>1633.04</v>
      </c>
      <c r="N11" s="552" t="n">
        <v>1662.939</v>
      </c>
      <c r="O11" s="552" t="n">
        <v>1639.237</v>
      </c>
      <c r="P11" s="552" t="n">
        <v>1647.9432184</v>
      </c>
      <c r="Q11" s="552" t="n">
        <v>1595.747418</v>
      </c>
      <c r="R11" s="552" t="n">
        <v>1575.575173</v>
      </c>
      <c r="S11" s="552" t="n">
        <v>1612.777709</v>
      </c>
      <c r="T11" s="552" t="n">
        <v>1554.345199</v>
      </c>
      <c r="U11" s="552" t="n">
        <v>1507.105935</v>
      </c>
      <c r="V11" s="552" t="n">
        <v>1511.78</v>
      </c>
      <c r="W11" s="552" t="n">
        <v>1564.323</v>
      </c>
      <c r="X11" s="552" t="n">
        <v>1644.547</v>
      </c>
      <c r="Y11" s="552" t="n">
        <v>1628.719</v>
      </c>
      <c r="Z11" s="553" t="n">
        <v>1573.962</v>
      </c>
      <c r="AA11" s="553" t="n">
        <v>1565.495</v>
      </c>
      <c r="AB11" s="553" t="n">
        <v>1510.693</v>
      </c>
      <c r="AC11" s="553" t="n">
        <v>1507.296</v>
      </c>
      <c r="AD11" s="554" t="n">
        <v>1480.539</v>
      </c>
      <c r="AE11" s="554" t="n">
        <v>1162.958</v>
      </c>
      <c r="AF11" s="555" t="n">
        <v>957.658682</v>
      </c>
      <c r="AG11" s="547"/>
      <c r="AI11" s="549"/>
      <c r="AJ11" s="549"/>
    </row>
    <row r="12" s="562" customFormat="true" ht="18" hidden="false" customHeight="true" outlineLevel="0" collapsed="false">
      <c r="A12" s="556" t="s">
        <v>325</v>
      </c>
      <c r="B12" s="557" t="n">
        <v>2292.78</v>
      </c>
      <c r="C12" s="557" t="n">
        <v>2409.094</v>
      </c>
      <c r="D12" s="557" t="n">
        <v>2381.857</v>
      </c>
      <c r="E12" s="557" t="n">
        <v>2520.408</v>
      </c>
      <c r="F12" s="557" t="n">
        <v>2566.538</v>
      </c>
      <c r="G12" s="557" t="n">
        <v>2798.545</v>
      </c>
      <c r="H12" s="557" t="n">
        <v>3131.676</v>
      </c>
      <c r="I12" s="557" t="n">
        <v>2991.721</v>
      </c>
      <c r="J12" s="557" t="n">
        <v>3019.141</v>
      </c>
      <c r="K12" s="557" t="n">
        <v>3010.287</v>
      </c>
      <c r="L12" s="557" t="n">
        <v>2985.285</v>
      </c>
      <c r="M12" s="557" t="n">
        <v>3148.135</v>
      </c>
      <c r="N12" s="557" t="n">
        <v>3143.26</v>
      </c>
      <c r="O12" s="557" t="n">
        <v>3181.391</v>
      </c>
      <c r="P12" s="557" t="n">
        <v>3197.558</v>
      </c>
      <c r="Q12" s="557" t="n">
        <v>3250.11777101063</v>
      </c>
      <c r="R12" s="557" t="n">
        <v>3312.2482735878</v>
      </c>
      <c r="S12" s="557" t="n">
        <v>3190.90305080886</v>
      </c>
      <c r="T12" s="557" t="n">
        <v>3222.02269117079</v>
      </c>
      <c r="U12" s="557" t="n">
        <v>3039.48437928718</v>
      </c>
      <c r="V12" s="557" t="n">
        <v>3170.565</v>
      </c>
      <c r="W12" s="557" t="n">
        <v>2910.986</v>
      </c>
      <c r="X12" s="557" t="n">
        <v>2919.962</v>
      </c>
      <c r="Y12" s="557" t="n">
        <v>3059.076</v>
      </c>
      <c r="Z12" s="558" t="n">
        <v>2660.221</v>
      </c>
      <c r="AA12" s="558" t="n">
        <v>2770.33</v>
      </c>
      <c r="AB12" s="558" t="n">
        <v>3055.851</v>
      </c>
      <c r="AC12" s="558" t="n">
        <v>3158.585</v>
      </c>
      <c r="AD12" s="559" t="n">
        <v>3090.626</v>
      </c>
      <c r="AE12" s="559" t="n">
        <v>3214.189</v>
      </c>
      <c r="AF12" s="560" t="n">
        <v>3136.049531</v>
      </c>
      <c r="AG12" s="561"/>
      <c r="AH12" s="548"/>
      <c r="AI12" s="549"/>
      <c r="AJ12" s="549"/>
      <c r="AK12" s="548"/>
      <c r="AM12" s="548"/>
    </row>
    <row r="13" s="548" customFormat="true" ht="18" hidden="false" customHeight="true" outlineLevel="0" collapsed="false">
      <c r="A13" s="551" t="s">
        <v>310</v>
      </c>
      <c r="B13" s="552" t="n">
        <v>1667.544</v>
      </c>
      <c r="C13" s="552" t="n">
        <v>1608.655</v>
      </c>
      <c r="D13" s="552" t="n">
        <v>1733.031</v>
      </c>
      <c r="E13" s="552" t="n">
        <v>1674.885</v>
      </c>
      <c r="F13" s="552" t="n">
        <v>1650.148</v>
      </c>
      <c r="G13" s="552" t="n">
        <v>1681.89</v>
      </c>
      <c r="H13" s="552" t="n">
        <v>1764.016</v>
      </c>
      <c r="I13" s="552" t="n">
        <v>1859.041</v>
      </c>
      <c r="J13" s="552" t="n">
        <v>1764.375</v>
      </c>
      <c r="K13" s="552" t="n">
        <v>1855.48</v>
      </c>
      <c r="L13" s="552" t="n">
        <v>1851.148</v>
      </c>
      <c r="M13" s="552" t="n">
        <v>1868.255</v>
      </c>
      <c r="N13" s="552" t="n">
        <v>1798.121</v>
      </c>
      <c r="O13" s="552" t="n">
        <v>1800.64</v>
      </c>
      <c r="P13" s="552" t="n">
        <v>1822.451856411</v>
      </c>
      <c r="Q13" s="552" t="n">
        <v>1778.594</v>
      </c>
      <c r="R13" s="552" t="n">
        <v>1825.689</v>
      </c>
      <c r="S13" s="552" t="n">
        <v>1533.075</v>
      </c>
      <c r="T13" s="552" t="n">
        <v>1623.007</v>
      </c>
      <c r="U13" s="552" t="n">
        <v>1471.974</v>
      </c>
      <c r="V13" s="552" t="n">
        <v>1533.33</v>
      </c>
      <c r="W13" s="552" t="n">
        <v>1177.858</v>
      </c>
      <c r="X13" s="552" t="n">
        <v>1085.011</v>
      </c>
      <c r="Y13" s="552" t="n">
        <v>1061.345</v>
      </c>
      <c r="Z13" s="553" t="n">
        <v>1059.583</v>
      </c>
      <c r="AA13" s="553" t="n">
        <v>1001.297</v>
      </c>
      <c r="AB13" s="553" t="n">
        <v>923.276</v>
      </c>
      <c r="AC13" s="553" t="n">
        <v>832.623</v>
      </c>
      <c r="AD13" s="554" t="n">
        <v>829.136</v>
      </c>
      <c r="AE13" s="554" t="n">
        <v>818.952</v>
      </c>
      <c r="AF13" s="555" t="n">
        <v>702.353422</v>
      </c>
      <c r="AG13" s="547"/>
      <c r="AI13" s="549"/>
      <c r="AJ13" s="549"/>
    </row>
    <row r="14" customFormat="false" ht="18" hidden="false" customHeight="true" outlineLevel="0" collapsed="false">
      <c r="A14" s="551" t="s">
        <v>326</v>
      </c>
      <c r="B14" s="552" t="n">
        <v>57.867</v>
      </c>
      <c r="C14" s="552" t="n">
        <v>52.747</v>
      </c>
      <c r="D14" s="552" t="n">
        <v>62.342</v>
      </c>
      <c r="E14" s="552" t="n">
        <v>63.634</v>
      </c>
      <c r="F14" s="552" t="n">
        <v>66.621</v>
      </c>
      <c r="G14" s="552" t="n">
        <v>83.236</v>
      </c>
      <c r="H14" s="552" t="n">
        <v>73.286</v>
      </c>
      <c r="I14" s="552" t="n">
        <v>77.47</v>
      </c>
      <c r="J14" s="552" t="n">
        <v>79.918</v>
      </c>
      <c r="K14" s="552" t="n">
        <v>91.195</v>
      </c>
      <c r="L14" s="552" t="n">
        <v>126.868</v>
      </c>
      <c r="M14" s="552" t="n">
        <v>124.068</v>
      </c>
      <c r="N14" s="552" t="n">
        <v>145.462</v>
      </c>
      <c r="O14" s="552" t="n">
        <v>132.1776</v>
      </c>
      <c r="P14" s="552" t="n">
        <v>165.5136</v>
      </c>
      <c r="Q14" s="552" t="n">
        <v>173.1312</v>
      </c>
      <c r="R14" s="552" t="n">
        <v>190.6992</v>
      </c>
      <c r="S14" s="552" t="n">
        <v>230.2452</v>
      </c>
      <c r="T14" s="552" t="n">
        <v>235.584</v>
      </c>
      <c r="U14" s="552" t="n">
        <v>231.3936</v>
      </c>
      <c r="V14" s="552" t="n">
        <v>253.555</v>
      </c>
      <c r="W14" s="552" t="n">
        <v>309.226</v>
      </c>
      <c r="X14" s="552" t="n">
        <v>355.698</v>
      </c>
      <c r="Y14" s="552" t="n">
        <v>380.578</v>
      </c>
      <c r="Z14" s="553" t="n">
        <v>406.802</v>
      </c>
      <c r="AA14" s="553" t="n">
        <v>492.875</v>
      </c>
      <c r="AB14" s="553" t="n">
        <v>499.367</v>
      </c>
      <c r="AC14" s="553" t="n">
        <v>594.487</v>
      </c>
      <c r="AD14" s="554" t="n">
        <v>625.354</v>
      </c>
      <c r="AE14" s="554" t="n">
        <v>691.26</v>
      </c>
      <c r="AF14" s="555" t="n">
        <v>719.598</v>
      </c>
      <c r="AG14" s="547"/>
      <c r="AH14" s="548"/>
      <c r="AI14" s="549"/>
      <c r="AJ14" s="549"/>
      <c r="AM14" s="548"/>
    </row>
    <row r="15" customFormat="false" ht="18" hidden="false" customHeight="true" outlineLevel="0" collapsed="false">
      <c r="A15" s="563" t="s">
        <v>327</v>
      </c>
      <c r="B15" s="564" t="n">
        <v>138.557</v>
      </c>
      <c r="C15" s="564" t="n">
        <v>144.588</v>
      </c>
      <c r="D15" s="564" t="n">
        <v>144.847</v>
      </c>
      <c r="E15" s="564" t="n">
        <v>164.202</v>
      </c>
      <c r="F15" s="564" t="n">
        <v>186.131</v>
      </c>
      <c r="G15" s="564" t="n">
        <v>191.476</v>
      </c>
      <c r="H15" s="564" t="n">
        <v>196.53</v>
      </c>
      <c r="I15" s="564" t="n">
        <v>266.982</v>
      </c>
      <c r="J15" s="564" t="n">
        <v>299.253</v>
      </c>
      <c r="K15" s="564" t="n">
        <v>312.187</v>
      </c>
      <c r="L15" s="564" t="n">
        <v>289.706</v>
      </c>
      <c r="M15" s="564" t="n">
        <v>308.146</v>
      </c>
      <c r="N15" s="564" t="n">
        <v>310.014</v>
      </c>
      <c r="O15" s="564" t="n">
        <v>428.655941222526</v>
      </c>
      <c r="P15" s="564" t="n">
        <v>484.612519283823</v>
      </c>
      <c r="Q15" s="564" t="n">
        <v>596.246399231817</v>
      </c>
      <c r="R15" s="564" t="n">
        <v>747.863913228514</v>
      </c>
      <c r="S15" s="564" t="n">
        <v>886.288520162969</v>
      </c>
      <c r="T15" s="564" t="n">
        <v>911.440394454248</v>
      </c>
      <c r="U15" s="564" t="n">
        <v>969.638438110219</v>
      </c>
      <c r="V15" s="564" t="n">
        <v>1159.64</v>
      </c>
      <c r="W15" s="564" t="n">
        <v>1153.28</v>
      </c>
      <c r="X15" s="564" t="n">
        <v>1029.111</v>
      </c>
      <c r="Y15" s="564" t="n">
        <v>1118.078</v>
      </c>
      <c r="Z15" s="565" t="n">
        <v>1111.737</v>
      </c>
      <c r="AA15" s="565" t="n">
        <v>1150.909</v>
      </c>
      <c r="AB15" s="565" t="n">
        <v>1176.878</v>
      </c>
      <c r="AC15" s="565" t="n">
        <v>1202.972</v>
      </c>
      <c r="AD15" s="566" t="n">
        <v>1176.766</v>
      </c>
      <c r="AE15" s="566" t="n">
        <v>1213.193</v>
      </c>
      <c r="AF15" s="567" t="n">
        <v>1241.541</v>
      </c>
      <c r="AG15" s="547"/>
      <c r="AH15" s="548"/>
      <c r="AI15" s="549"/>
      <c r="AJ15" s="549"/>
      <c r="AM15" s="548"/>
    </row>
    <row r="16" customFormat="false" ht="18" hidden="false" customHeight="true" outlineLevel="0" collapsed="false">
      <c r="A16" s="563" t="s">
        <v>328</v>
      </c>
      <c r="B16" s="564" t="n">
        <v>2.84</v>
      </c>
      <c r="C16" s="564" t="n">
        <v>-2.071</v>
      </c>
      <c r="D16" s="564" t="n">
        <v>-19.152</v>
      </c>
      <c r="E16" s="564" t="n">
        <v>3.128</v>
      </c>
      <c r="F16" s="564" t="n">
        <v>8.413</v>
      </c>
      <c r="G16" s="564" t="n">
        <v>17.366</v>
      </c>
      <c r="H16" s="564" t="n">
        <v>-18.958</v>
      </c>
      <c r="I16" s="564" t="n">
        <v>-8.457</v>
      </c>
      <c r="J16" s="564" t="n">
        <v>-2.297</v>
      </c>
      <c r="K16" s="564" t="n">
        <v>3.744</v>
      </c>
      <c r="L16" s="564" t="n">
        <v>11.005</v>
      </c>
      <c r="M16" s="564" t="n">
        <v>9.806</v>
      </c>
      <c r="N16" s="564" t="n">
        <v>2.477</v>
      </c>
      <c r="O16" s="564" t="n">
        <v>-29.052</v>
      </c>
      <c r="P16" s="564" t="n">
        <v>-26.3016</v>
      </c>
      <c r="Q16" s="564" t="n">
        <v>-30.51</v>
      </c>
      <c r="R16" s="564" t="n">
        <v>-71.1756</v>
      </c>
      <c r="S16" s="564" t="n">
        <v>-68.814</v>
      </c>
      <c r="T16" s="564" t="n">
        <v>-80.82</v>
      </c>
      <c r="U16" s="564" t="n">
        <v>-51.596</v>
      </c>
      <c r="V16" s="564" t="n">
        <v>-63.745</v>
      </c>
      <c r="W16" s="564" t="n">
        <v>-22.576</v>
      </c>
      <c r="X16" s="564" t="n">
        <v>-83.121</v>
      </c>
      <c r="Y16" s="564" t="n">
        <v>-115.899</v>
      </c>
      <c r="Z16" s="565" t="n">
        <v>-121.993</v>
      </c>
      <c r="AA16" s="565" t="n">
        <v>-173.817</v>
      </c>
      <c r="AB16" s="565" t="n">
        <v>-181.89</v>
      </c>
      <c r="AC16" s="565" t="n">
        <v>-188.852</v>
      </c>
      <c r="AD16" s="566" t="n">
        <v>-175.446</v>
      </c>
      <c r="AE16" s="566" t="n">
        <v>-117.605</v>
      </c>
      <c r="AF16" s="567" t="n">
        <v>-67.9824</v>
      </c>
      <c r="AG16" s="547"/>
      <c r="AH16" s="548"/>
      <c r="AI16" s="549"/>
      <c r="AJ16" s="549"/>
      <c r="AM16" s="548"/>
    </row>
    <row r="17" s="562" customFormat="true" ht="18" hidden="false" customHeight="true" outlineLevel="0" collapsed="false">
      <c r="A17" s="568" t="s">
        <v>329</v>
      </c>
      <c r="B17" s="569" t="n">
        <v>21.839</v>
      </c>
      <c r="C17" s="569" t="n">
        <v>35.107</v>
      </c>
      <c r="D17" s="569" t="n">
        <v>32.48</v>
      </c>
      <c r="E17" s="569" t="n">
        <v>30.063</v>
      </c>
      <c r="F17" s="569" t="n">
        <v>25.301</v>
      </c>
      <c r="G17" s="569" t="n">
        <v>13.419</v>
      </c>
      <c r="H17" s="569" t="n">
        <v>13.323</v>
      </c>
      <c r="I17" s="569" t="n">
        <v>13.595</v>
      </c>
      <c r="J17" s="569" t="n">
        <v>12.043</v>
      </c>
      <c r="K17" s="569" t="n">
        <v>11.819</v>
      </c>
      <c r="L17" s="569" t="n">
        <v>67.769758</v>
      </c>
      <c r="M17" s="569" t="n">
        <v>61.976028</v>
      </c>
      <c r="N17" s="569" t="n">
        <v>57.25</v>
      </c>
      <c r="O17" s="569" t="n">
        <v>151.0063115</v>
      </c>
      <c r="P17" s="569" t="n">
        <v>176.311829</v>
      </c>
      <c r="Q17" s="569" t="n">
        <v>221.670238</v>
      </c>
      <c r="R17" s="569" t="n">
        <v>170.8893251</v>
      </c>
      <c r="S17" s="569" t="n">
        <v>169.428718114</v>
      </c>
      <c r="T17" s="569" t="n">
        <v>210.422669</v>
      </c>
      <c r="U17" s="569" t="n">
        <v>231.2227515</v>
      </c>
      <c r="V17" s="569" t="n">
        <v>253.621</v>
      </c>
      <c r="W17" s="569" t="n">
        <v>267.189</v>
      </c>
      <c r="X17" s="569" t="n">
        <v>243.984</v>
      </c>
      <c r="Y17" s="569" t="n">
        <v>222.296</v>
      </c>
      <c r="Z17" s="570" t="n">
        <v>237.243</v>
      </c>
      <c r="AA17" s="570" t="n">
        <v>234.215</v>
      </c>
      <c r="AB17" s="570" t="n">
        <v>247.287</v>
      </c>
      <c r="AC17" s="570" t="n">
        <v>242.514</v>
      </c>
      <c r="AD17" s="571" t="n">
        <v>222.11</v>
      </c>
      <c r="AE17" s="571" t="n">
        <v>225.974</v>
      </c>
      <c r="AF17" s="572" t="n">
        <v>225.721774</v>
      </c>
      <c r="AG17" s="561"/>
      <c r="AH17" s="548"/>
      <c r="AI17" s="549"/>
      <c r="AJ17" s="549"/>
      <c r="AM17" s="548"/>
    </row>
    <row r="18" s="548" customFormat="true" ht="18" hidden="false" customHeight="true" outlineLevel="0" collapsed="false">
      <c r="A18" s="573" t="s">
        <v>330</v>
      </c>
      <c r="B18" s="574" t="n">
        <v>14905.237</v>
      </c>
      <c r="C18" s="574" t="n">
        <v>14609.771</v>
      </c>
      <c r="D18" s="574" t="n">
        <v>14319.456</v>
      </c>
      <c r="E18" s="574" t="n">
        <v>14309.02</v>
      </c>
      <c r="F18" s="574" t="n">
        <v>14185.249</v>
      </c>
      <c r="G18" s="574" t="n">
        <v>14268.956</v>
      </c>
      <c r="H18" s="574" t="n">
        <v>14745.937</v>
      </c>
      <c r="I18" s="574" t="n">
        <v>14613.928</v>
      </c>
      <c r="J18" s="574" t="n">
        <v>14520.569</v>
      </c>
      <c r="K18" s="574" t="n">
        <v>14323.277</v>
      </c>
      <c r="L18" s="574" t="n">
        <v>14401.825758</v>
      </c>
      <c r="M18" s="574" t="n">
        <v>14679.074028</v>
      </c>
      <c r="N18" s="574" t="n">
        <v>14427.472</v>
      </c>
      <c r="O18" s="574" t="n">
        <v>14600.0758527225</v>
      </c>
      <c r="P18" s="575" t="n">
        <v>14591.3411400948</v>
      </c>
      <c r="Q18" s="575" t="n">
        <v>14558.3583202425</v>
      </c>
      <c r="R18" s="575" t="n">
        <v>14836.7936849163</v>
      </c>
      <c r="S18" s="575" t="n">
        <v>14196.8736960858</v>
      </c>
      <c r="T18" s="575" t="n">
        <v>14379.686386625</v>
      </c>
      <c r="U18" s="575" t="n">
        <v>13530.8659398974</v>
      </c>
      <c r="V18" s="575" t="n">
        <v>14216.756</v>
      </c>
      <c r="W18" s="575" t="n">
        <v>13599.336</v>
      </c>
      <c r="X18" s="575" t="n">
        <v>13447.057</v>
      </c>
      <c r="Y18" s="575" t="n">
        <v>13821.608</v>
      </c>
      <c r="Z18" s="574" t="n">
        <v>13179.587</v>
      </c>
      <c r="AA18" s="574" t="n">
        <v>13261.509</v>
      </c>
      <c r="AB18" s="574" t="n">
        <v>13490.614</v>
      </c>
      <c r="AC18" s="574" t="n">
        <v>13522.991</v>
      </c>
      <c r="AD18" s="576" t="n">
        <v>13129.042</v>
      </c>
      <c r="AE18" s="576" t="n">
        <v>12804.541</v>
      </c>
      <c r="AF18" s="577" t="n">
        <v>11899.251364</v>
      </c>
      <c r="AG18" s="578"/>
      <c r="AI18" s="549"/>
      <c r="AJ18" s="549"/>
      <c r="AQ18" s="550"/>
      <c r="AW18" s="550"/>
    </row>
    <row r="19" s="581" customFormat="true" ht="9.75" hidden="false" customHeight="true" outlineLevel="0" collapsed="false">
      <c r="A19" s="579"/>
      <c r="B19" s="580"/>
      <c r="C19" s="580"/>
      <c r="D19" s="580"/>
      <c r="E19" s="580"/>
      <c r="F19" s="580"/>
      <c r="G19" s="580"/>
      <c r="H19" s="580"/>
      <c r="I19" s="580"/>
      <c r="J19" s="580"/>
      <c r="K19" s="580"/>
      <c r="L19" s="580"/>
      <c r="M19" s="580"/>
      <c r="N19" s="580"/>
      <c r="O19" s="580"/>
      <c r="P19" s="580"/>
      <c r="Q19" s="580"/>
      <c r="R19" s="580"/>
      <c r="S19" s="580"/>
      <c r="T19" s="580"/>
      <c r="U19" s="580"/>
      <c r="V19" s="580"/>
      <c r="W19" s="580"/>
      <c r="X19" s="580"/>
      <c r="Y19" s="580"/>
      <c r="Z19" s="580"/>
      <c r="AA19" s="580"/>
      <c r="AB19" s="580"/>
      <c r="AC19" s="580"/>
      <c r="AD19" s="580"/>
      <c r="AE19" s="580"/>
      <c r="AF19" s="580"/>
      <c r="AG19" s="580"/>
    </row>
    <row r="20" customFormat="false" ht="14.45" hidden="false" customHeight="true" outlineLevel="0" collapsed="false">
      <c r="A20" s="535" t="s">
        <v>331</v>
      </c>
      <c r="B20" s="535"/>
      <c r="C20" s="535"/>
      <c r="D20" s="535"/>
      <c r="E20" s="535"/>
      <c r="F20" s="535"/>
      <c r="G20" s="535"/>
      <c r="H20" s="535"/>
      <c r="I20" s="535"/>
      <c r="J20" s="535"/>
      <c r="K20" s="535"/>
      <c r="L20" s="535"/>
      <c r="M20" s="535"/>
      <c r="N20" s="535"/>
      <c r="O20" s="535"/>
      <c r="P20" s="535"/>
      <c r="T20" s="582"/>
      <c r="W20" s="583"/>
      <c r="X20" s="583"/>
      <c r="Y20" s="583"/>
      <c r="Z20" s="583"/>
      <c r="AA20" s="583"/>
      <c r="AB20" s="583"/>
      <c r="AC20" s="583"/>
      <c r="AD20" s="583"/>
      <c r="AE20" s="583"/>
      <c r="AF20" s="583"/>
      <c r="AG20" s="583"/>
      <c r="AP20" s="581"/>
    </row>
    <row r="21" customFormat="false" ht="18" hidden="false" customHeight="true" outlineLevel="0" collapsed="false">
      <c r="A21" s="584" t="s">
        <v>300</v>
      </c>
      <c r="B21" s="585" t="n">
        <v>1990</v>
      </c>
      <c r="C21" s="585" t="n">
        <v>1991</v>
      </c>
      <c r="D21" s="537" t="n">
        <v>1992</v>
      </c>
      <c r="E21" s="585" t="n">
        <v>1993</v>
      </c>
      <c r="F21" s="585" t="n">
        <v>1994</v>
      </c>
      <c r="G21" s="585" t="n">
        <v>1995</v>
      </c>
      <c r="H21" s="585" t="n">
        <v>1996</v>
      </c>
      <c r="I21" s="585" t="n">
        <v>1997</v>
      </c>
      <c r="J21" s="585" t="n">
        <v>1998</v>
      </c>
      <c r="K21" s="586" t="n">
        <v>1999</v>
      </c>
      <c r="L21" s="586" t="n">
        <v>2000</v>
      </c>
      <c r="M21" s="537" t="n">
        <v>2001</v>
      </c>
      <c r="N21" s="587" t="n">
        <v>2002</v>
      </c>
      <c r="O21" s="587" t="n">
        <v>2003</v>
      </c>
      <c r="P21" s="587" t="n">
        <v>2004</v>
      </c>
      <c r="Q21" s="587" t="n">
        <v>2005</v>
      </c>
      <c r="R21" s="587" t="n">
        <v>2006</v>
      </c>
      <c r="S21" s="587" t="n">
        <v>2007</v>
      </c>
      <c r="T21" s="587" t="n">
        <v>2008</v>
      </c>
      <c r="U21" s="587" t="n">
        <v>2009</v>
      </c>
      <c r="V21" s="587" t="n">
        <v>2010</v>
      </c>
      <c r="W21" s="587" t="n">
        <v>2011</v>
      </c>
      <c r="X21" s="587" t="n">
        <v>2012</v>
      </c>
      <c r="Y21" s="587" t="n">
        <v>2013</v>
      </c>
      <c r="Z21" s="587" t="n">
        <v>2014</v>
      </c>
      <c r="AA21" s="587" t="n">
        <v>2015</v>
      </c>
      <c r="AB21" s="587" t="n">
        <v>2016</v>
      </c>
      <c r="AC21" s="587" t="n">
        <v>2017</v>
      </c>
      <c r="AD21" s="587" t="n">
        <v>2018</v>
      </c>
      <c r="AE21" s="587" t="n">
        <v>2019</v>
      </c>
      <c r="AF21" s="587" t="n">
        <v>2020</v>
      </c>
      <c r="AG21" s="540"/>
      <c r="AP21" s="581"/>
    </row>
    <row r="22" customFormat="false" ht="18" hidden="false" customHeight="true" outlineLevel="0" collapsed="false">
      <c r="A22" s="588" t="s">
        <v>304</v>
      </c>
      <c r="B22" s="589" t="n">
        <v>35.0006041500715</v>
      </c>
      <c r="C22" s="589" t="n">
        <v>37.815158088378</v>
      </c>
      <c r="D22" s="589" t="n">
        <v>39.1910279273179</v>
      </c>
      <c r="E22" s="589" t="n">
        <v>40.0545460136334</v>
      </c>
      <c r="F22" s="589" t="n">
        <v>40.0483276677061</v>
      </c>
      <c r="G22" s="589" t="n">
        <v>39.8692518219273</v>
      </c>
      <c r="H22" s="589" t="n">
        <v>39.3891619094806</v>
      </c>
      <c r="I22" s="589" t="n">
        <v>39.3673350518765</v>
      </c>
      <c r="J22" s="589" t="n">
        <v>39.7723188395716</v>
      </c>
      <c r="K22" s="589" t="n">
        <v>39.0869910565857</v>
      </c>
      <c r="L22" s="589" t="n">
        <v>38.1796453616003</v>
      </c>
      <c r="M22" s="589" t="n">
        <v>37.9928733199519</v>
      </c>
      <c r="N22" s="590" t="n">
        <v>37.2985371241753</v>
      </c>
      <c r="O22" s="590" t="n">
        <v>36.2074077787359</v>
      </c>
      <c r="P22" s="589" t="n">
        <v>35.7341449969425</v>
      </c>
      <c r="Q22" s="591" t="n">
        <v>35.4833277651732</v>
      </c>
      <c r="R22" s="589" t="n">
        <v>34.513696885911</v>
      </c>
      <c r="S22" s="589" t="n">
        <v>32.5840399726554</v>
      </c>
      <c r="T22" s="589" t="n">
        <v>34.1003264477375</v>
      </c>
      <c r="U22" s="589" t="n">
        <v>34.2572014281234</v>
      </c>
      <c r="V22" s="589" t="n">
        <v>32.9440133881456</v>
      </c>
      <c r="W22" s="589" t="n">
        <v>33.2701905445972</v>
      </c>
      <c r="X22" s="589" t="n">
        <v>33.6619752559984</v>
      </c>
      <c r="Y22" s="589" t="n">
        <v>33.4830723024412</v>
      </c>
      <c r="Z22" s="590" t="n">
        <v>34.0888678833411</v>
      </c>
      <c r="AA22" s="590" t="n">
        <v>33.868687190877</v>
      </c>
      <c r="AB22" s="590" t="n">
        <v>33.8463393882591</v>
      </c>
      <c r="AC22" s="590" t="n">
        <v>34.543504465839</v>
      </c>
      <c r="AD22" s="590" t="n">
        <v>33.9080414245</v>
      </c>
      <c r="AE22" s="589" t="n">
        <v>35.2327662506606</v>
      </c>
      <c r="AF22" s="592" t="n">
        <v>34.3451543041124</v>
      </c>
      <c r="AG22" s="593"/>
      <c r="AH22" s="594"/>
      <c r="AI22" s="595"/>
      <c r="AJ22" s="594"/>
      <c r="AK22" s="594"/>
      <c r="AL22" s="594"/>
      <c r="AM22" s="594"/>
      <c r="AN22" s="594"/>
      <c r="AO22" s="594"/>
      <c r="AP22" s="581"/>
      <c r="AQ22" s="594"/>
      <c r="AR22" s="594"/>
    </row>
    <row r="23" customFormat="false" ht="18" hidden="false" customHeight="true" outlineLevel="0" collapsed="false">
      <c r="A23" s="551" t="s">
        <v>302</v>
      </c>
      <c r="B23" s="596" t="n">
        <v>15.4722263054254</v>
      </c>
      <c r="C23" s="596" t="n">
        <v>15.9480186239743</v>
      </c>
      <c r="D23" s="596" t="n">
        <v>15.3348632797224</v>
      </c>
      <c r="E23" s="596" t="n">
        <v>14.9459851198754</v>
      </c>
      <c r="F23" s="596" t="n">
        <v>15.085410203233</v>
      </c>
      <c r="G23" s="596" t="n">
        <v>14.434426737317</v>
      </c>
      <c r="H23" s="596" t="n">
        <v>14.1728396099888</v>
      </c>
      <c r="I23" s="596" t="n">
        <v>14.1305814562656</v>
      </c>
      <c r="J23" s="596" t="n">
        <v>14.1796371753752</v>
      </c>
      <c r="K23" s="596" t="n">
        <v>13.7346432663419</v>
      </c>
      <c r="L23" s="596" t="n">
        <v>14.0354426859884</v>
      </c>
      <c r="M23" s="596" t="n">
        <v>13.2749926615466</v>
      </c>
      <c r="N23" s="597" t="n">
        <v>13.3544740201194</v>
      </c>
      <c r="O23" s="597" t="n">
        <v>13.7650723206705</v>
      </c>
      <c r="P23" s="596" t="n">
        <v>13.0842031494549</v>
      </c>
      <c r="Q23" s="598" t="n">
        <v>12.4160379504239</v>
      </c>
      <c r="R23" s="596" t="n">
        <v>13.2392378145486</v>
      </c>
      <c r="S23" s="596" t="n">
        <v>14.2077371481872</v>
      </c>
      <c r="T23" s="596" t="n">
        <v>12.5188017638158</v>
      </c>
      <c r="U23" s="596" t="n">
        <v>11.0587662507825</v>
      </c>
      <c r="V23" s="596" t="n">
        <v>12.059291163188</v>
      </c>
      <c r="W23" s="596" t="n">
        <v>12.6074170091834</v>
      </c>
      <c r="X23" s="596" t="n">
        <v>12.8304654319529</v>
      </c>
      <c r="Y23" s="596" t="n">
        <v>13.3089869138236</v>
      </c>
      <c r="Z23" s="597" t="n">
        <v>13.3483697175033</v>
      </c>
      <c r="AA23" s="597" t="n">
        <v>13.0355150382962</v>
      </c>
      <c r="AB23" s="597" t="n">
        <v>12.5500069900451</v>
      </c>
      <c r="AC23" s="597" t="n">
        <v>11.1073874115571</v>
      </c>
      <c r="AD23" s="597" t="n">
        <v>10.8778386115301</v>
      </c>
      <c r="AE23" s="596" t="n">
        <v>8.4675116429398</v>
      </c>
      <c r="AF23" s="599" t="n">
        <v>7.5424502394771</v>
      </c>
      <c r="AG23" s="593"/>
    </row>
    <row r="24" customFormat="false" ht="18" hidden="false" customHeight="true" outlineLevel="0" collapsed="false">
      <c r="A24" s="551" t="s">
        <v>303</v>
      </c>
      <c r="B24" s="600" t="n">
        <v>21.4737612021869</v>
      </c>
      <c r="C24" s="600" t="n">
        <v>17.1595708105213</v>
      </c>
      <c r="D24" s="600" t="n">
        <v>15.1977840498969</v>
      </c>
      <c r="E24" s="600" t="n">
        <v>13.8560362624415</v>
      </c>
      <c r="F24" s="600" t="n">
        <v>13.1209469780897</v>
      </c>
      <c r="G24" s="600" t="n">
        <v>12.1554513168307</v>
      </c>
      <c r="H24" s="600" t="n">
        <v>11.4461698839484</v>
      </c>
      <c r="I24" s="600" t="n">
        <v>10.9171811986483</v>
      </c>
      <c r="J24" s="600" t="n">
        <v>10.4266230889437</v>
      </c>
      <c r="K24" s="600" t="n">
        <v>10.2823955719072</v>
      </c>
      <c r="L24" s="600" t="n">
        <v>10.7633436624446</v>
      </c>
      <c r="M24" s="600" t="n">
        <v>11.124952411065</v>
      </c>
      <c r="N24" s="601" t="n">
        <v>11.5261980754494</v>
      </c>
      <c r="O24" s="601" t="n">
        <v>11.2275923531885</v>
      </c>
      <c r="P24" s="600" t="n">
        <v>11.2939804681264</v>
      </c>
      <c r="Q24" s="598" t="n">
        <v>10.9610395821981</v>
      </c>
      <c r="R24" s="600" t="n">
        <v>10.6193777878154</v>
      </c>
      <c r="S24" s="600" t="n">
        <v>11.3600905630699</v>
      </c>
      <c r="T24" s="600" t="n">
        <v>10.8093122284346</v>
      </c>
      <c r="U24" s="600" t="n">
        <v>11.1382814795032</v>
      </c>
      <c r="V24" s="600" t="n">
        <v>10.6337901557852</v>
      </c>
      <c r="W24" s="600" t="n">
        <v>11.5029366139641</v>
      </c>
      <c r="X24" s="600" t="n">
        <v>12.2297912472595</v>
      </c>
      <c r="Y24" s="600" t="n">
        <v>11.7838604596513</v>
      </c>
      <c r="Z24" s="601" t="n">
        <v>11.9424227784983</v>
      </c>
      <c r="AA24" s="601" t="n">
        <v>11.8048029074218</v>
      </c>
      <c r="AB24" s="601" t="n">
        <v>11.198104104083</v>
      </c>
      <c r="AC24" s="601" t="n">
        <v>11.1461732097581</v>
      </c>
      <c r="AD24" s="601" t="n">
        <v>11.2768243105628</v>
      </c>
      <c r="AE24" s="600" t="n">
        <v>9.08238725620856</v>
      </c>
      <c r="AF24" s="602" t="n">
        <v>8.04805825765897</v>
      </c>
      <c r="AG24" s="593"/>
      <c r="AL24" s="534"/>
    </row>
    <row r="25" customFormat="false" ht="18" hidden="false" customHeight="true" outlineLevel="0" collapsed="false">
      <c r="A25" s="551" t="str">
        <f aca="false">A12</f>
        <v>   Erdgas, Erdölgas</v>
      </c>
      <c r="B25" s="600" t="n">
        <v>15.3823786901208</v>
      </c>
      <c r="C25" s="600" t="n">
        <v>16.4896082217853</v>
      </c>
      <c r="D25" s="600" t="n">
        <v>16.6337115041242</v>
      </c>
      <c r="E25" s="600" t="n">
        <v>17.6141203241033</v>
      </c>
      <c r="F25" s="600" t="n">
        <v>18.0930063335511</v>
      </c>
      <c r="G25" s="600" t="n">
        <v>19.6128224097124</v>
      </c>
      <c r="H25" s="600" t="n">
        <v>21.2375517405235</v>
      </c>
      <c r="I25" s="600" t="n">
        <v>20.4717102752935</v>
      </c>
      <c r="J25" s="600" t="n">
        <v>20.7921673041876</v>
      </c>
      <c r="K25" s="600" t="n">
        <v>21.0167477735716</v>
      </c>
      <c r="L25" s="600" t="n">
        <v>20.728517690486</v>
      </c>
      <c r="M25" s="600" t="n">
        <v>21.4464140857591</v>
      </c>
      <c r="N25" s="601" t="n">
        <v>21.786630395124</v>
      </c>
      <c r="O25" s="601" t="n">
        <v>21.7902361062512</v>
      </c>
      <c r="P25" s="600" t="n">
        <v>21.9140788314077</v>
      </c>
      <c r="Q25" s="598" t="n">
        <v>22.3247546153027</v>
      </c>
      <c r="R25" s="600" t="n">
        <v>22.3245557222728</v>
      </c>
      <c r="S25" s="600" t="n">
        <v>22.476096633082</v>
      </c>
      <c r="T25" s="600" t="n">
        <v>22.4067660763985</v>
      </c>
      <c r="U25" s="600" t="n">
        <v>22.4633396915484</v>
      </c>
      <c r="V25" s="600" t="n">
        <v>22.3016066393768</v>
      </c>
      <c r="W25" s="600" t="n">
        <v>21.4053539084555</v>
      </c>
      <c r="X25" s="600" t="n">
        <v>21.714506006779</v>
      </c>
      <c r="Y25" s="600" t="n">
        <v>22.1325622894239</v>
      </c>
      <c r="Z25" s="601" t="n">
        <v>20.1844033504236</v>
      </c>
      <c r="AA25" s="601" t="n">
        <v>20.8900058055233</v>
      </c>
      <c r="AB25" s="601" t="n">
        <v>22.6516821250686</v>
      </c>
      <c r="AC25" s="601" t="n">
        <v>23.3571478380781</v>
      </c>
      <c r="AD25" s="601" t="n">
        <v>23.5403771272877</v>
      </c>
      <c r="AE25" s="600" t="n">
        <v>25.1019462548482</v>
      </c>
      <c r="AF25" s="602" t="n">
        <v>26.3550154128839</v>
      </c>
      <c r="AG25" s="593"/>
    </row>
    <row r="26" customFormat="false" ht="18" hidden="false" customHeight="true" outlineLevel="0" collapsed="false">
      <c r="A26" s="551" t="s">
        <v>310</v>
      </c>
      <c r="B26" s="600" t="n">
        <v>11.1876382777409</v>
      </c>
      <c r="C26" s="600" t="n">
        <v>11.0108159806201</v>
      </c>
      <c r="D26" s="600" t="n">
        <v>12.1026315524836</v>
      </c>
      <c r="E26" s="600" t="n">
        <v>11.7050993010003</v>
      </c>
      <c r="F26" s="600" t="n">
        <v>11.6328447953222</v>
      </c>
      <c r="G26" s="600" t="n">
        <v>11.7870571610144</v>
      </c>
      <c r="H26" s="600" t="n">
        <v>11.9627257325187</v>
      </c>
      <c r="I26" s="600" t="n">
        <v>12.7210220277533</v>
      </c>
      <c r="J26" s="600" t="n">
        <v>12.1508668152054</v>
      </c>
      <c r="K26" s="600" t="n">
        <v>12.9542980981238</v>
      </c>
      <c r="L26" s="600" t="n">
        <v>12.8535647570359</v>
      </c>
      <c r="M26" s="600" t="n">
        <v>12.7273355011109</v>
      </c>
      <c r="N26" s="601" t="n">
        <v>12.4631744216866</v>
      </c>
      <c r="O26" s="601" t="n">
        <v>12.3330866097126</v>
      </c>
      <c r="P26" s="600" t="n">
        <v>12.4899544114089</v>
      </c>
      <c r="Q26" s="598" t="n">
        <v>12.2169956314853</v>
      </c>
      <c r="R26" s="600" t="n">
        <v>12.3051451598742</v>
      </c>
      <c r="S26" s="600" t="n">
        <v>10.7986802786213</v>
      </c>
      <c r="T26" s="600" t="n">
        <v>11.2868038729246</v>
      </c>
      <c r="U26" s="600" t="n">
        <v>10.8786385626637</v>
      </c>
      <c r="V26" s="600" t="n">
        <v>10.785371852763</v>
      </c>
      <c r="W26" s="600" t="n">
        <v>8.66114345582755</v>
      </c>
      <c r="X26" s="600" t="n">
        <v>8.06876181159937</v>
      </c>
      <c r="Y26" s="600" t="n">
        <v>7.67888222557028</v>
      </c>
      <c r="Z26" s="601" t="n">
        <v>8.03957665744761</v>
      </c>
      <c r="AA26" s="601" t="n">
        <v>7.55040018447373</v>
      </c>
      <c r="AB26" s="601" t="n">
        <v>6.84383972441877</v>
      </c>
      <c r="AC26" s="601" t="n">
        <v>6.15709202202383</v>
      </c>
      <c r="AD26" s="601" t="n">
        <v>6.31528180045429</v>
      </c>
      <c r="AE26" s="600" t="n">
        <v>6.39579349232432</v>
      </c>
      <c r="AF26" s="602" t="n">
        <v>5.902500926444</v>
      </c>
      <c r="AG26" s="593"/>
      <c r="AM26" s="603"/>
    </row>
    <row r="27" customFormat="false" ht="18" hidden="false" customHeight="true" outlineLevel="0" collapsed="false">
      <c r="A27" s="551" t="s">
        <v>326</v>
      </c>
      <c r="B27" s="600" t="n">
        <v>0.38823267285183</v>
      </c>
      <c r="C27" s="600" t="n">
        <v>0.361039197671202</v>
      </c>
      <c r="D27" s="600" t="n">
        <v>0.435365701043392</v>
      </c>
      <c r="E27" s="600" t="n">
        <v>0.44471249603397</v>
      </c>
      <c r="F27" s="600" t="n">
        <v>0.469649845413359</v>
      </c>
      <c r="G27" s="600" t="n">
        <v>0.583336300146977</v>
      </c>
      <c r="H27" s="600" t="n">
        <v>0.496991137287512</v>
      </c>
      <c r="I27" s="600" t="n">
        <v>0.530110727245953</v>
      </c>
      <c r="J27" s="600" t="n">
        <v>0.550377881197355</v>
      </c>
      <c r="K27" s="600" t="n">
        <v>0.636690891337227</v>
      </c>
      <c r="L27" s="600" t="n">
        <v>0.880916087528185</v>
      </c>
      <c r="M27" s="600" t="n">
        <v>0.84520317673542</v>
      </c>
      <c r="N27" s="601" t="n">
        <v>1.00822930032372</v>
      </c>
      <c r="O27" s="601" t="n">
        <v>0.905321323898138</v>
      </c>
      <c r="P27" s="600" t="n">
        <v>1.13432753309559</v>
      </c>
      <c r="Q27" s="598" t="n">
        <v>1.18922200011572</v>
      </c>
      <c r="R27" s="600" t="n">
        <v>1.28531274377612</v>
      </c>
      <c r="S27" s="600" t="n">
        <v>1.62180213002444</v>
      </c>
      <c r="T27" s="600" t="n">
        <v>1.63831111239758</v>
      </c>
      <c r="U27" s="600" t="n">
        <v>1.7101167140952</v>
      </c>
      <c r="V27" s="600" t="n">
        <v>1.78349406854841</v>
      </c>
      <c r="W27" s="600" t="n">
        <v>2.27383160471952</v>
      </c>
      <c r="X27" s="600" t="n">
        <v>2.64517358705329</v>
      </c>
      <c r="Y27" s="600" t="n">
        <v>2.75350017161534</v>
      </c>
      <c r="Z27" s="601" t="n">
        <v>3.08660658334741</v>
      </c>
      <c r="AA27" s="601" t="n">
        <v>3.71658308266427</v>
      </c>
      <c r="AB27" s="601" t="n">
        <v>3.70158837840887</v>
      </c>
      <c r="AC27" s="601" t="n">
        <v>4.39612065111927</v>
      </c>
      <c r="AD27" s="601" t="n">
        <v>4.76313504062216</v>
      </c>
      <c r="AE27" s="600" t="n">
        <v>5.39855352878327</v>
      </c>
      <c r="AF27" s="602" t="n">
        <v>6.04742246371122</v>
      </c>
      <c r="AG27" s="593"/>
    </row>
    <row r="28" customFormat="false" ht="18" hidden="false" customHeight="true" outlineLevel="0" collapsed="false">
      <c r="A28" s="563" t="s">
        <v>327</v>
      </c>
      <c r="B28" s="600" t="n">
        <v>0.92958602402632</v>
      </c>
      <c r="C28" s="600" t="n">
        <v>0.989666436250096</v>
      </c>
      <c r="D28" s="600" t="n">
        <v>1.01153982385923</v>
      </c>
      <c r="E28" s="600" t="n">
        <v>1.14754190014411</v>
      </c>
      <c r="F28" s="600" t="n">
        <v>1.31214474980312</v>
      </c>
      <c r="G28" s="600" t="n">
        <v>1.34190616328202</v>
      </c>
      <c r="H28" s="600" t="n">
        <v>1.33277390239766</v>
      </c>
      <c r="I28" s="600" t="n">
        <v>1.82690102209344</v>
      </c>
      <c r="J28" s="600" t="n">
        <v>2.06089031359584</v>
      </c>
      <c r="K28" s="600" t="n">
        <v>2.17957803929925</v>
      </c>
      <c r="L28" s="600" t="n">
        <v>2.01159217496485</v>
      </c>
      <c r="M28" s="600" t="n">
        <v>2.09921960617011</v>
      </c>
      <c r="N28" s="601" t="n">
        <v>2.14877561363488</v>
      </c>
      <c r="O28" s="601" t="n">
        <v>2.93598434382512</v>
      </c>
      <c r="P28" s="600" t="n">
        <v>3.32123356332325</v>
      </c>
      <c r="Q28" s="598" t="n">
        <v>4.09556068147309</v>
      </c>
      <c r="R28" s="600" t="n">
        <v>5.04060330763259</v>
      </c>
      <c r="S28" s="600" t="n">
        <v>6.24284289017324</v>
      </c>
      <c r="T28" s="600" t="n">
        <v>6.3383885430353</v>
      </c>
      <c r="U28" s="600" t="n">
        <v>7.16612257055273</v>
      </c>
      <c r="V28" s="600" t="n">
        <v>8.15685378577223</v>
      </c>
      <c r="W28" s="600" t="n">
        <v>8.48041404374449</v>
      </c>
      <c r="X28" s="600" t="n">
        <v>7.65305746826239</v>
      </c>
      <c r="Y28" s="600" t="n">
        <v>8.08934821476633</v>
      </c>
      <c r="Z28" s="601" t="n">
        <v>8.43529467198024</v>
      </c>
      <c r="AA28" s="601" t="n">
        <v>8.67856742396359</v>
      </c>
      <c r="AB28" s="601" t="n">
        <v>8.72368003413336</v>
      </c>
      <c r="AC28" s="601" t="n">
        <v>8.89575390533056</v>
      </c>
      <c r="AD28" s="601" t="n">
        <v>8.9630759045481</v>
      </c>
      <c r="AE28" s="600" t="n">
        <v>9.47470901143586</v>
      </c>
      <c r="AF28" s="602" t="n">
        <v>10.4337740419213</v>
      </c>
      <c r="AG28" s="593"/>
    </row>
    <row r="29" customFormat="false" ht="18" hidden="false" customHeight="true" outlineLevel="0" collapsed="false">
      <c r="A29" s="604" t="str">
        <f aca="false">A16</f>
        <v>   Außenhandelssaldo Strom</v>
      </c>
      <c r="B29" s="600" t="n">
        <v>0.0190537057545613</v>
      </c>
      <c r="C29" s="600" t="n">
        <v>-0.0141754446390707</v>
      </c>
      <c r="D29" s="600" t="n">
        <v>-0.133748097693097</v>
      </c>
      <c r="E29" s="600" t="n">
        <v>0.0218603370461429</v>
      </c>
      <c r="F29" s="600" t="n">
        <v>0.0593080882824123</v>
      </c>
      <c r="G29" s="600" t="n">
        <v>0.121704769430924</v>
      </c>
      <c r="H29" s="600" t="n">
        <v>-0.128564227556377</v>
      </c>
      <c r="I29" s="600" t="n">
        <v>-0.0578694516628247</v>
      </c>
      <c r="J29" s="600" t="n">
        <v>-0.0158189393266889</v>
      </c>
      <c r="K29" s="600" t="n">
        <v>0.0261392696657336</v>
      </c>
      <c r="L29" s="600" t="n">
        <v>0.0764139226853712</v>
      </c>
      <c r="M29" s="600" t="n">
        <v>0.066802578836344</v>
      </c>
      <c r="N29" s="600" t="n">
        <v>0.0171686349486591</v>
      </c>
      <c r="O29" s="600" t="n">
        <v>-0.198985267563405</v>
      </c>
      <c r="P29" s="600" t="n">
        <v>-0.180254849417009</v>
      </c>
      <c r="Q29" s="600" t="n">
        <v>-0.209570332923993</v>
      </c>
      <c r="R29" s="600" t="n">
        <v>-0.479723594676389</v>
      </c>
      <c r="S29" s="600" t="n">
        <v>-0.484712349162988</v>
      </c>
      <c r="T29" s="600" t="n">
        <v>-0.56204285564373</v>
      </c>
      <c r="U29" s="600" t="n">
        <v>-0.381320753817115</v>
      </c>
      <c r="V29" s="600" t="n">
        <v>-0.44837936305582</v>
      </c>
      <c r="W29" s="600" t="n">
        <v>-0.166008105101602</v>
      </c>
      <c r="X29" s="600" t="n">
        <v>-0.61813525442779</v>
      </c>
      <c r="Y29" s="600" t="n">
        <v>-0.838534850648347</v>
      </c>
      <c r="Z29" s="601" t="n">
        <v>-0.925620810424485</v>
      </c>
      <c r="AA29" s="601" t="n">
        <v>-1.31068794659793</v>
      </c>
      <c r="AB29" s="601" t="n">
        <v>-1.34827073104308</v>
      </c>
      <c r="AC29" s="601" t="n">
        <v>-1.39652536927666</v>
      </c>
      <c r="AD29" s="601" t="n">
        <v>-1.33631989295182</v>
      </c>
      <c r="AE29" s="600" t="n">
        <v>-0.918463223320539</v>
      </c>
      <c r="AF29" s="602" t="n">
        <v>-0.571316614133171</v>
      </c>
      <c r="AG29" s="593"/>
    </row>
    <row r="30" customFormat="false" ht="18" hidden="false" customHeight="true" outlineLevel="0" collapsed="false">
      <c r="A30" s="605" t="s">
        <v>332</v>
      </c>
      <c r="B30" s="606" t="n">
        <v>0.146518971821783</v>
      </c>
      <c r="C30" s="606" t="n">
        <v>0.240298085438848</v>
      </c>
      <c r="D30" s="606" t="n">
        <v>0.226824259245603</v>
      </c>
      <c r="E30" s="606" t="n">
        <v>0.210098245721929</v>
      </c>
      <c r="F30" s="606" t="n">
        <v>0.178361338598991</v>
      </c>
      <c r="G30" s="606" t="n">
        <v>0.0940433203382224</v>
      </c>
      <c r="H30" s="606" t="n">
        <v>0.0903503114112043</v>
      </c>
      <c r="I30" s="606" t="n">
        <v>0.0930276924862365</v>
      </c>
      <c r="J30" s="606" t="n">
        <v>0.0829375212500282</v>
      </c>
      <c r="K30" s="606" t="n">
        <v>0.0825160331675496</v>
      </c>
      <c r="L30" s="606" t="n">
        <v>0.470563657266544</v>
      </c>
      <c r="M30" s="606" t="n">
        <v>0.422206658824543</v>
      </c>
      <c r="N30" s="607" t="n">
        <v>0.396812414538042</v>
      </c>
      <c r="O30" s="607" t="n">
        <v>1.03428443128151</v>
      </c>
      <c r="P30" s="606" t="n">
        <v>1.20833189565777</v>
      </c>
      <c r="Q30" s="606" t="n">
        <v>1.52263210675191</v>
      </c>
      <c r="R30" s="606" t="n">
        <v>1.15179417284567</v>
      </c>
      <c r="S30" s="606" t="n">
        <v>1.19342273334947</v>
      </c>
      <c r="T30" s="606" t="n">
        <v>1.46333281089997</v>
      </c>
      <c r="U30" s="606" t="n">
        <v>1.70885405654794</v>
      </c>
      <c r="V30" s="606" t="n">
        <v>1.78395830947651</v>
      </c>
      <c r="W30" s="606" t="n">
        <v>1.96472092460985</v>
      </c>
      <c r="X30" s="606" t="n">
        <v>1.81440444552291</v>
      </c>
      <c r="Y30" s="606" t="n">
        <v>1.60832227335633</v>
      </c>
      <c r="Z30" s="607" t="n">
        <v>1.80007916788288</v>
      </c>
      <c r="AA30" s="607" t="n">
        <v>1.76612631337806</v>
      </c>
      <c r="AB30" s="607" t="n">
        <v>1.83302998662626</v>
      </c>
      <c r="AC30" s="607" t="n">
        <v>1.79334586557072</v>
      </c>
      <c r="AD30" s="607" t="n">
        <v>1.6917456734467</v>
      </c>
      <c r="AE30" s="606" t="n">
        <v>1.76479578611994</v>
      </c>
      <c r="AF30" s="608" t="n">
        <v>1.89694096792424</v>
      </c>
      <c r="AG30" s="593"/>
    </row>
    <row r="31" customFormat="false" ht="8.1" hidden="false" customHeight="true" outlineLevel="0" collapsed="false">
      <c r="A31" s="609" t="s">
        <v>333</v>
      </c>
      <c r="B31" s="610"/>
      <c r="C31" s="610"/>
      <c r="D31" s="611"/>
      <c r="E31" s="611"/>
      <c r="F31" s="611"/>
      <c r="G31" s="611"/>
      <c r="H31" s="611"/>
      <c r="I31" s="611"/>
      <c r="J31" s="611"/>
    </row>
    <row r="32" customFormat="false" ht="15" hidden="false" customHeight="true" outlineLevel="0" collapsed="false">
      <c r="A32" s="609"/>
      <c r="B32" s="612"/>
      <c r="C32" s="612"/>
      <c r="D32" s="612"/>
      <c r="E32" s="612"/>
      <c r="F32" s="612"/>
      <c r="G32" s="612"/>
      <c r="H32" s="612"/>
      <c r="I32" s="612"/>
      <c r="J32" s="612"/>
      <c r="K32" s="612"/>
      <c r="L32" s="612"/>
      <c r="M32" s="612"/>
      <c r="N32" s="612"/>
      <c r="O32" s="612"/>
      <c r="P32" s="612"/>
      <c r="Q32" s="612"/>
      <c r="R32" s="612"/>
      <c r="S32" s="612"/>
      <c r="T32" s="612"/>
      <c r="U32" s="612"/>
    </row>
    <row r="33" customFormat="false" ht="15" hidden="false" customHeight="true" outlineLevel="0" collapsed="false">
      <c r="A33" s="609"/>
      <c r="B33" s="612"/>
      <c r="C33" s="612"/>
      <c r="D33" s="612"/>
      <c r="E33" s="612"/>
      <c r="F33" s="612"/>
      <c r="G33" s="612"/>
      <c r="H33" s="612"/>
      <c r="I33" s="612"/>
      <c r="J33" s="612"/>
      <c r="K33" s="612"/>
      <c r="L33" s="612"/>
      <c r="M33" s="612"/>
      <c r="N33" s="612"/>
      <c r="O33" s="612"/>
      <c r="P33" s="612"/>
      <c r="Q33" s="612"/>
      <c r="R33" s="612"/>
      <c r="S33" s="612"/>
      <c r="T33" s="612"/>
      <c r="U33" s="612"/>
    </row>
    <row r="34" customFormat="false" ht="15" hidden="false" customHeight="true" outlineLevel="0" collapsed="false">
      <c r="A34" s="609"/>
      <c r="B34" s="612"/>
      <c r="C34" s="612"/>
      <c r="D34" s="612"/>
      <c r="E34" s="612"/>
      <c r="F34" s="612"/>
      <c r="G34" s="612"/>
      <c r="H34" s="612"/>
      <c r="I34" s="612"/>
      <c r="J34" s="612"/>
      <c r="K34" s="612"/>
      <c r="L34" s="612"/>
      <c r="M34" s="612"/>
      <c r="N34" s="612"/>
      <c r="O34" s="612"/>
      <c r="P34" s="612"/>
      <c r="Q34" s="612"/>
      <c r="R34" s="612"/>
      <c r="S34" s="612"/>
      <c r="T34" s="612"/>
      <c r="U34" s="612"/>
    </row>
    <row r="35" customFormat="false" ht="15" hidden="false" customHeight="true" outlineLevel="0" collapsed="false">
      <c r="A35" s="609"/>
      <c r="B35" s="612"/>
      <c r="C35" s="612"/>
      <c r="D35" s="612"/>
      <c r="E35" s="612"/>
      <c r="F35" s="612"/>
      <c r="G35" s="612"/>
      <c r="H35" s="612"/>
      <c r="I35" s="612"/>
      <c r="J35" s="612"/>
      <c r="K35" s="612"/>
      <c r="L35" s="612"/>
      <c r="M35" s="612"/>
      <c r="N35" s="612"/>
      <c r="O35" s="612"/>
      <c r="P35" s="612"/>
      <c r="Q35" s="612"/>
      <c r="R35" s="612"/>
      <c r="S35" s="612"/>
      <c r="T35" s="612"/>
      <c r="U35" s="612"/>
    </row>
    <row r="36" customFormat="false" ht="15" hidden="false" customHeight="true" outlineLevel="0" collapsed="false">
      <c r="A36" s="609"/>
      <c r="B36" s="612"/>
      <c r="C36" s="612"/>
      <c r="D36" s="612"/>
      <c r="E36" s="612"/>
      <c r="F36" s="612"/>
      <c r="G36" s="612"/>
      <c r="H36" s="612"/>
      <c r="I36" s="612"/>
      <c r="J36" s="612"/>
      <c r="K36" s="612"/>
      <c r="L36" s="612"/>
      <c r="M36" s="612"/>
      <c r="N36" s="612"/>
      <c r="O36" s="612"/>
      <c r="P36" s="612"/>
      <c r="Q36" s="612"/>
      <c r="R36" s="612"/>
      <c r="S36" s="612"/>
      <c r="T36" s="612"/>
      <c r="U36" s="612"/>
    </row>
    <row r="37" customFormat="false" ht="15" hidden="false" customHeight="true" outlineLevel="0" collapsed="false">
      <c r="A37" s="609"/>
      <c r="B37" s="612"/>
      <c r="C37" s="612"/>
      <c r="D37" s="612"/>
      <c r="E37" s="612"/>
      <c r="F37" s="612"/>
      <c r="G37" s="612"/>
      <c r="H37" s="612"/>
      <c r="I37" s="612"/>
      <c r="J37" s="612"/>
      <c r="K37" s="612"/>
      <c r="L37" s="612"/>
      <c r="M37" s="612"/>
      <c r="N37" s="612"/>
      <c r="O37" s="612"/>
      <c r="P37" s="612"/>
      <c r="Q37" s="612"/>
      <c r="R37" s="612"/>
      <c r="S37" s="612"/>
      <c r="T37" s="612"/>
      <c r="U37" s="612"/>
    </row>
    <row r="38" customFormat="false" ht="15" hidden="false" customHeight="true" outlineLevel="0" collapsed="false">
      <c r="A38" s="609"/>
      <c r="B38" s="612"/>
      <c r="C38" s="612"/>
      <c r="D38" s="612"/>
      <c r="E38" s="612"/>
      <c r="F38" s="612"/>
      <c r="G38" s="612"/>
      <c r="H38" s="612"/>
      <c r="I38" s="612"/>
      <c r="J38" s="612"/>
      <c r="K38" s="612"/>
      <c r="L38" s="612"/>
      <c r="M38" s="612"/>
      <c r="N38" s="612"/>
      <c r="O38" s="612"/>
      <c r="P38" s="612"/>
      <c r="Q38" s="612"/>
      <c r="R38" s="612"/>
      <c r="S38" s="612"/>
      <c r="T38" s="612"/>
      <c r="U38" s="612"/>
    </row>
    <row r="39" customFormat="false" ht="15" hidden="false" customHeight="true" outlineLevel="0" collapsed="false">
      <c r="A39" s="609"/>
      <c r="B39" s="612"/>
      <c r="C39" s="612"/>
      <c r="D39" s="612"/>
      <c r="E39" s="612"/>
      <c r="F39" s="612"/>
      <c r="G39" s="612"/>
      <c r="H39" s="612"/>
      <c r="I39" s="612"/>
      <c r="J39" s="612"/>
      <c r="K39" s="612"/>
      <c r="L39" s="612"/>
      <c r="M39" s="612"/>
      <c r="N39" s="612"/>
      <c r="O39" s="612"/>
      <c r="P39" s="612"/>
      <c r="Q39" s="612"/>
      <c r="R39" s="612"/>
      <c r="S39" s="612"/>
      <c r="T39" s="612"/>
      <c r="U39" s="612"/>
    </row>
    <row r="40" customFormat="false" ht="15" hidden="false" customHeight="true" outlineLevel="0" collapsed="false">
      <c r="A40" s="609" t="s">
        <v>334</v>
      </c>
      <c r="B40" s="611"/>
      <c r="C40" s="611"/>
      <c r="D40" s="611"/>
      <c r="E40" s="611"/>
      <c r="F40" s="611"/>
      <c r="G40" s="611"/>
      <c r="H40" s="611"/>
      <c r="I40" s="611"/>
      <c r="J40" s="611"/>
      <c r="T40" s="613"/>
      <c r="U40" s="613"/>
      <c r="V40" s="613"/>
      <c r="W40" s="613"/>
      <c r="X40" s="613"/>
      <c r="Y40" s="613"/>
      <c r="Z40" s="613"/>
      <c r="AA40" s="613"/>
      <c r="AB40" s="613"/>
    </row>
    <row r="41" customFormat="false" ht="15" hidden="false" customHeight="true" outlineLevel="0" collapsed="false">
      <c r="A41" s="609" t="s">
        <v>335</v>
      </c>
      <c r="B41" s="611"/>
      <c r="C41" s="611"/>
      <c r="D41" s="611"/>
      <c r="E41" s="611"/>
      <c r="F41" s="611"/>
      <c r="G41" s="611"/>
      <c r="H41" s="611"/>
      <c r="I41" s="611"/>
      <c r="J41" s="611"/>
    </row>
    <row r="42" customFormat="false" ht="15" hidden="false" customHeight="true" outlineLevel="0" collapsed="false">
      <c r="A42" s="609" t="s">
        <v>336</v>
      </c>
      <c r="B42" s="611"/>
      <c r="C42" s="611"/>
      <c r="D42" s="611"/>
      <c r="E42" s="611"/>
      <c r="F42" s="611"/>
      <c r="G42" s="611"/>
      <c r="H42" s="611"/>
      <c r="I42" s="611"/>
      <c r="J42" s="611"/>
    </row>
    <row r="43" customFormat="false" ht="15" hidden="false" customHeight="true" outlineLevel="0" collapsed="false">
      <c r="A43" s="609" t="s">
        <v>337</v>
      </c>
      <c r="B43" s="611"/>
      <c r="C43" s="611"/>
      <c r="D43" s="611"/>
      <c r="E43" s="611"/>
      <c r="F43" s="611"/>
      <c r="G43" s="611"/>
      <c r="H43" s="611"/>
      <c r="I43" s="611"/>
      <c r="J43" s="611"/>
    </row>
    <row r="44" customFormat="false" ht="15" hidden="false" customHeight="true" outlineLevel="0" collapsed="false">
      <c r="A44" s="614" t="s">
        <v>338</v>
      </c>
      <c r="B44" s="611"/>
      <c r="C44" s="611"/>
      <c r="D44" s="611"/>
      <c r="E44" s="611"/>
      <c r="F44" s="611"/>
      <c r="G44" s="611"/>
      <c r="H44" s="611"/>
      <c r="I44" s="611"/>
      <c r="J44" s="611"/>
    </row>
    <row r="45" customFormat="false" ht="15.75" hidden="false" customHeight="false" outlineLevel="0" collapsed="false">
      <c r="A45" s="611"/>
      <c r="B45" s="611"/>
      <c r="C45" s="611"/>
      <c r="D45" s="611"/>
      <c r="E45" s="611"/>
      <c r="F45" s="611"/>
      <c r="G45" s="611"/>
      <c r="H45" s="611"/>
      <c r="I45" s="611"/>
      <c r="J45" s="611"/>
      <c r="K45" s="611"/>
      <c r="AA45" s="594"/>
      <c r="AB45" s="594"/>
    </row>
    <row r="46" customFormat="false" ht="15.75" hidden="false" customHeight="false" outlineLevel="0" collapsed="false">
      <c r="A46" s="611"/>
      <c r="B46" s="611"/>
      <c r="C46" s="611"/>
      <c r="D46" s="611"/>
      <c r="E46" s="611"/>
      <c r="F46" s="611"/>
      <c r="G46" s="611"/>
      <c r="H46" s="611"/>
      <c r="I46" s="611"/>
      <c r="J46" s="611"/>
      <c r="K46" s="611"/>
    </row>
    <row r="47" customFormat="false" ht="15.75" hidden="false" customHeight="false" outlineLevel="0" collapsed="false">
      <c r="A47" s="611"/>
      <c r="B47" s="611"/>
      <c r="C47" s="611"/>
      <c r="D47" s="611"/>
      <c r="E47" s="611"/>
      <c r="F47" s="611"/>
      <c r="G47" s="611"/>
      <c r="H47" s="611"/>
      <c r="I47" s="611"/>
      <c r="J47" s="611"/>
      <c r="K47" s="611"/>
      <c r="AA47" s="594"/>
      <c r="AB47" s="594"/>
    </row>
    <row r="48" customFormat="false" ht="15.75" hidden="false" customHeight="false" outlineLevel="0" collapsed="false">
      <c r="A48" s="611"/>
      <c r="B48" s="611"/>
      <c r="C48" s="611"/>
      <c r="D48" s="611"/>
      <c r="E48" s="611"/>
      <c r="F48" s="611"/>
      <c r="G48" s="611"/>
      <c r="H48" s="611"/>
      <c r="I48" s="611"/>
      <c r="J48" s="611"/>
      <c r="K48" s="611"/>
    </row>
    <row r="49" customFormat="false" ht="15.75" hidden="false" customHeight="false" outlineLevel="0" collapsed="false">
      <c r="A49" s="611"/>
      <c r="B49" s="611"/>
      <c r="C49" s="611"/>
      <c r="D49" s="611"/>
      <c r="E49" s="611"/>
      <c r="F49" s="611"/>
      <c r="G49" s="611"/>
      <c r="H49" s="611"/>
      <c r="I49" s="611"/>
      <c r="J49" s="611"/>
      <c r="K49" s="611"/>
      <c r="AA49" s="594"/>
      <c r="AB49" s="594"/>
    </row>
    <row r="50" customFormat="false" ht="15.75" hidden="false" customHeight="false" outlineLevel="0" collapsed="false">
      <c r="A50" s="611"/>
      <c r="B50" s="611"/>
      <c r="C50" s="611"/>
      <c r="D50" s="611"/>
      <c r="E50" s="611"/>
      <c r="F50" s="611"/>
      <c r="G50" s="611"/>
      <c r="H50" s="611"/>
      <c r="I50" s="611"/>
      <c r="J50" s="611"/>
      <c r="K50" s="611"/>
    </row>
    <row r="51" customFormat="false" ht="15.75" hidden="false" customHeight="false" outlineLevel="0" collapsed="false">
      <c r="A51" s="611"/>
      <c r="B51" s="611"/>
      <c r="C51" s="611"/>
      <c r="D51" s="611"/>
      <c r="E51" s="611"/>
      <c r="F51" s="611"/>
      <c r="G51" s="611"/>
      <c r="H51" s="611"/>
      <c r="I51" s="611"/>
      <c r="J51" s="611"/>
      <c r="K51" s="611"/>
    </row>
    <row r="52" customFormat="false" ht="15.75" hidden="false" customHeight="false" outlineLevel="0" collapsed="false">
      <c r="A52" s="611"/>
      <c r="B52" s="611"/>
      <c r="C52" s="611"/>
      <c r="D52" s="611"/>
      <c r="E52" s="611"/>
      <c r="F52" s="611"/>
      <c r="G52" s="611"/>
      <c r="H52" s="611"/>
      <c r="I52" s="611"/>
      <c r="J52" s="611"/>
      <c r="K52" s="611"/>
    </row>
    <row r="53" customFormat="false" ht="15.75" hidden="false" customHeight="false" outlineLevel="0" collapsed="false">
      <c r="A53" s="611"/>
      <c r="B53" s="611"/>
      <c r="C53" s="611"/>
      <c r="D53" s="611"/>
      <c r="E53" s="611"/>
      <c r="F53" s="611"/>
      <c r="G53" s="611"/>
      <c r="H53" s="611"/>
      <c r="I53" s="611"/>
      <c r="J53" s="611"/>
      <c r="K53" s="611"/>
    </row>
    <row r="54" customFormat="false" ht="15.75" hidden="false" customHeight="false" outlineLevel="0" collapsed="false">
      <c r="A54" s="611"/>
      <c r="B54" s="611"/>
      <c r="C54" s="611"/>
      <c r="D54" s="611"/>
      <c r="E54" s="611"/>
      <c r="F54" s="611"/>
      <c r="G54" s="611"/>
      <c r="H54" s="611"/>
      <c r="I54" s="611"/>
      <c r="J54" s="611"/>
      <c r="K54" s="611"/>
    </row>
    <row r="55" customFormat="false" ht="15.75" hidden="false" customHeight="false" outlineLevel="0" collapsed="false">
      <c r="A55" s="611"/>
      <c r="B55" s="611"/>
      <c r="C55" s="611"/>
      <c r="D55" s="611"/>
      <c r="E55" s="611"/>
      <c r="F55" s="611"/>
      <c r="G55" s="611"/>
      <c r="H55" s="611"/>
      <c r="I55" s="611"/>
      <c r="J55" s="611"/>
      <c r="K55" s="611"/>
    </row>
    <row r="56" customFormat="false" ht="10.5" hidden="false" customHeight="true" outlineLevel="0" collapsed="false">
      <c r="A56" s="611"/>
      <c r="B56" s="611"/>
      <c r="C56" s="611"/>
      <c r="D56" s="611"/>
      <c r="E56" s="611"/>
      <c r="F56" s="611"/>
      <c r="G56" s="611"/>
      <c r="H56" s="611"/>
      <c r="I56" s="611"/>
      <c r="J56" s="611"/>
      <c r="K56" s="611"/>
    </row>
    <row r="57" customFormat="false" ht="15.75" hidden="false" customHeight="false" outlineLevel="0" collapsed="false">
      <c r="A57" s="611"/>
      <c r="B57" s="611"/>
      <c r="C57" s="611"/>
      <c r="D57" s="611"/>
      <c r="E57" s="611"/>
      <c r="F57" s="611"/>
      <c r="G57" s="611"/>
      <c r="H57" s="611"/>
      <c r="I57" s="611"/>
      <c r="J57" s="611"/>
      <c r="K57" s="611"/>
    </row>
    <row r="58" customFormat="false" ht="15.75" hidden="false" customHeight="false" outlineLevel="0" collapsed="false">
      <c r="A58" s="611"/>
      <c r="B58" s="611"/>
      <c r="C58" s="611"/>
      <c r="D58" s="611"/>
      <c r="E58" s="611"/>
      <c r="F58" s="611"/>
      <c r="G58" s="611"/>
      <c r="H58" s="611"/>
      <c r="I58" s="611"/>
      <c r="J58" s="611"/>
      <c r="K58" s="611"/>
    </row>
    <row r="59" customFormat="false" ht="15.75" hidden="false" customHeight="false" outlineLevel="0" collapsed="false">
      <c r="A59" s="611"/>
      <c r="B59" s="611"/>
      <c r="C59" s="611"/>
      <c r="D59" s="611"/>
      <c r="E59" s="611"/>
      <c r="F59" s="611"/>
      <c r="G59" s="611"/>
      <c r="H59" s="611"/>
      <c r="I59" s="611"/>
      <c r="J59" s="611"/>
      <c r="K59" s="611"/>
    </row>
    <row r="60" customFormat="false" ht="15.75" hidden="false" customHeight="false" outlineLevel="0" collapsed="false">
      <c r="A60" s="611"/>
      <c r="B60" s="611"/>
      <c r="C60" s="611"/>
      <c r="D60" s="611"/>
      <c r="E60" s="611"/>
      <c r="F60" s="611"/>
      <c r="G60" s="611"/>
      <c r="H60" s="611"/>
      <c r="I60" s="611"/>
      <c r="J60" s="611"/>
      <c r="K60" s="611"/>
    </row>
    <row r="61" customFormat="false" ht="15.75" hidden="false" customHeight="false" outlineLevel="0" collapsed="false">
      <c r="A61" s="611"/>
      <c r="B61" s="611"/>
      <c r="C61" s="611"/>
      <c r="D61" s="611"/>
      <c r="E61" s="611"/>
      <c r="F61" s="611"/>
      <c r="G61" s="611"/>
      <c r="H61" s="611"/>
      <c r="I61" s="611"/>
      <c r="J61" s="611"/>
      <c r="K61" s="611"/>
    </row>
    <row r="62" customFormat="false" ht="15.75" hidden="false" customHeight="false" outlineLevel="0" collapsed="false">
      <c r="A62" s="611"/>
      <c r="B62" s="611"/>
      <c r="C62" s="611"/>
      <c r="D62" s="611"/>
      <c r="E62" s="611"/>
      <c r="F62" s="611"/>
      <c r="G62" s="611"/>
      <c r="H62" s="611"/>
      <c r="I62" s="611"/>
      <c r="J62" s="611"/>
      <c r="K62" s="611"/>
    </row>
    <row r="63" customFormat="false" ht="15.75" hidden="false" customHeight="false" outlineLevel="0" collapsed="false">
      <c r="A63" s="611"/>
      <c r="B63" s="611"/>
      <c r="C63" s="611"/>
      <c r="D63" s="611"/>
      <c r="E63" s="611"/>
      <c r="F63" s="611"/>
      <c r="G63" s="611"/>
      <c r="H63" s="611"/>
      <c r="I63" s="611"/>
      <c r="J63" s="611"/>
      <c r="K63" s="611"/>
    </row>
    <row r="64" customFormat="false" ht="15.75" hidden="false" customHeight="false" outlineLevel="0" collapsed="false">
      <c r="A64" s="611"/>
      <c r="B64" s="611"/>
      <c r="C64" s="611"/>
      <c r="D64" s="611"/>
      <c r="E64" s="611"/>
      <c r="F64" s="611"/>
      <c r="G64" s="611"/>
      <c r="H64" s="611"/>
      <c r="I64" s="611"/>
      <c r="J64" s="611"/>
      <c r="K64" s="611"/>
    </row>
    <row r="65" customFormat="false" ht="15.75" hidden="false" customHeight="false" outlineLevel="0" collapsed="false">
      <c r="A65" s="611"/>
      <c r="B65" s="611"/>
      <c r="C65" s="611"/>
      <c r="D65" s="611"/>
      <c r="E65" s="611"/>
      <c r="F65" s="611"/>
      <c r="G65" s="611"/>
      <c r="H65" s="611"/>
      <c r="I65" s="611"/>
      <c r="J65" s="611"/>
      <c r="K65" s="611"/>
    </row>
    <row r="66" customFormat="false" ht="15.75" hidden="false" customHeight="false" outlineLevel="0" collapsed="false">
      <c r="A66" s="611"/>
      <c r="B66" s="611"/>
      <c r="C66" s="611"/>
      <c r="D66" s="611"/>
      <c r="E66" s="611"/>
      <c r="F66" s="611"/>
      <c r="G66" s="611"/>
      <c r="H66" s="611"/>
      <c r="I66" s="611"/>
      <c r="J66" s="611"/>
      <c r="K66" s="611"/>
    </row>
    <row r="67" customFormat="false" ht="15.75" hidden="false" customHeight="false" outlineLevel="0" collapsed="false">
      <c r="A67" s="611"/>
      <c r="B67" s="611"/>
      <c r="C67" s="611"/>
      <c r="D67" s="611"/>
      <c r="E67" s="611"/>
      <c r="F67" s="611"/>
      <c r="G67" s="611"/>
      <c r="H67" s="611"/>
      <c r="I67" s="611"/>
      <c r="J67" s="611"/>
      <c r="K67" s="611"/>
    </row>
    <row r="68" customFormat="false" ht="15.75" hidden="false" customHeight="false" outlineLevel="0" collapsed="false">
      <c r="A68" s="611"/>
      <c r="B68" s="611"/>
      <c r="C68" s="611"/>
      <c r="D68" s="611"/>
      <c r="E68" s="611"/>
      <c r="F68" s="611"/>
      <c r="G68" s="611"/>
      <c r="H68" s="611"/>
      <c r="I68" s="611"/>
      <c r="J68" s="611"/>
      <c r="K68" s="611"/>
    </row>
    <row r="69" customFormat="false" ht="15.75" hidden="false" customHeight="false" outlineLevel="0" collapsed="false">
      <c r="A69" s="611"/>
      <c r="B69" s="611"/>
      <c r="C69" s="611"/>
      <c r="D69" s="611"/>
      <c r="E69" s="611"/>
      <c r="F69" s="611"/>
      <c r="G69" s="611"/>
      <c r="H69" s="611"/>
      <c r="I69" s="611"/>
      <c r="J69" s="611"/>
      <c r="K69" s="611"/>
    </row>
    <row r="70" customFormat="false" ht="15.75" hidden="false" customHeight="false" outlineLevel="0" collapsed="false">
      <c r="A70" s="611"/>
      <c r="B70" s="611"/>
      <c r="C70" s="611"/>
      <c r="D70" s="611"/>
      <c r="E70" s="611"/>
      <c r="F70" s="611"/>
      <c r="G70" s="611"/>
      <c r="H70" s="611"/>
      <c r="I70" s="611"/>
      <c r="J70" s="611"/>
      <c r="K70" s="611"/>
    </row>
    <row r="71" customFormat="false" ht="15.75" hidden="false" customHeight="false" outlineLevel="0" collapsed="false">
      <c r="A71" s="611"/>
      <c r="B71" s="611"/>
      <c r="C71" s="611"/>
      <c r="D71" s="611"/>
      <c r="E71" s="611"/>
      <c r="F71" s="611"/>
      <c r="G71" s="611"/>
      <c r="H71" s="611"/>
      <c r="I71" s="611"/>
      <c r="J71" s="611"/>
      <c r="K71" s="611"/>
    </row>
    <row r="72" customFormat="false" ht="15.75" hidden="false" customHeight="false" outlineLevel="0" collapsed="false">
      <c r="A72" s="611"/>
      <c r="B72" s="611"/>
      <c r="C72" s="611"/>
      <c r="D72" s="611"/>
      <c r="E72" s="611"/>
      <c r="F72" s="611"/>
      <c r="G72" s="611"/>
      <c r="H72" s="611"/>
      <c r="I72" s="611"/>
      <c r="J72" s="611"/>
      <c r="K72" s="611"/>
    </row>
    <row r="73" customFormat="false" ht="15.75" hidden="false" customHeight="false" outlineLevel="0" collapsed="false">
      <c r="A73" s="611"/>
      <c r="B73" s="611"/>
      <c r="C73" s="611"/>
      <c r="D73" s="611"/>
      <c r="E73" s="611"/>
      <c r="F73" s="611"/>
      <c r="G73" s="611"/>
      <c r="H73" s="611"/>
      <c r="I73" s="611"/>
      <c r="J73" s="611"/>
      <c r="K73" s="611"/>
    </row>
    <row r="74" customFormat="false" ht="15.75" hidden="false" customHeight="false" outlineLevel="0" collapsed="false">
      <c r="A74" s="611"/>
      <c r="B74" s="611"/>
      <c r="C74" s="611"/>
      <c r="D74" s="611"/>
      <c r="E74" s="611"/>
      <c r="F74" s="611"/>
      <c r="G74" s="611"/>
      <c r="H74" s="611"/>
      <c r="I74" s="611"/>
      <c r="J74" s="611"/>
      <c r="K74" s="611"/>
    </row>
    <row r="75" customFormat="false" ht="15.75" hidden="false" customHeight="false" outlineLevel="0" collapsed="false">
      <c r="A75" s="611"/>
      <c r="B75" s="611"/>
      <c r="C75" s="611"/>
      <c r="D75" s="611"/>
      <c r="E75" s="611"/>
      <c r="F75" s="611"/>
      <c r="G75" s="611"/>
      <c r="H75" s="611"/>
      <c r="I75" s="611"/>
      <c r="J75" s="611"/>
      <c r="K75" s="611"/>
    </row>
    <row r="76" customFormat="false" ht="15.75" hidden="false" customHeight="false" outlineLevel="0" collapsed="false">
      <c r="A76" s="611"/>
      <c r="B76" s="611"/>
      <c r="C76" s="611"/>
      <c r="D76" s="611"/>
      <c r="E76" s="611"/>
      <c r="F76" s="611"/>
      <c r="G76" s="611"/>
      <c r="H76" s="611"/>
      <c r="I76" s="611"/>
      <c r="J76" s="611"/>
      <c r="K76" s="611"/>
    </row>
    <row r="77" customFormat="false" ht="15.75" hidden="false" customHeight="false" outlineLevel="0" collapsed="false">
      <c r="A77" s="611"/>
      <c r="B77" s="611"/>
      <c r="C77" s="611"/>
      <c r="D77" s="611"/>
      <c r="E77" s="611"/>
      <c r="F77" s="611"/>
      <c r="G77" s="611"/>
      <c r="H77" s="611"/>
      <c r="I77" s="611"/>
      <c r="J77" s="611"/>
      <c r="K77" s="611"/>
    </row>
    <row r="78" customFormat="false" ht="15.75" hidden="false" customHeight="false" outlineLevel="0" collapsed="false">
      <c r="A78" s="611"/>
      <c r="B78" s="611"/>
      <c r="C78" s="611"/>
      <c r="D78" s="611"/>
      <c r="E78" s="611"/>
      <c r="F78" s="611"/>
      <c r="G78" s="611"/>
      <c r="H78" s="611"/>
      <c r="I78" s="611"/>
      <c r="J78" s="611"/>
      <c r="K78" s="611"/>
    </row>
    <row r="79" customFormat="false" ht="15.75" hidden="false" customHeight="false" outlineLevel="0" collapsed="false">
      <c r="A79" s="611"/>
      <c r="B79" s="611"/>
      <c r="C79" s="611"/>
      <c r="D79" s="611"/>
      <c r="E79" s="611"/>
      <c r="F79" s="611"/>
      <c r="G79" s="611"/>
      <c r="H79" s="611"/>
      <c r="I79" s="611"/>
      <c r="J79" s="611"/>
      <c r="K79" s="611"/>
    </row>
    <row r="80" customFormat="false" ht="15.75" hidden="false" customHeight="false" outlineLevel="0" collapsed="false">
      <c r="A80" s="611"/>
      <c r="B80" s="611"/>
      <c r="C80" s="611"/>
      <c r="D80" s="611"/>
      <c r="E80" s="611"/>
      <c r="F80" s="611"/>
      <c r="G80" s="611"/>
      <c r="H80" s="611"/>
      <c r="I80" s="611"/>
      <c r="J80" s="611"/>
      <c r="K80" s="611"/>
    </row>
    <row r="81" customFormat="false" ht="15.75" hidden="false" customHeight="false" outlineLevel="0" collapsed="false">
      <c r="A81" s="611"/>
      <c r="B81" s="611"/>
      <c r="C81" s="611"/>
      <c r="D81" s="611"/>
      <c r="E81" s="611"/>
      <c r="F81" s="611"/>
      <c r="G81" s="611"/>
      <c r="H81" s="611"/>
      <c r="I81" s="611"/>
      <c r="J81" s="611"/>
      <c r="K81" s="611"/>
    </row>
    <row r="82" customFormat="false" ht="15.75" hidden="false" customHeight="false" outlineLevel="0" collapsed="false">
      <c r="A82" s="611"/>
      <c r="B82" s="611"/>
      <c r="C82" s="611"/>
      <c r="D82" s="611"/>
      <c r="E82" s="611"/>
      <c r="F82" s="611"/>
      <c r="G82" s="611"/>
      <c r="H82" s="611"/>
      <c r="I82" s="611"/>
      <c r="J82" s="611"/>
      <c r="K82" s="611"/>
    </row>
    <row r="83" customFormat="false" ht="15.75" hidden="false" customHeight="false" outlineLevel="0" collapsed="false">
      <c r="A83" s="611"/>
      <c r="B83" s="611"/>
      <c r="C83" s="611"/>
      <c r="D83" s="611"/>
      <c r="E83" s="611"/>
      <c r="F83" s="611"/>
      <c r="G83" s="611"/>
      <c r="H83" s="611"/>
      <c r="I83" s="611"/>
      <c r="J83" s="611"/>
      <c r="K83" s="611"/>
    </row>
    <row r="84" customFormat="false" ht="15.75" hidden="false" customHeight="false" outlineLevel="0" collapsed="false">
      <c r="A84" s="611"/>
      <c r="B84" s="611"/>
      <c r="C84" s="611"/>
      <c r="D84" s="611"/>
      <c r="E84" s="611"/>
      <c r="F84" s="611"/>
      <c r="G84" s="611"/>
      <c r="H84" s="611"/>
      <c r="I84" s="611"/>
      <c r="J84" s="611"/>
      <c r="K84" s="611"/>
    </row>
    <row r="85" customFormat="false" ht="15.75" hidden="false" customHeight="false" outlineLevel="0" collapsed="false">
      <c r="A85" s="611"/>
      <c r="B85" s="611"/>
      <c r="C85" s="611"/>
      <c r="D85" s="611"/>
      <c r="E85" s="611"/>
      <c r="F85" s="611"/>
      <c r="G85" s="611"/>
      <c r="H85" s="611"/>
      <c r="I85" s="611"/>
      <c r="J85" s="611"/>
      <c r="K85" s="611"/>
    </row>
    <row r="86" customFormat="false" ht="15.75" hidden="false" customHeight="false" outlineLevel="0" collapsed="false">
      <c r="A86" s="611"/>
      <c r="B86" s="611"/>
      <c r="C86" s="611"/>
      <c r="D86" s="611"/>
      <c r="E86" s="611"/>
      <c r="F86" s="611"/>
      <c r="G86" s="611"/>
      <c r="H86" s="611"/>
      <c r="I86" s="611"/>
      <c r="J86" s="611"/>
      <c r="K86" s="611"/>
    </row>
    <row r="87" customFormat="false" ht="15.75" hidden="false" customHeight="false" outlineLevel="0" collapsed="false">
      <c r="A87" s="611"/>
      <c r="B87" s="611"/>
      <c r="C87" s="611"/>
      <c r="D87" s="611"/>
      <c r="E87" s="611"/>
      <c r="F87" s="611"/>
      <c r="G87" s="611"/>
      <c r="H87" s="611"/>
      <c r="I87" s="611"/>
      <c r="J87" s="611"/>
      <c r="K87" s="611"/>
    </row>
    <row r="88" customFormat="false" ht="10.5" hidden="false" customHeight="true" outlineLevel="0" collapsed="false">
      <c r="A88" s="611"/>
      <c r="B88" s="611"/>
      <c r="C88" s="611"/>
      <c r="D88" s="611"/>
      <c r="E88" s="611"/>
      <c r="F88" s="611"/>
      <c r="G88" s="611"/>
      <c r="H88" s="611"/>
      <c r="I88" s="611"/>
      <c r="J88" s="611"/>
      <c r="K88" s="611"/>
    </row>
    <row r="89" customFormat="false" ht="15.75" hidden="false" customHeight="false" outlineLevel="0" collapsed="false">
      <c r="A89" s="611"/>
      <c r="B89" s="611"/>
      <c r="C89" s="611"/>
      <c r="D89" s="611"/>
      <c r="E89" s="611"/>
      <c r="F89" s="611"/>
      <c r="G89" s="611"/>
      <c r="H89" s="611"/>
      <c r="I89" s="611"/>
      <c r="J89" s="611"/>
      <c r="K89" s="611"/>
    </row>
    <row r="90" customFormat="false" ht="15.75" hidden="false" customHeight="false" outlineLevel="0" collapsed="false">
      <c r="A90" s="611"/>
      <c r="B90" s="611"/>
      <c r="C90" s="611"/>
      <c r="D90" s="611"/>
      <c r="E90" s="611"/>
      <c r="F90" s="611"/>
      <c r="G90" s="611"/>
      <c r="H90" s="611"/>
      <c r="I90" s="611"/>
      <c r="J90" s="611"/>
      <c r="K90" s="611"/>
    </row>
    <row r="91" customFormat="false" ht="15.75" hidden="false" customHeight="false" outlineLevel="0" collapsed="false">
      <c r="A91" s="611"/>
      <c r="B91" s="611"/>
      <c r="C91" s="611"/>
      <c r="D91" s="611"/>
      <c r="E91" s="611"/>
      <c r="F91" s="611"/>
      <c r="G91" s="611"/>
      <c r="H91" s="611"/>
      <c r="I91" s="611"/>
      <c r="J91" s="611"/>
      <c r="K91" s="611"/>
    </row>
    <row r="92" customFormat="false" ht="15.75" hidden="false" customHeight="false" outlineLevel="0" collapsed="false">
      <c r="A92" s="611"/>
      <c r="B92" s="611"/>
      <c r="C92" s="611"/>
      <c r="D92" s="611"/>
      <c r="E92" s="611"/>
      <c r="F92" s="611"/>
      <c r="G92" s="611"/>
      <c r="H92" s="611"/>
      <c r="I92" s="611"/>
      <c r="J92" s="611"/>
      <c r="K92" s="611"/>
    </row>
    <row r="93" customFormat="false" ht="15.75" hidden="false" customHeight="false" outlineLevel="0" collapsed="false">
      <c r="A93" s="611"/>
      <c r="B93" s="611"/>
      <c r="C93" s="611"/>
      <c r="D93" s="611"/>
      <c r="E93" s="611"/>
      <c r="F93" s="611"/>
      <c r="G93" s="611"/>
      <c r="H93" s="611"/>
      <c r="I93" s="611"/>
      <c r="J93" s="611"/>
      <c r="K93" s="611"/>
    </row>
    <row r="94" customFormat="false" ht="15.75" hidden="false" customHeight="false" outlineLevel="0" collapsed="false">
      <c r="A94" s="611"/>
      <c r="B94" s="611"/>
      <c r="C94" s="611"/>
      <c r="D94" s="611"/>
      <c r="E94" s="611"/>
      <c r="F94" s="611"/>
      <c r="G94" s="611"/>
      <c r="H94" s="611"/>
      <c r="I94" s="611"/>
      <c r="J94" s="611"/>
      <c r="K94" s="611"/>
    </row>
    <row r="95" customFormat="false" ht="15.75" hidden="false" customHeight="false" outlineLevel="0" collapsed="false">
      <c r="A95" s="611"/>
      <c r="B95" s="611"/>
      <c r="C95" s="611"/>
      <c r="D95" s="611"/>
      <c r="E95" s="611"/>
      <c r="F95" s="611"/>
      <c r="G95" s="611"/>
      <c r="H95" s="611"/>
      <c r="I95" s="611"/>
      <c r="J95" s="611"/>
      <c r="K95" s="611"/>
    </row>
    <row r="96" customFormat="false" ht="15.75" hidden="false" customHeight="false" outlineLevel="0" collapsed="false">
      <c r="A96" s="611"/>
      <c r="B96" s="611"/>
      <c r="C96" s="611"/>
      <c r="D96" s="611"/>
      <c r="E96" s="611"/>
      <c r="F96" s="611"/>
      <c r="G96" s="611"/>
      <c r="H96" s="611"/>
      <c r="I96" s="611"/>
      <c r="J96" s="611"/>
      <c r="K96" s="611"/>
    </row>
    <row r="97" customFormat="false" ht="15.75" hidden="false" customHeight="false" outlineLevel="0" collapsed="false">
      <c r="A97" s="611"/>
      <c r="B97" s="611"/>
      <c r="C97" s="611"/>
      <c r="D97" s="611"/>
      <c r="E97" s="611"/>
      <c r="F97" s="611"/>
      <c r="G97" s="611"/>
      <c r="H97" s="611"/>
      <c r="I97" s="611"/>
      <c r="J97" s="611"/>
      <c r="K97" s="611"/>
    </row>
    <row r="98" customFormat="false" ht="15.75" hidden="false" customHeight="false" outlineLevel="0" collapsed="false">
      <c r="A98" s="611"/>
      <c r="B98" s="611"/>
      <c r="C98" s="611"/>
      <c r="D98" s="611"/>
      <c r="E98" s="611"/>
      <c r="F98" s="611"/>
      <c r="G98" s="611"/>
      <c r="H98" s="611"/>
      <c r="I98" s="611"/>
      <c r="J98" s="611"/>
      <c r="K98" s="611"/>
    </row>
    <row r="99" customFormat="false" ht="15.75" hidden="false" customHeight="false" outlineLevel="0" collapsed="false">
      <c r="A99" s="611"/>
      <c r="B99" s="611"/>
      <c r="C99" s="611"/>
      <c r="D99" s="611"/>
      <c r="E99" s="611"/>
      <c r="F99" s="611"/>
      <c r="G99" s="611"/>
      <c r="H99" s="611"/>
      <c r="I99" s="611"/>
      <c r="J99" s="611"/>
      <c r="K99" s="611"/>
    </row>
    <row r="100" customFormat="false" ht="15.75" hidden="false" customHeight="false" outlineLevel="0" collapsed="false">
      <c r="A100" s="611"/>
      <c r="B100" s="611"/>
      <c r="C100" s="611"/>
      <c r="D100" s="611"/>
      <c r="E100" s="611"/>
      <c r="F100" s="611"/>
      <c r="G100" s="611"/>
      <c r="H100" s="611"/>
      <c r="I100" s="611"/>
      <c r="J100" s="611"/>
      <c r="K100" s="611"/>
    </row>
    <row r="101" customFormat="false" ht="15.75" hidden="false" customHeight="false" outlineLevel="0" collapsed="false">
      <c r="K101" s="611"/>
    </row>
  </sheetData>
  <mergeCells count="7">
    <mergeCell ref="B2:AC2"/>
    <mergeCell ref="AD2:AF2"/>
    <mergeCell ref="AD3:AF3"/>
    <mergeCell ref="B4:AC4"/>
    <mergeCell ref="AD4:AF4"/>
    <mergeCell ref="A7:Q7"/>
    <mergeCell ref="A20:P20"/>
  </mergeCells>
  <printOptions headings="false" gridLines="false" gridLinesSet="true" horizontalCentered="true" verticalCentered="true"/>
  <pageMargins left="0" right="0" top="0.984027777777778" bottom="0.984027777777778" header="0.511805555555555" footer="0.511805555555555"/>
  <pageSetup paperSize="9" scale="5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192</TotalTime>
  <Application>LibreOffice/6.4.7.2$Linux_X86_64 LibreOffice_project/40$Build-2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1999-07-08T13:22:13Z</dcterms:created>
  <dc:creator>Ref. Z A 6</dc:creator>
  <dc:description/>
  <dc:language>de-DE</dc:language>
  <cp:lastModifiedBy/>
  <cp:lastPrinted>2021-09-28T13:29:20Z</cp:lastPrinted>
  <dcterms:modified xsi:type="dcterms:W3CDTF">2021-12-16T18:33:46Z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